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F&amp;O)'!$A$133:$B$344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6" l="1"/>
  <c r="L73" i="6"/>
  <c r="K73" i="6"/>
  <c r="M73" i="6" s="1"/>
  <c r="K104" i="6"/>
  <c r="K103" i="6"/>
  <c r="L74" i="6"/>
  <c r="K74" i="6"/>
  <c r="M74" i="6" s="1"/>
  <c r="P38" i="6"/>
  <c r="L33" i="6"/>
  <c r="K33" i="6"/>
  <c r="P34" i="6"/>
  <c r="M33" i="6" l="1"/>
  <c r="K112" i="6"/>
  <c r="M112" i="6" s="1"/>
  <c r="L10" i="6"/>
  <c r="K10" i="6"/>
  <c r="M10" i="6" s="1"/>
  <c r="P37" i="6"/>
  <c r="K113" i="6" l="1"/>
  <c r="M113" i="6" s="1"/>
  <c r="P36" i="6"/>
  <c r="K111" i="6"/>
  <c r="M111" i="6" s="1"/>
  <c r="K108" i="6" l="1"/>
  <c r="M108" i="6" s="1"/>
  <c r="K110" i="6"/>
  <c r="M110" i="6" s="1"/>
  <c r="K109" i="6"/>
  <c r="M109" i="6" s="1"/>
  <c r="P35" i="6"/>
  <c r="L31" i="6"/>
  <c r="K31" i="6"/>
  <c r="L16" i="6"/>
  <c r="L23" i="6"/>
  <c r="L21" i="6"/>
  <c r="K21" i="6"/>
  <c r="L71" i="6"/>
  <c r="K71" i="6"/>
  <c r="M21" i="6" l="1"/>
  <c r="M31" i="6"/>
  <c r="M71" i="6"/>
  <c r="L70" i="6"/>
  <c r="K70" i="6"/>
  <c r="M70" i="6" s="1"/>
  <c r="L69" i="6" l="1"/>
  <c r="K69" i="6"/>
  <c r="L68" i="6"/>
  <c r="K68" i="6"/>
  <c r="M68" i="6" s="1"/>
  <c r="M69" i="6" l="1"/>
  <c r="M106" i="6"/>
  <c r="K107" i="6"/>
  <c r="K106" i="6"/>
  <c r="L66" i="6"/>
  <c r="K66" i="6"/>
  <c r="L67" i="6"/>
  <c r="K67" i="6"/>
  <c r="L65" i="6"/>
  <c r="K65" i="6"/>
  <c r="K16" i="6"/>
  <c r="M16" i="6" s="1"/>
  <c r="K23" i="6"/>
  <c r="P29" i="6"/>
  <c r="M67" i="6" l="1"/>
  <c r="M23" i="6"/>
  <c r="M66" i="6"/>
  <c r="M65" i="6"/>
  <c r="L25" i="6"/>
  <c r="L24" i="6"/>
  <c r="L28" i="6"/>
  <c r="L27" i="6"/>
  <c r="L26" i="6"/>
  <c r="K28" i="6"/>
  <c r="P32" i="6"/>
  <c r="K27" i="6"/>
  <c r="K26" i="6"/>
  <c r="L62" i="6"/>
  <c r="K62" i="6"/>
  <c r="L61" i="6"/>
  <c r="K61" i="6"/>
  <c r="K64" i="6"/>
  <c r="L64" i="6"/>
  <c r="K105" i="6"/>
  <c r="M105" i="6" s="1"/>
  <c r="K92" i="6"/>
  <c r="K93" i="6"/>
  <c r="K98" i="6"/>
  <c r="K97" i="6"/>
  <c r="L63" i="6"/>
  <c r="K63" i="6"/>
  <c r="M61" i="6" l="1"/>
  <c r="M64" i="6"/>
  <c r="M62" i="6"/>
  <c r="M27" i="6"/>
  <c r="M63" i="6"/>
  <c r="M28" i="6"/>
  <c r="M26" i="6"/>
  <c r="L11" i="6"/>
  <c r="K11" i="6"/>
  <c r="P30" i="6"/>
  <c r="K99" i="6"/>
  <c r="K100" i="6"/>
  <c r="K102" i="6"/>
  <c r="M102" i="6" s="1"/>
  <c r="K101" i="6"/>
  <c r="M101" i="6" s="1"/>
  <c r="L56" i="6"/>
  <c r="K56" i="6"/>
  <c r="M56" i="6" s="1"/>
  <c r="L59" i="6"/>
  <c r="K59" i="6"/>
  <c r="L60" i="6"/>
  <c r="K60" i="6"/>
  <c r="M11" i="6" l="1"/>
  <c r="M59" i="6"/>
  <c r="M60" i="6"/>
  <c r="K345" i="6"/>
  <c r="L345" i="6" s="1"/>
  <c r="P20" i="6" l="1"/>
  <c r="L58" i="6" l="1"/>
  <c r="K58" i="6"/>
  <c r="L57" i="6"/>
  <c r="K57" i="6"/>
  <c r="K25" i="6"/>
  <c r="M25" i="6" s="1"/>
  <c r="L55" i="6"/>
  <c r="K55" i="6"/>
  <c r="L119" i="6"/>
  <c r="K119" i="6"/>
  <c r="K24" i="6"/>
  <c r="M24" i="6" s="1"/>
  <c r="M55" i="6" l="1"/>
  <c r="M119" i="6"/>
  <c r="M58" i="6"/>
  <c r="M57" i="6"/>
  <c r="K96" i="6"/>
  <c r="M82" i="6"/>
  <c r="K83" i="6"/>
  <c r="K82" i="6"/>
  <c r="M88" i="6"/>
  <c r="K89" i="6"/>
  <c r="K88" i="6"/>
  <c r="L13" i="6"/>
  <c r="K13" i="6"/>
  <c r="L19" i="6"/>
  <c r="K19" i="6"/>
  <c r="L15" i="6"/>
  <c r="K15" i="6"/>
  <c r="L22" i="6"/>
  <c r="K22" i="6"/>
  <c r="M90" i="6"/>
  <c r="K91" i="6"/>
  <c r="K90" i="6"/>
  <c r="M22" i="6" l="1"/>
  <c r="M15" i="6"/>
  <c r="M19" i="6"/>
  <c r="M13" i="6"/>
  <c r="K87" i="6"/>
  <c r="K86" i="6"/>
  <c r="K85" i="6"/>
  <c r="K84" i="6"/>
  <c r="L54" i="6"/>
  <c r="K54" i="6"/>
  <c r="L52" i="6"/>
  <c r="K52" i="6"/>
  <c r="L53" i="6"/>
  <c r="K53" i="6"/>
  <c r="K94" i="6"/>
  <c r="M94" i="6" s="1"/>
  <c r="M53" i="6" l="1"/>
  <c r="M52" i="6"/>
  <c r="M54" i="6"/>
  <c r="L14" i="6" l="1"/>
  <c r="K14" i="6"/>
  <c r="L17" i="6"/>
  <c r="K17" i="6"/>
  <c r="L18" i="6"/>
  <c r="K18" i="6"/>
  <c r="M17" i="6" l="1"/>
  <c r="M18" i="6"/>
  <c r="M14" i="6"/>
  <c r="K322" i="6" l="1"/>
  <c r="L322" i="6" s="1"/>
  <c r="P120" i="6"/>
  <c r="K343" i="6" l="1"/>
  <c r="L343" i="6" s="1"/>
  <c r="P12" i="6" l="1"/>
  <c r="K344" i="6" l="1"/>
  <c r="L344" i="6" s="1"/>
  <c r="K310" i="6" l="1"/>
  <c r="L310" i="6" s="1"/>
  <c r="K329" i="6" l="1"/>
  <c r="L329" i="6" s="1"/>
  <c r="K335" i="6" l="1"/>
  <c r="L335" i="6" s="1"/>
  <c r="K341" i="6" l="1"/>
  <c r="L341" i="6" s="1"/>
  <c r="P118" i="6" l="1"/>
  <c r="K320" i="6" l="1"/>
  <c r="L320" i="6" s="1"/>
  <c r="K330" i="6" l="1"/>
  <c r="L330" i="6" s="1"/>
  <c r="K336" i="6" l="1"/>
  <c r="L336" i="6" s="1"/>
  <c r="K304" i="6" l="1"/>
  <c r="L304" i="6" s="1"/>
  <c r="K305" i="6" l="1"/>
  <c r="L305" i="6" s="1"/>
  <c r="K331" i="6" l="1"/>
  <c r="L331" i="6" s="1"/>
  <c r="K323" i="6" l="1"/>
  <c r="L323" i="6" s="1"/>
  <c r="K327" i="6" l="1"/>
  <c r="L327" i="6" s="1"/>
  <c r="K332" i="6" l="1"/>
  <c r="L332" i="6" s="1"/>
  <c r="K324" i="6" l="1"/>
  <c r="L324" i="6" s="1"/>
  <c r="K318" i="6"/>
  <c r="L318" i="6" s="1"/>
  <c r="K326" i="6" l="1"/>
  <c r="L326" i="6" s="1"/>
  <c r="K314" i="6" l="1"/>
  <c r="L314" i="6" s="1"/>
  <c r="K315" i="6" l="1"/>
  <c r="L315" i="6" s="1"/>
  <c r="K308" i="6"/>
  <c r="L308" i="6" s="1"/>
  <c r="K325" i="6" l="1"/>
  <c r="L325" i="6" s="1"/>
  <c r="K319" i="6"/>
  <c r="L319" i="6" s="1"/>
  <c r="K321" i="6" l="1"/>
  <c r="L321" i="6" s="1"/>
  <c r="L6" i="2" l="1"/>
  <c r="K6" i="3"/>
  <c r="D7" i="5" l="1"/>
  <c r="M7" i="6"/>
  <c r="K316" i="6" l="1"/>
  <c r="L316" i="6" s="1"/>
  <c r="K313" i="6" l="1"/>
  <c r="L313" i="6" s="1"/>
  <c r="K317" i="6" l="1"/>
  <c r="L317" i="6" s="1"/>
  <c r="K312" i="6"/>
  <c r="L312" i="6" s="1"/>
  <c r="K311" i="6"/>
  <c r="L311" i="6" s="1"/>
  <c r="K309" i="6"/>
  <c r="L309" i="6" s="1"/>
  <c r="H307" i="6"/>
  <c r="K307" i="6" s="1"/>
  <c r="L307" i="6" s="1"/>
  <c r="K306" i="6"/>
  <c r="L306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F269" i="6"/>
  <c r="K269" i="6" s="1"/>
  <c r="L269" i="6" s="1"/>
  <c r="F268" i="6"/>
  <c r="K268" i="6" s="1"/>
  <c r="L268" i="6" s="1"/>
  <c r="K267" i="6"/>
  <c r="L267" i="6" s="1"/>
  <c r="F266" i="6"/>
  <c r="K266" i="6" s="1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8" i="6"/>
  <c r="L248" i="6" s="1"/>
  <c r="K247" i="6"/>
  <c r="L247" i="6" s="1"/>
  <c r="F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6" i="6"/>
  <c r="L216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L200" i="6" s="1"/>
  <c r="K199" i="6"/>
  <c r="L199" i="6" s="1"/>
  <c r="F198" i="6"/>
  <c r="K198" i="6" s="1"/>
  <c r="L198" i="6" s="1"/>
  <c r="H197" i="6"/>
  <c r="K197" i="6" s="1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H163" i="6"/>
  <c r="K163" i="6" s="1"/>
  <c r="L163" i="6" s="1"/>
  <c r="F162" i="6"/>
  <c r="K162" i="6" s="1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6" i="4"/>
</calcChain>
</file>

<file path=xl/sharedStrings.xml><?xml version="1.0" encoding="utf-8"?>
<sst xmlns="http://schemas.openxmlformats.org/spreadsheetml/2006/main" count="4305" uniqueCount="1426">
  <si>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</si>
  <si>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</si>
  <si>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</si>
  <si>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</si>
  <si>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</si>
  <si>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</si>
  <si>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</si>
  <si>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</si>
  <si>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</si>
  <si>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</si>
  <si>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</si>
  <si>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</si>
  <si>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</si>
  <si>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</si>
  <si>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</si>
  <si>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</si>
  <si>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</si>
  <si>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</si>
  <si>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</si>
  <si>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</si>
  <si>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</si>
  <si>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</si>
  <si>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</si>
  <si>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</si>
  <si>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</si>
  <si>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</si>
  <si>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</si>
  <si>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</si>
  <si>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</si>
  <si>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</si>
  <si>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</si>
  <si>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</si>
  <si>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</si>
  <si>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</si>
  <si>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</si>
  <si>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</si>
  <si>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</si>
  <si>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</si>
  <si>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</si>
  <si>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</si>
  <si>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</si>
  <si>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</si>
  <si>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</si>
  <si>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</si>
  <si>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</si>
  <si>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</si>
  <si>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</si>
  <si>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</si>
  <si>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</si>
  <si>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</si>
  <si>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</si>
  <si>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</si>
  <si>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</si>
  <si>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</si>
  <si>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</si>
  <si>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</si>
  <si>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</si>
  <si>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</si>
  <si>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</si>
  <si>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</si>
  <si>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</si>
  <si>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</si>
  <si>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</si>
  <si>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</si>
  <si>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</si>
  <si>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</si>
  <si>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</si>
  <si>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</si>
  <si>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</si>
  <si>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</si>
  <si>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</si>
  <si>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</si>
  <si>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</si>
  <si>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</si>
  <si>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</si>
  <si>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</si>
  <si>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</si>
  <si>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</si>
  <si>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</si>
  <si>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</si>
  <si>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</si>
  <si>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</si>
  <si>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</si>
  <si>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</si>
  <si>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</si>
  <si>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</si>
  <si>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</si>
  <si>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</si>
  <si>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</si>
  <si>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</si>
  <si>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</si>
  <si>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</si>
  <si>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</si>
  <si>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</si>
  <si>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</si>
  <si>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</si>
  <si>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</si>
  <si>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</si>
  <si>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</si>
  <si>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</si>
  <si>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</si>
  <si>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</si>
  <si>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</si>
  <si>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</si>
  <si>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</si>
  <si>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</si>
  <si>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</si>
  <si>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</si>
  <si>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</si>
  <si>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</si>
  <si>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</si>
  <si>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</si>
  <si>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</si>
  <si>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</si>
  <si>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</si>
  <si>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</si>
  <si>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</si>
  <si>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</si>
  <si>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</si>
  <si>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</si>
  <si>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</si>
  <si>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</si>
  <si>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</si>
  <si>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</si>
  <si>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</si>
  <si>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</si>
  <si>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</si>
  <si>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</si>
  <si>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</si>
  <si>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</si>
  <si>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</si>
  <si>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</si>
  <si>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</si>
  <si>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</si>
  <si>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</si>
  <si>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</si>
  <si>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</si>
  <si>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</si>
  <si>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</si>
  <si>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</si>
  <si>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</si>
  <si>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</si>
  <si>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</si>
  <si>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</si>
  <si>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</si>
  <si>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</si>
  <si>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</si>
  <si>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</si>
  <si>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</si>
  <si>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</si>
  <si>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</si>
  <si>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</si>
  <si>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</si>
  <si>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</si>
  <si>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</si>
  <si>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</si>
  <si>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</si>
  <si>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</si>
  <si>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</si>
  <si>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</si>
  <si>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</si>
  <si>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</si>
  <si>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</si>
  <si>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</si>
  <si>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</si>
  <si>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</si>
  <si>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</si>
  <si>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</si>
  <si>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</si>
  <si>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</si>
  <si>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</si>
  <si>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</si>
  <si>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</si>
  <si>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</si>
  <si>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</si>
  <si>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</si>
  <si>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</si>
  <si>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</si>
  <si>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</si>
  <si>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</si>
  <si>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</si>
  <si>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</si>
  <si>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</si>
  <si>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</si>
  <si>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</si>
  <si>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</si>
  <si>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</si>
  <si>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</si>
  <si>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</si>
  <si>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</si>
  <si>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</si>
  <si>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</si>
  <si>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</si>
  <si>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</si>
  <si>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</si>
  <si>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</si>
  <si>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</si>
  <si>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</si>
  <si>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</si>
  <si>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</si>
  <si>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</si>
  <si>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</si>
  <si>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</si>
  <si>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</si>
  <si>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</si>
  <si>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</si>
  <si>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</si>
  <si>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</si>
  <si>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</si>
  <si>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</si>
  <si>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</si>
  <si>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</si>
  <si>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</si>
  <si>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</si>
  <si>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</si>
  <si>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</si>
  <si>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</si>
  <si>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</si>
  <si>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</si>
  <si>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</si>
  <si>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</si>
  <si>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</si>
  <si>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</si>
  <si>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</si>
  <si>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</si>
  <si>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</si>
  <si>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</si>
  <si>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</si>
  <si>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</si>
  <si>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</si>
  <si>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</si>
  <si>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</si>
  <si>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</si>
  <si>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</si>
  <si>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</si>
  <si>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</si>
  <si>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</si>
  <si>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</si>
  <si>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</si>
  <si>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</si>
  <si>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</si>
  <si>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</si>
  <si>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</si>
  <si>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</si>
  <si>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</si>
  <si>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</si>
  <si>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</si>
  <si>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</si>
  <si>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</si>
  <si>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</si>
  <si>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</si>
  <si>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</si>
  <si>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</si>
  <si>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</si>
  <si>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</si>
  <si>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</si>
  <si>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</si>
  <si>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</si>
  <si>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</si>
  <si>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</si>
  <si>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</si>
  <si>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</si>
  <si>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</si>
  <si>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</si>
  <si>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</si>
  <si>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</si>
  <si>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</si>
  <si>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</si>
  <si>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</si>
  <si>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</si>
  <si>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</si>
  <si>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</si>
  <si>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</si>
  <si>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</si>
  <si>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</si>
  <si>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</si>
  <si>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</si>
  <si>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</si>
  <si>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</si>
  <si>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</si>
  <si>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</si>
  <si>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</si>
  <si>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</si>
  <si>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</si>
  <si>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</si>
  <si>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</si>
  <si>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</si>
  <si>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</si>
  <si>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</si>
  <si>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</si>
  <si>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</si>
  <si>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</si>
  <si>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</si>
  <si>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</si>
  <si>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</si>
  <si>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</si>
  <si>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</si>
  <si>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</si>
  <si>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</si>
  <si>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</si>
  <si>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</si>
  <si>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</si>
  <si>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</si>
  <si>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</si>
  <si>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</si>
  <si>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</si>
  <si>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</si>
  <si>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</si>
  <si>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</si>
  <si>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</si>
  <si>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</si>
  <si>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</si>
  <si>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</si>
  <si>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</si>
  <si>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</si>
  <si>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</si>
  <si>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</si>
  <si>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</si>
  <si>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</si>
  <si>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</si>
  <si>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</si>
  <si>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</si>
  <si>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</si>
  <si>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</si>
  <si>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</si>
  <si>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</si>
  <si>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</si>
  <si>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</si>
  <si>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</si>
  <si>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</si>
  <si>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</si>
  <si>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</si>
  <si>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</si>
  <si>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</si>
  <si>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</si>
  <si>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</si>
  <si>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</si>
  <si>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</si>
  <si>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</si>
  <si>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</si>
  <si>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</si>
  <si>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</si>
  <si>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</si>
  <si>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</si>
  <si>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</si>
  <si>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</si>
  <si>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</si>
  <si>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</si>
  <si>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</si>
  <si>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</si>
  <si>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</si>
  <si>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</si>
  <si>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</si>
  <si>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</si>
  <si>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</si>
  <si>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</si>
  <si>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</si>
  <si>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</si>
  <si>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</si>
  <si>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</si>
  <si>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</si>
  <si>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</si>
  <si>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</si>
  <si>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</si>
  <si>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</si>
  <si>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</si>
  <si>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</si>
  <si>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</si>
  <si>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</si>
  <si>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</si>
  <si>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</si>
  <si>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</si>
  <si>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</si>
  <si>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</si>
  <si>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</si>
  <si>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</si>
  <si>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</si>
  <si>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</si>
  <si>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</si>
  <si>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</si>
  <si>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</si>
  <si>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</si>
  <si>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</si>
  <si>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</si>
  <si>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</si>
  <si>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</si>
  <si>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</si>
  <si>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</si>
  <si>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</si>
  <si>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</si>
  <si>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</si>
  <si>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</si>
  <si>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</si>
  <si>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</si>
  <si>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</si>
  <si>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</si>
  <si>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</si>
  <si>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</si>
  <si>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</si>
  <si>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</si>
  <si>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</si>
  <si>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</si>
  <si>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</si>
  <si>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</si>
  <si>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</si>
  <si>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</si>
  <si>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</si>
  <si>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</si>
  <si>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</si>
  <si>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</si>
  <si>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</si>
  <si>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</si>
  <si>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</si>
  <si>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</si>
  <si>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</si>
  <si>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</si>
  <si>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</si>
  <si>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</si>
  <si>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</si>
  <si>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</si>
  <si>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</si>
  <si>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</si>
  <si>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</si>
  <si>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</si>
  <si>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</si>
  <si>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</si>
  <si>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</si>
  <si>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</si>
  <si>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</si>
  <si>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</si>
  <si>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</si>
  <si>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</si>
  <si>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</si>
  <si>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</si>
  <si>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</si>
  <si>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</si>
  <si>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</si>
  <si>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</si>
  <si>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</si>
  <si>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</si>
  <si>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</si>
  <si>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</si>
  <si>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</si>
  <si>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</si>
  <si>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</si>
  <si>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</si>
  <si>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</si>
  <si>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</si>
  <si>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</si>
  <si>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</si>
  <si>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</si>
  <si>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</si>
  <si>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</si>
  <si>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</si>
  <si>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</si>
  <si>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</si>
  <si>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</si>
  <si>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</si>
  <si>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</si>
  <si>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</si>
  <si>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</si>
  <si>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</si>
  <si>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</si>
  <si>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</si>
  <si>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</si>
  <si>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</si>
  <si>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</si>
  <si>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</si>
  <si>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</si>
  <si>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</si>
  <si>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</si>
  <si>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</si>
  <si>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</si>
  <si>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</si>
  <si>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</si>
  <si>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</si>
  <si>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</si>
  <si>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</si>
  <si>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</si>
  <si>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</si>
  <si>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</si>
  <si>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</si>
  <si>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</si>
  <si>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</si>
  <si>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</si>
  <si>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</si>
  <si>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</si>
  <si>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</si>
  <si>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</si>
  <si>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</si>
  <si>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</si>
  <si>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</si>
  <si>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</si>
  <si>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</si>
  <si>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</si>
  <si>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</si>
  <si>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</si>
  <si>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</si>
  <si>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</si>
  <si>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</si>
  <si>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</si>
  <si>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</si>
  <si>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</si>
  <si>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</si>
  <si>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</si>
  <si>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</si>
  <si>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</si>
  <si>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</si>
  <si>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</si>
  <si>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</si>
  <si>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</si>
  <si>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</si>
  <si>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</si>
  <si>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</si>
  <si>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</si>
  <si>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</si>
  <si>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</si>
  <si>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</si>
  <si>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</si>
  <si>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</si>
  <si>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</si>
  <si>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</si>
  <si>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</si>
  <si>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</si>
  <si>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</si>
  <si>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</si>
  <si>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</si>
  <si>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</si>
  <si>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</si>
  <si>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</si>
  <si>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</si>
  <si>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</si>
  <si>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</si>
  <si>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</si>
  <si>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</si>
  <si>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</si>
  <si>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</si>
  <si>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</si>
  <si>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</si>
  <si>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</si>
  <si>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</si>
  <si>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</si>
  <si>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</si>
  <si>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</si>
  <si>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</si>
  <si>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</si>
  <si>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</si>
  <si>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</si>
  <si>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</si>
  <si>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</si>
  <si>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</si>
  <si>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</si>
  <si>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</si>
  <si>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</si>
  <si>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</si>
  <si>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</si>
  <si>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</si>
  <si>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</si>
  <si>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</si>
  <si>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</si>
  <si>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</si>
  <si>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</si>
  <si>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</si>
  <si>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</si>
  <si>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</si>
  <si>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</si>
  <si>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</si>
  <si>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</si>
  <si>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</si>
  <si>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</si>
  <si>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</si>
  <si>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</si>
  <si>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</si>
  <si>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</si>
  <si>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</si>
  <si>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</si>
  <si>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</si>
  <si>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</si>
  <si>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</si>
  <si>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</si>
  <si>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</si>
  <si>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</si>
  <si>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</si>
  <si>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</si>
  <si>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</si>
  <si>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</si>
  <si>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</si>
  <si>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</si>
  <si>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</si>
  <si>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</si>
  <si>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</si>
  <si>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</si>
  <si>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</si>
  <si>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</si>
  <si>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</si>
  <si>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</si>
  <si>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</si>
  <si>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</si>
  <si>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</si>
  <si>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</si>
  <si>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</si>
  <si>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</si>
  <si>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</si>
  <si>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</si>
  <si>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</si>
  <si>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</si>
  <si>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</si>
  <si>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</si>
  <si>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</si>
  <si>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</si>
  <si>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</si>
  <si>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</si>
  <si>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</si>
  <si>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</si>
  <si>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</si>
  <si>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</si>
  <si>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</si>
  <si>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</si>
  <si>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</si>
  <si>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</si>
  <si>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</si>
  <si>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</si>
  <si>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</si>
  <si>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</si>
  <si>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</si>
  <si>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</si>
  <si>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</si>
  <si>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</si>
  <si>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</si>
  <si>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</si>
  <si>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</si>
  <si>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</si>
  <si>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</si>
  <si>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</si>
  <si>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</si>
  <si>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</si>
  <si>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</si>
  <si>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</si>
  <si>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</si>
  <si>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</si>
  <si>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</si>
  <si>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</si>
  <si>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</si>
  <si>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</si>
  <si>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</si>
  <si>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</si>
  <si>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</si>
  <si>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</si>
  <si>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</si>
  <si>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</si>
  <si>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</si>
  <si>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</si>
  <si>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</si>
  <si>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</si>
  <si>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</si>
  <si>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</si>
  <si>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</si>
  <si>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</si>
  <si>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</si>
  <si>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</si>
  <si>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</si>
  <si>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</si>
  <si>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</si>
  <si>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</si>
  <si>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</si>
  <si>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</si>
  <si>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</si>
  <si>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</si>
  <si>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</si>
  <si>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</si>
  <si>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</si>
  <si>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</si>
  <si>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</si>
  <si>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</si>
  <si>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</si>
  <si>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</si>
  <si>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</si>
  <si>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</si>
  <si>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</si>
  <si>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</si>
  <si>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</si>
  <si>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</si>
  <si>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</si>
  <si>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</si>
  <si>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</si>
  <si>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</si>
  <si>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</si>
  <si>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</si>
  <si>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</si>
  <si>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</si>
  <si>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</si>
  <si>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</si>
  <si>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</si>
  <si>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</si>
  <si>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</si>
  <si>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</si>
  <si>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</si>
  <si>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</si>
  <si>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</si>
  <si>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</si>
  <si>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</si>
  <si>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</si>
  <si>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</si>
  <si>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</si>
  <si>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</si>
  <si>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</si>
  <si>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</si>
  <si>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</si>
  <si>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</si>
  <si>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</si>
  <si>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</si>
  <si>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</si>
  <si>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</si>
  <si>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</si>
  <si>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</si>
  <si>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</si>
  <si>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</si>
  <si>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</si>
  <si>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</si>
  <si>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</si>
  <si>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</si>
  <si>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</si>
  <si>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</si>
  <si>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</si>
  <si>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</si>
  <si>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</si>
  <si>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</si>
  <si>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</si>
  <si>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</si>
  <si>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</si>
  <si>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</si>
  <si>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</si>
  <si>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</si>
  <si>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</si>
  <si>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</si>
  <si>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</si>
  <si>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</si>
  <si>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</si>
  <si>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</si>
  <si>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</si>
  <si>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</si>
  <si>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</si>
  <si>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</si>
  <si>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</si>
  <si>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</si>
  <si>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</si>
  <si>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</si>
  <si>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</si>
  <si>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</si>
  <si>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</si>
  <si>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</si>
  <si>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</si>
  <si>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</si>
  <si>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</si>
  <si>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</si>
  <si>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</si>
  <si>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</si>
  <si>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</si>
  <si>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</si>
  <si>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</si>
  <si>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</si>
  <si>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</si>
  <si>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</si>
  <si>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</si>
  <si>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</si>
  <si>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</si>
  <si>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</si>
  <si>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</si>
  <si>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</si>
  <si>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</si>
  <si>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</si>
  <si>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</si>
  <si>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</si>
  <si>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</si>
  <si>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</si>
  <si>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</si>
  <si>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</si>
  <si>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</si>
  <si>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</si>
  <si>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</si>
  <si>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</si>
  <si>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</si>
  <si>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</si>
  <si>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</si>
  <si>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</si>
  <si>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</si>
  <si>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</si>
  <si>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</si>
  <si>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</si>
  <si>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</si>
  <si>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</si>
  <si>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</si>
  <si>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</si>
  <si>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</si>
  <si>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</si>
  <si>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</si>
  <si>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</si>
  <si>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</si>
  <si>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</si>
  <si>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</si>
  <si>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</si>
  <si>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</si>
  <si>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</si>
  <si>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</si>
  <si>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</si>
  <si>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</si>
  <si>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</si>
  <si>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</si>
  <si>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</si>
  <si>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</si>
  <si>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</si>
  <si>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</si>
  <si>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</si>
  <si>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</si>
  <si>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</si>
  <si>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</si>
  <si>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</si>
  <si>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</si>
  <si>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</si>
  <si>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</si>
  <si>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</si>
  <si>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</si>
  <si>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</si>
  <si>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</si>
  <si>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</si>
  <si>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</si>
  <si>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</si>
  <si>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</si>
  <si>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</si>
  <si>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</si>
  <si>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</si>
  <si>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</si>
  <si>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</si>
  <si>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</si>
  <si>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</si>
  <si>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</si>
  <si>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</si>
  <si>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</si>
  <si>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</si>
  <si>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</si>
  <si>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</si>
  <si>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</si>
  <si>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</si>
  <si>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</si>
  <si>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</si>
  <si>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</si>
  <si>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</si>
  <si>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</si>
  <si>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</si>
  <si>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</si>
  <si>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</si>
  <si>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</si>
  <si>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</si>
  <si>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</si>
  <si>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</si>
  <si>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</si>
  <si>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</si>
  <si>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</si>
  <si>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</si>
  <si>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</si>
  <si>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</si>
  <si>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</si>
  <si>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</si>
  <si>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</si>
  <si>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</si>
  <si>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</si>
  <si>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</si>
  <si>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</si>
  <si>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</si>
  <si>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</si>
  <si>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</si>
  <si>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</si>
  <si>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</si>
  <si>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</si>
  <si>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</si>
  <si>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</si>
  <si>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</si>
  <si>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</si>
  <si>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</si>
  <si>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</si>
  <si>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</si>
  <si>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</si>
  <si>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</si>
  <si>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</si>
  <si>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</si>
  <si>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</si>
  <si>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</si>
  <si>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</si>
  <si>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</si>
  <si>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</si>
  <si>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</si>
  <si>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</si>
  <si>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</si>
  <si>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</si>
  <si>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</si>
  <si>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</si>
  <si>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</si>
  <si>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</si>
  <si>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</si>
  <si>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</si>
  <si>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</si>
  <si>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</si>
  <si>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</si>
  <si>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</si>
  <si>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</si>
  <si>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</si>
  <si>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</si>
  <si>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</si>
  <si>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</si>
  <si>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</si>
  <si>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</si>
  <si>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</si>
  <si>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</si>
  <si>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</si>
  <si>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</si>
  <si>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</si>
  <si>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</si>
  <si>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</si>
  <si>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</si>
  <si>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</si>
  <si>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</si>
  <si>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</si>
  <si>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</si>
  <si>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</si>
  <si>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</si>
  <si>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</si>
  <si>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</si>
  <si>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</si>
  <si>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</si>
  <si>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</si>
  <si>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</si>
  <si>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</si>
  <si>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</si>
  <si>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</si>
  <si>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</si>
  <si>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</si>
  <si>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</si>
  <si>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</si>
  <si>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</si>
  <si>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</si>
  <si>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</si>
  <si>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</si>
  <si>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</si>
  <si>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</si>
  <si>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</si>
  <si>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</si>
  <si>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</si>
  <si>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</si>
  <si>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</si>
  <si>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</si>
  <si>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</si>
  <si>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</si>
  <si>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</si>
  <si>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</si>
  <si>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</si>
  <si>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</si>
  <si>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</si>
  <si>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</si>
  <si>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</si>
  <si>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</si>
  <si>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</si>
  <si>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</si>
  <si>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</si>
  <si>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</si>
  <si>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</si>
  <si>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</si>
  <si>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</si>
  <si>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</si>
  <si>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</si>
  <si>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</si>
  <si>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</si>
  <si>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</si>
  <si>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</si>
  <si>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</si>
  <si>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</si>
  <si>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</si>
  <si>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</si>
  <si>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</si>
  <si>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</si>
  <si>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</si>
  <si>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</si>
  <si>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</si>
  <si>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</si>
  <si>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</si>
  <si>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</si>
  <si>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</si>
  <si>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</si>
  <si>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</si>
  <si>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</si>
  <si>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</si>
  <si>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</si>
  <si>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</si>
  <si>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</si>
  <si>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</si>
  <si>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</si>
  <si>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</si>
  <si>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</si>
  <si>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</si>
  <si>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</si>
  <si>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</si>
  <si>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</si>
  <si>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</si>
  <si>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</si>
  <si>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</si>
  <si>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</si>
  <si>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</si>
  <si>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</si>
  <si>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</si>
  <si>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</si>
  <si>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</si>
  <si>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</si>
  <si>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</si>
  <si>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</si>
  <si>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</si>
  <si>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</si>
  <si>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</si>
  <si>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</si>
  <si>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</si>
  <si>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</si>
  <si>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</si>
  <si>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</si>
  <si>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</si>
  <si>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</si>
  <si>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</si>
  <si>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</si>
  <si>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</si>
  <si>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</si>
  <si>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</si>
  <si>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</si>
  <si>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</si>
  <si>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INDRENEW</t>
  </si>
  <si>
    <t>SAWABUSI</t>
  </si>
  <si>
    <t>705-750</t>
  </si>
  <si>
    <t>196-201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</si>
  <si>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</si>
  <si>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</si>
  <si>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</si>
  <si>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</si>
  <si>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</si>
  <si>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</si>
  <si>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</si>
  <si>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SETU SECURITIES PVT. LTD.</t>
  </si>
  <si>
    <t>QE SECURITIES LLP</t>
  </si>
  <si>
    <t>SAKUMA</t>
  </si>
  <si>
    <t>Sakuma Exports Limited</t>
  </si>
  <si>
    <t>OSIAHYPER</t>
  </si>
  <si>
    <t>Osia Hyper Retail Ltd</t>
  </si>
  <si>
    <t>SHUBHAM ASHOKBHAI PATEL</t>
  </si>
  <si>
    <t>Loss of Rs.47.5/-</t>
  </si>
  <si>
    <t>TOPGAIN FINANCE PRIVATE LIMITED</t>
  </si>
  <si>
    <t>HJS SECURITIES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</si>
  <si>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</si>
  <si>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</si>
  <si>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</si>
  <si>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</si>
  <si>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</si>
  <si>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</si>
  <si>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</si>
  <si>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</si>
  <si>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ESAAR (INDIA) LIMITED</t>
  </si>
  <si>
    <t>MMLF</t>
  </si>
  <si>
    <t>DHTL</t>
  </si>
  <si>
    <t>Docmode Health Tech Ltd</t>
  </si>
  <si>
    <t>HILTON</t>
  </si>
  <si>
    <t>Hilton Metal Forging Limi</t>
  </si>
  <si>
    <t>RAJ RATAN COMMODITIES PRIVATE LIMITED</t>
  </si>
  <si>
    <t>NK SECURITIES RESEARCH PRIVATE LIMITED</t>
  </si>
  <si>
    <t>SAHASTRAA ADVISORS PRIVATE LIMITED</t>
  </si>
  <si>
    <t>PARAS</t>
  </si>
  <si>
    <t>Paras Def and Spce Tech L</t>
  </si>
  <si>
    <t>PRRSAAR COMMODITIES PVT LTD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</si>
  <si>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</si>
  <si>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</si>
  <si>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</si>
  <si>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</si>
  <si>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</si>
  <si>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</si>
  <si>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</si>
  <si>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</si>
  <si>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</si>
  <si>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ASPIRA</t>
  </si>
  <si>
    <t>GLORIOUS HOLDINGS PVT LTD</t>
  </si>
  <si>
    <t>DGL</t>
  </si>
  <si>
    <t>RAJESH PIROGIWAL</t>
  </si>
  <si>
    <t>YOGESH JOTIRAM KALE</t>
  </si>
  <si>
    <t>FRANKLININD</t>
  </si>
  <si>
    <t>SAJM GLOBAL IMPEX PRIVATE LIMITED</t>
  </si>
  <si>
    <t>ASODARIYA SAMIR RAMJIBHAI</t>
  </si>
  <si>
    <t>PVVINFRA</t>
  </si>
  <si>
    <t>SCAGRO</t>
  </si>
  <si>
    <t>MANSI SHARE &amp; STOCK ADVISORS PRIVATE LIMITED</t>
  </si>
  <si>
    <t>UTLINDS</t>
  </si>
  <si>
    <t>DCXINDIA</t>
  </si>
  <si>
    <t>DCX Systems Limited</t>
  </si>
  <si>
    <t>GLOBE</t>
  </si>
  <si>
    <t>Globe Textiles (I) Ltd.</t>
  </si>
  <si>
    <t>GSMFOILS</t>
  </si>
  <si>
    <t>GSM Foils Limited</t>
  </si>
  <si>
    <t>HFCL Limited</t>
  </si>
  <si>
    <t>IDEAFORGE</t>
  </si>
  <si>
    <t>Ideaforge Techno Ltd</t>
  </si>
  <si>
    <t>AAKRAYA RESEARCH LLP</t>
  </si>
  <si>
    <t>TRU</t>
  </si>
  <si>
    <t>TruCap Finance Limited</t>
  </si>
  <si>
    <t>IND SWIFT LABORATORIES LIMITED</t>
  </si>
  <si>
    <t>5980-5990</t>
  </si>
  <si>
    <t>6080-6163</t>
  </si>
  <si>
    <t>12850-13060</t>
  </si>
  <si>
    <t>2292-2320</t>
  </si>
  <si>
    <t>1195-1240</t>
  </si>
  <si>
    <t>1340-1430</t>
  </si>
  <si>
    <t>Profit of Rs.38/-</t>
  </si>
  <si>
    <t>Loss of Rs.120/-</t>
  </si>
  <si>
    <t>KAUSHAL HITESHBHAI PARIKH</t>
  </si>
  <si>
    <t>ASSOCIATED</t>
  </si>
  <si>
    <t>ATFL</t>
  </si>
  <si>
    <t>BGIL</t>
  </si>
  <si>
    <t>SNEHA SANJEEV LUNKAD</t>
  </si>
  <si>
    <t>UMA SHANKAR EXIM PRIVATE LIMITED</t>
  </si>
  <si>
    <t>SUMANCHEPURI</t>
  </si>
  <si>
    <t>INDICAP</t>
  </si>
  <si>
    <t>OMAXE LIMITED</t>
  </si>
  <si>
    <t>KRISHNANLAKSHMI</t>
  </si>
  <si>
    <t>ANUPAM RAMESHWARDAS GUPTA</t>
  </si>
  <si>
    <t>CUSTODY BANK OF JAPAN LTD RE RB AMUNDI INDIA SMALL CAP EQUITY MOTHER FUND</t>
  </si>
  <si>
    <t>MAFIA</t>
  </si>
  <si>
    <t>NCLRESE</t>
  </si>
  <si>
    <t>VIBRANT SECURITIES PRIVATE LIMITED</t>
  </si>
  <si>
    <t>ONEGLOBAL</t>
  </si>
  <si>
    <t>PIYUSH TRADES &amp; CREDITS PRIVATE LIMITED</t>
  </si>
  <si>
    <t>SHIVKUMARRAJUSUBBAYA</t>
  </si>
  <si>
    <t>RAJNISH</t>
  </si>
  <si>
    <t>DAMINI COMMOSALES LLP</t>
  </si>
  <si>
    <t>NARENDRA KUMAR MAURYA</t>
  </si>
  <si>
    <t>SRESTHA</t>
  </si>
  <si>
    <t>LIESHA CORPORATION PRIVATE LIMITED .</t>
  </si>
  <si>
    <t>ARYADEEP INFRAHOMES PRIVATE LIMITED</t>
  </si>
  <si>
    <t>SUDARSHAN</t>
  </si>
  <si>
    <t>SYBLY</t>
  </si>
  <si>
    <t>MAHAVIR PETWARIA</t>
  </si>
  <si>
    <t>AJOONI</t>
  </si>
  <si>
    <t>Ajooni Biotech Limited</t>
  </si>
  <si>
    <t>JANAK NAVINBHAI PANCHAL</t>
  </si>
  <si>
    <t>RAHUL YASHVANTRAY SHAH</t>
  </si>
  <si>
    <t>YUGA STOCKS AND COMMODITIES PRIVATE LIMITED  .</t>
  </si>
  <si>
    <t>HI GROWTH CORPORATE SERVICES PVT LTD</t>
  </si>
  <si>
    <t>IXIGO</t>
  </si>
  <si>
    <t>Le Travenues Technology L</t>
  </si>
  <si>
    <t>NDL</t>
  </si>
  <si>
    <t>Nandan Denim Limited</t>
  </si>
  <si>
    <t>NFL</t>
  </si>
  <si>
    <t>National Fertilizers Limi</t>
  </si>
  <si>
    <t>PLUTUS RESEARCH PRIVATE LIMITED</t>
  </si>
  <si>
    <t>JALIYAN COMMODITY</t>
  </si>
  <si>
    <t>SOUTHWEST</t>
  </si>
  <si>
    <t>South West Pinnacle Ltd</t>
  </si>
  <si>
    <t>TERASOFT</t>
  </si>
  <si>
    <t>Tera Software Limited</t>
  </si>
  <si>
    <t>NIKHIL R JAIN</t>
  </si>
  <si>
    <t>Profit of Rs.33.5/-</t>
  </si>
  <si>
    <t>117.5-120.5</t>
  </si>
  <si>
    <t>128-135</t>
  </si>
  <si>
    <t>Loss of Rs.129/-</t>
  </si>
  <si>
    <t>Loss of Rs.235/-</t>
  </si>
  <si>
    <t>1315-1355</t>
  </si>
  <si>
    <t>1440-1520</t>
  </si>
  <si>
    <t>BANKNIFTY JUNE FUT</t>
  </si>
  <si>
    <t>51240-51280</t>
  </si>
  <si>
    <t>51600-52000</t>
  </si>
  <si>
    <t>ARCFIN</t>
  </si>
  <si>
    <t>MANISH GIRDHARLAL GATHANI</t>
  </si>
  <si>
    <t>AVANCE</t>
  </si>
  <si>
    <t>INTERTICK DEVELOPERS PRIVATE LIMITED</t>
  </si>
  <si>
    <t>AVI</t>
  </si>
  <si>
    <t>SANJEEV LUNKAD</t>
  </si>
  <si>
    <t>SURYABHAN SINGH</t>
  </si>
  <si>
    <t>CLARA</t>
  </si>
  <si>
    <t>SATYAVIBHUMUPPANA</t>
  </si>
  <si>
    <t>HIGHRETURN MARKETING LIMITED .</t>
  </si>
  <si>
    <t>FOSUN PHARMA INDUSTRIAL PTE. LTD.</t>
  </si>
  <si>
    <t>UBS PRINCIPAL CAPITAL ASIA LIMITED</t>
  </si>
  <si>
    <t>GOYALASS</t>
  </si>
  <si>
    <t>SAGAR NARESHKUMAR NAGAR</t>
  </si>
  <si>
    <t>GUJTLRM</t>
  </si>
  <si>
    <t>RISHABH BHATIA</t>
  </si>
  <si>
    <t>IGCIL</t>
  </si>
  <si>
    <t>GAURANG MANUBHAI SHAH</t>
  </si>
  <si>
    <t>IISL</t>
  </si>
  <si>
    <t>NAROTTAMBHAI GORADHANDAS PATEL</t>
  </si>
  <si>
    <t>VIVEK PARASMAL DOSHI</t>
  </si>
  <si>
    <t>RAVI PARASMAL DOSHI</t>
  </si>
  <si>
    <t>KAMAL KUMAR JALAN SEC. PVT. LTD</t>
  </si>
  <si>
    <t>INDRAIND</t>
  </si>
  <si>
    <t>JANAKI RAMAN SUNDAR VIGNESH</t>
  </si>
  <si>
    <t>VIDIT SHARMA</t>
  </si>
  <si>
    <t>AKASH GOYAL</t>
  </si>
  <si>
    <t>JETMALL</t>
  </si>
  <si>
    <t>SWATI SANJAY JAIN</t>
  </si>
  <si>
    <t>HITESH KUMAR</t>
  </si>
  <si>
    <t>TARUNA PANKAJ TATED</t>
  </si>
  <si>
    <t>GIRIRAJ STOCK BROKING PRIVATE LIMITED</t>
  </si>
  <si>
    <t>MARATHON</t>
  </si>
  <si>
    <t>JAINAM SHARE CONSULTANTS PVT. LTD.</t>
  </si>
  <si>
    <t>SAMCO MUTUAL FUND DYNAMIC ASSET ALLOCATION FUND</t>
  </si>
  <si>
    <t>MNIL</t>
  </si>
  <si>
    <t>TRADETASTIC FINTECH LLP</t>
  </si>
  <si>
    <t>NBFOOT</t>
  </si>
  <si>
    <t>DEV GANPAT PAWAR</t>
  </si>
  <si>
    <t>EMINENCE GLOBAL FUND PCC- EUBILIA CAPITAL PARTNERS FUND I</t>
  </si>
  <si>
    <t>ORIENTTR</t>
  </si>
  <si>
    <t>ANISA ALNASIR GILANI</t>
  </si>
  <si>
    <t>GURMEET SINGH</t>
  </si>
  <si>
    <t>EMPOWER TRADEX PRIVATE LIMITED</t>
  </si>
  <si>
    <t>SATTRIX</t>
  </si>
  <si>
    <t>NITABEN MUKESHBHAI PARIKH</t>
  </si>
  <si>
    <t>SAUMIL ARVINDBHAI BHAVNAGARI</t>
  </si>
  <si>
    <t>NIKHIL RAJESH SINGH</t>
  </si>
  <si>
    <t>SATYA NARAYAN CHANDAK</t>
  </si>
  <si>
    <t>AMITAV BASUDEB HALDER</t>
  </si>
  <si>
    <t>ARWA UMESH</t>
  </si>
  <si>
    <t>SEML</t>
  </si>
  <si>
    <t>DIPSINH RANJITSINH SOLANKI</t>
  </si>
  <si>
    <t>LEJAS HEMANTRAI DESAI</t>
  </si>
  <si>
    <t>SERVOTEACH</t>
  </si>
  <si>
    <t>VIVEK KANDA</t>
  </si>
  <si>
    <t>SHAILY</t>
  </si>
  <si>
    <t>MOTILAL OSWAL MUTUAL FUND</t>
  </si>
  <si>
    <t>MOTILAL OSWAL MUTUAL FUND(MOTILAL OSWAL SMALL CAP FUND)</t>
  </si>
  <si>
    <t>LIGHTHOUSE INDIA III EQUITY INVESTORS,LIMITED</t>
  </si>
  <si>
    <t>ISH TRAVEL &amp; TOURS PRIVATE LIMITED</t>
  </si>
  <si>
    <t>STAL</t>
  </si>
  <si>
    <t>SUMICKSHA</t>
  </si>
  <si>
    <t>STERPOW</t>
  </si>
  <si>
    <t>GREEN PEAKS ENTERPRISES LLP</t>
  </si>
  <si>
    <t>KANTA DEVI SAMDARIA</t>
  </si>
  <si>
    <t>PRASHANT NARINDERLAL CHADHA</t>
  </si>
  <si>
    <t>SUYOG</t>
  </si>
  <si>
    <t>RAVI GOYAL (HUF)</t>
  </si>
  <si>
    <t>SPECIFIC COMMODITIES PRIVATE LIMITED</t>
  </si>
  <si>
    <t>SACHIN CHANDRAKANT MEHTA</t>
  </si>
  <si>
    <t>NEHAL NARENDRA SHAH</t>
  </si>
  <si>
    <t>HANSA CHANDRAKANT MEHTA</t>
  </si>
  <si>
    <t>NISHANT MITTAL</t>
  </si>
  <si>
    <t>PURVEE SACHIN MEHTA</t>
  </si>
  <si>
    <t>THINKINK</t>
  </si>
  <si>
    <t>PREAL PAKSHAL GANDHI</t>
  </si>
  <si>
    <t>TARA DEVI KOTHARI</t>
  </si>
  <si>
    <t>TTIL</t>
  </si>
  <si>
    <t>UNISTRMU</t>
  </si>
  <si>
    <t>POOJA VIJAY SHAH</t>
  </si>
  <si>
    <t>LAHERCHAND UMEDCHAND MEHTA</t>
  </si>
  <si>
    <t>LAHERCHAND UMEDCHAND MEHTA HUF</t>
  </si>
  <si>
    <t>VARIMAN</t>
  </si>
  <si>
    <t>L7 HITECH PRIVATE LIMITED</t>
  </si>
  <si>
    <t>VMS</t>
  </si>
  <si>
    <t>PALAK MUKESH JAIN</t>
  </si>
  <si>
    <t>VIDEEP KABRA BENEFICIARY TRUST</t>
  </si>
  <si>
    <t>VRUDDHI</t>
  </si>
  <si>
    <t>OMPRAKASH PAREEK HUF</t>
  </si>
  <si>
    <t>WINDMACHIN</t>
  </si>
  <si>
    <t>SHUBHI CONSULTANCY SERVICES LLP</t>
  </si>
  <si>
    <t>DGP ENTERPRISES PVT LTD</t>
  </si>
  <si>
    <t>VANDANA RAMESH SITLANI</t>
  </si>
  <si>
    <t>KIDDY PLAST LIMITED</t>
  </si>
  <si>
    <t>DILIP GOPIKISAN PIRAMAL</t>
  </si>
  <si>
    <t>TECK CONSULTANCY AND SERVICES PRIVATE LIMITED .</t>
  </si>
  <si>
    <t>ZODIACVEN</t>
  </si>
  <si>
    <t>BACHUBHAI DHARAMSHI ARETHIYA</t>
  </si>
  <si>
    <t>ADSL</t>
  </si>
  <si>
    <t>Allied Digital Services L</t>
  </si>
  <si>
    <t>ADROIT FINANCIAL SERVICES PVT LTD</t>
  </si>
  <si>
    <t>ADVENZYMES</t>
  </si>
  <si>
    <t>Advanced Enzyme Tech Ltd</t>
  </si>
  <si>
    <t>MOTILAL OSWAL FINANCIAL SERVICES LIMITED</t>
  </si>
  <si>
    <t>AHIMSA</t>
  </si>
  <si>
    <t>Ahimsa Industries Ltd.</t>
  </si>
  <si>
    <t>ABHAY CHANDRAKANT LAKHANI</t>
  </si>
  <si>
    <t>BHANSALI VALUE CREATIONS PVT LTD</t>
  </si>
  <si>
    <t>SHREYANS SHANTILAL SHAH</t>
  </si>
  <si>
    <t>SUSHILA GAUTAMLAL KALAL</t>
  </si>
  <si>
    <t>AMIORG</t>
  </si>
  <si>
    <t>Ami Organics Limited</t>
  </si>
  <si>
    <t>Agro Tech Foods Limited</t>
  </si>
  <si>
    <t>AU Small Finance Bank Ltd</t>
  </si>
  <si>
    <t>GOLDMAN SACHS INVESTMENTS MAURITIUS  I LTD</t>
  </si>
  <si>
    <t>BEACON</t>
  </si>
  <si>
    <t>Beacon Trusteeship Ltd</t>
  </si>
  <si>
    <t>RAJEEV S MAHESHWARI HUF</t>
  </si>
  <si>
    <t>BEPL</t>
  </si>
  <si>
    <t>Bhansali Eng. Polymers Lt</t>
  </si>
  <si>
    <t>BLUEPEBBLE</t>
  </si>
  <si>
    <t>Blue Pebble Limited</t>
  </si>
  <si>
    <t>SAURABH TRIPATHI</t>
  </si>
  <si>
    <t>Chambal Fertilizers Ltd.</t>
  </si>
  <si>
    <t>DELTACORP</t>
  </si>
  <si>
    <t>Delta Corp Limited</t>
  </si>
  <si>
    <t>DWARKESH</t>
  </si>
  <si>
    <t>Dwarikesh Sugar Industrie</t>
  </si>
  <si>
    <t>EID Parry Ltd.</t>
  </si>
  <si>
    <t>ESSEN-RE2</t>
  </si>
  <si>
    <t>Integra Essentia Limited</t>
  </si>
  <si>
    <t>RAKESH KUMAR PRASAD</t>
  </si>
  <si>
    <t>EXICOM</t>
  </si>
  <si>
    <t>Exicom Tele Systems Ltd</t>
  </si>
  <si>
    <t>FINOPB</t>
  </si>
  <si>
    <t>Fino Payments Bank Ltd</t>
  </si>
  <si>
    <t>CRONY VYAPAR PVT LTD</t>
  </si>
  <si>
    <t>Indus Towers Limited</t>
  </si>
  <si>
    <t>SBI MUTUAL FUND</t>
  </si>
  <si>
    <t>GHISALLO CAPITAL MANAGEMENT LLC</t>
  </si>
  <si>
    <t>BHARTI AIRTEL LIMITED</t>
  </si>
  <si>
    <t>KOTAK SECURITIES LIMITED</t>
  </si>
  <si>
    <t>SHARE INDIA SECURITIES LIMITED</t>
  </si>
  <si>
    <t>AUTHUM INVESTMENT AND INFRASTRUCTURE LIMITED</t>
  </si>
  <si>
    <t>INFOLLION</t>
  </si>
  <si>
    <t>Infollion Research Ser L</t>
  </si>
  <si>
    <t>ITHOUGHT FINANCIAL CONSULTING  LLP</t>
  </si>
  <si>
    <t>K2INFRA</t>
  </si>
  <si>
    <t>K2 Infragen Limited</t>
  </si>
  <si>
    <t>KANANIIND</t>
  </si>
  <si>
    <t>Kanani Industries Ltd</t>
  </si>
  <si>
    <t>KCPSUGIND</t>
  </si>
  <si>
    <t>KCP Sug &amp; Ind Corp Ltd.</t>
  </si>
  <si>
    <t>KHAICHEM</t>
  </si>
  <si>
    <t>Khaitan Chem &amp; Fert Ltd</t>
  </si>
  <si>
    <t>KNR Constructions Limited</t>
  </si>
  <si>
    <t>KOTAK MAHINDRA LIFE INSURANCE COMPANY LIMITED A/C CLASSIC OPPORTUNITIES FUND</t>
  </si>
  <si>
    <t>CANARA ROBECO MUTUAL FUND</t>
  </si>
  <si>
    <t>KSHITIJPOL</t>
  </si>
  <si>
    <t>Kshitij Polyline Limited</t>
  </si>
  <si>
    <t>YMD FINANCIAL CONSULTANCY PRIVATE LIMITED</t>
  </si>
  <si>
    <t>PRASHANT GUPTA</t>
  </si>
  <si>
    <t>MAWANASUG</t>
  </si>
  <si>
    <t>Mawana Sugars Limited</t>
  </si>
  <si>
    <t>MITCON</t>
  </si>
  <si>
    <t>MITCON Con</t>
  </si>
  <si>
    <t>ANKITA VISHAL SHAH</t>
  </si>
  <si>
    <t>NGIL-RE2</t>
  </si>
  <si>
    <t>Nakoda Group of Ind Ltd</t>
  </si>
  <si>
    <t>ARYAN MINING AND TRADING CORPORATION LTD</t>
  </si>
  <si>
    <t>ORIENTALTL</t>
  </si>
  <si>
    <t>Oriental Trimex Limited</t>
  </si>
  <si>
    <t>MITTAL PUNEET</t>
  </si>
  <si>
    <t>PATELENG</t>
  </si>
  <si>
    <t>Patel Engineering Limited</t>
  </si>
  <si>
    <t>Piramal Enterprises Ltd.</t>
  </si>
  <si>
    <t>ANUTHAM REALTY PRIVATE LIMITED</t>
  </si>
  <si>
    <t>PONNIERODE</t>
  </si>
  <si>
    <t>Ponni Sugars (Erode) Limi</t>
  </si>
  <si>
    <t>RATIONAL EQUITY FLAGSHIP FUND I</t>
  </si>
  <si>
    <t>RANASUG</t>
  </si>
  <si>
    <t>Rana Sugars Ltd</t>
  </si>
  <si>
    <t>Rashtriya Chem Fert Ltd.</t>
  </si>
  <si>
    <t>Shree Renuka Sugars Limit</t>
  </si>
  <si>
    <t>RKEC</t>
  </si>
  <si>
    <t>RKEC Projects Limited</t>
  </si>
  <si>
    <t>SONU BABEL</t>
  </si>
  <si>
    <t>SAKHTISUG</t>
  </si>
  <si>
    <t>Sakthi Sugars Ltd.</t>
  </si>
  <si>
    <t>SANSERA</t>
  </si>
  <si>
    <t>Sansera Engineering Ltd</t>
  </si>
  <si>
    <t>MORGAN STANLEY ASIA SINGAPORE PTE</t>
  </si>
  <si>
    <t>ICICI PRUDENTIAL LIFE INSURANCE COMPANY LTD</t>
  </si>
  <si>
    <t>HDFC STANDARD LIFE INSURANCE CO LTD</t>
  </si>
  <si>
    <t>DSP MUTUAL FUND</t>
  </si>
  <si>
    <t>SOCIETE GENERALE</t>
  </si>
  <si>
    <t>SERVICE</t>
  </si>
  <si>
    <t>Service Care Limited</t>
  </si>
  <si>
    <t>PROGNOSIS SECURITIES PVT. LTD</t>
  </si>
  <si>
    <t>SHILPI  GUPTA</t>
  </si>
  <si>
    <t>TIRUPATIFL</t>
  </si>
  <si>
    <t>Tirupati Forge Limited</t>
  </si>
  <si>
    <t>VAISHALI</t>
  </si>
  <si>
    <t>Vaishali Pharma Limited</t>
  </si>
  <si>
    <t>VAKRANGEE</t>
  </si>
  <si>
    <t>Vakrangee Limited</t>
  </si>
  <si>
    <t>RAJESH BHISHAM BHOJWANI</t>
  </si>
  <si>
    <t>VISHWARAJ</t>
  </si>
  <si>
    <t>Vishwaraj Sugar Ind Ltd</t>
  </si>
  <si>
    <t>Windsor Machines Limited</t>
  </si>
  <si>
    <t>ZF Com Ve Ctr Sys Ind Ltd</t>
  </si>
  <si>
    <t>KOTAK MAHINDRA MUTUAL FUND</t>
  </si>
  <si>
    <t>NIPPON INDIA MUTUAL FUND</t>
  </si>
  <si>
    <t>ORBIMED ASIA III MAURITIUS LIMITED</t>
  </si>
  <si>
    <t>AGARWALFT</t>
  </si>
  <si>
    <t>Agarwal Float Glass I Ltd</t>
  </si>
  <si>
    <t>UMA SHANKAR AGARWAL</t>
  </si>
  <si>
    <t>VISHAL TUSHARBHAI PATEL</t>
  </si>
  <si>
    <t>WESTBRIDGE AIF I</t>
  </si>
  <si>
    <t>BLSE</t>
  </si>
  <si>
    <t>BLS E-Services Limited</t>
  </si>
  <si>
    <t>MINERVA VENTURES FUND</t>
  </si>
  <si>
    <t>DHAMPURSUG</t>
  </si>
  <si>
    <t>Dhampur Sugar Mills Ltd</t>
  </si>
  <si>
    <t>GOEL ANIL KUMAR</t>
  </si>
  <si>
    <t>SHATRUSOODAN</t>
  </si>
  <si>
    <t>FSC</t>
  </si>
  <si>
    <t>Future Supp Chain Sol Ltd</t>
  </si>
  <si>
    <t>IDBI TRUSTEESHIP SERVICES LTD</t>
  </si>
  <si>
    <t>VODAFONE TELECOMMUNICATIONS INDIA  LIMITED</t>
  </si>
  <si>
    <t>AL-AMIN INVESTMENTS LIMITED</t>
  </si>
  <si>
    <t>VODAFONE TELECOMMUNICATIONS (INDIA) LIMITED</t>
  </si>
  <si>
    <t>TRANS CRYSTAL LIMITED</t>
  </si>
  <si>
    <t>PRIME METALS LIMITED</t>
  </si>
  <si>
    <t>MOBILVEST</t>
  </si>
  <si>
    <t>ASIAN TELECOMMUNICATION INVESTMENTS (MAURITIUS) LIMITED</t>
  </si>
  <si>
    <t>GAURAV BALRAM SONGARA</t>
  </si>
  <si>
    <t>KARAMVEER SINGH</t>
  </si>
  <si>
    <t>PARESH HARISHKUMAR THAKKER</t>
  </si>
  <si>
    <t>PANKAJ BABULAL VORA HUF</t>
  </si>
  <si>
    <t>HARSHIL PREMJIBHAI KANANI</t>
  </si>
  <si>
    <t>KAMIDI NARSIMHA REDDY</t>
  </si>
  <si>
    <t>MANDEEP</t>
  </si>
  <si>
    <t>Mandeep Auto Industries L</t>
  </si>
  <si>
    <t>PAULKAMNATH SREEKAMNATH</t>
  </si>
  <si>
    <t>MASTER</t>
  </si>
  <si>
    <t>Master Components Limited</t>
  </si>
  <si>
    <t>NOPEA CAPITAL SERVICES PRIVATE LIMITED</t>
  </si>
  <si>
    <t>THE SRIKRISHNA TRUST</t>
  </si>
  <si>
    <t>SABAR</t>
  </si>
  <si>
    <t>Sabar Flex India Limited</t>
  </si>
  <si>
    <t>SOMANI VENTURES AND INNOVATIONS LIMITED</t>
  </si>
  <si>
    <t>CLIENT EBENE LIMITED</t>
  </si>
  <si>
    <t>CVCIGP II EMPLOYEE EBENE LIMITED</t>
  </si>
  <si>
    <t>GIRIJADHAVA VYAPAAR PRIVATE LIMITED</t>
  </si>
  <si>
    <t>WABCO ASIA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</si>
</sst>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23503.599999999999</v>
      </c>
      <c r="F11" s="204">
        <v>23535.333333333332</v>
      </c>
      <c r="G11" s="203">
        <v>23400.916666666664</v>
      </c>
      <c r="H11" s="203">
        <v>23298.233333333334</v>
      </c>
      <c r="I11" s="203">
        <v>23163.816666666666</v>
      </c>
      <c r="J11" s="203">
        <v>23638.016666666663</v>
      </c>
      <c r="K11" s="203">
        <v>23772.433333333327</v>
      </c>
      <c r="L11" s="203">
        <v>23875.116666666661</v>
      </c>
      <c r="M11" s="202">
        <v>23669.75</v>
      </c>
      <c r="N11" s="202">
        <v>23432.65</v>
      </c>
      <c r="O11" s="202">
        <v>15346250</v>
      </c>
      <c r="P11" s="205">
        <v>9.0872925851769298E-3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51353.4</v>
      </c>
      <c r="F12" s="204">
        <v>51227.683333333342</v>
      </c>
      <c r="G12" s="203">
        <v>50569.81666666668</v>
      </c>
      <c r="H12" s="203">
        <v>49786.233333333337</v>
      </c>
      <c r="I12" s="203">
        <v>49128.366666666676</v>
      </c>
      <c r="J12" s="203">
        <v>52011.266666666685</v>
      </c>
      <c r="K12" s="203">
        <v>52669.133333333339</v>
      </c>
      <c r="L12" s="203">
        <v>53452.716666666689</v>
      </c>
      <c r="M12" s="202">
        <v>51885.55</v>
      </c>
      <c r="N12" s="202">
        <v>50444.1</v>
      </c>
      <c r="O12" s="202">
        <v>3124980</v>
      </c>
      <c r="P12" s="205">
        <v>8.9648102431064067E-2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22944.15</v>
      </c>
      <c r="F13" s="217">
        <v>22881.200000000001</v>
      </c>
      <c r="G13" s="219">
        <v>22621.9</v>
      </c>
      <c r="H13" s="219">
        <v>22299.65</v>
      </c>
      <c r="I13" s="219">
        <v>22040.350000000002</v>
      </c>
      <c r="J13" s="219">
        <v>23203.45</v>
      </c>
      <c r="K13" s="219">
        <v>23462.749999999996</v>
      </c>
      <c r="L13" s="219">
        <v>23785</v>
      </c>
      <c r="M13" s="220">
        <v>23140.5</v>
      </c>
      <c r="N13" s="220">
        <v>22558.95</v>
      </c>
      <c r="O13" s="220">
        <v>92245</v>
      </c>
      <c r="P13" s="221">
        <v>0.17494586676856452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12001.95</v>
      </c>
      <c r="F14" s="217">
        <v>12030.916666666666</v>
      </c>
      <c r="G14" s="219">
        <v>11906.033333333333</v>
      </c>
      <c r="H14" s="219">
        <v>11810.116666666667</v>
      </c>
      <c r="I14" s="219">
        <v>11685.233333333334</v>
      </c>
      <c r="J14" s="219">
        <v>12126.833333333332</v>
      </c>
      <c r="K14" s="219">
        <v>12251.716666666667</v>
      </c>
      <c r="L14" s="219">
        <v>12347.633333333331</v>
      </c>
      <c r="M14" s="220">
        <v>12155.8</v>
      </c>
      <c r="N14" s="220">
        <v>11935</v>
      </c>
      <c r="O14" s="220">
        <v>1995950</v>
      </c>
      <c r="P14" s="221">
        <v>8.6719207263124945E-2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71506</v>
      </c>
      <c r="F15" s="217">
        <v>71749.46666666666</v>
      </c>
      <c r="G15" s="219">
        <v>71042.93333333332</v>
      </c>
      <c r="H15" s="219">
        <v>70579.866666666654</v>
      </c>
      <c r="I15" s="219">
        <v>69873.333333333314</v>
      </c>
      <c r="J15" s="219">
        <v>72212.533333333326</v>
      </c>
      <c r="K15" s="219">
        <v>72919.06666666668</v>
      </c>
      <c r="L15" s="219">
        <v>73382.133333333331</v>
      </c>
      <c r="M15" s="220">
        <v>72456</v>
      </c>
      <c r="N15" s="220">
        <v>71286.399999999994</v>
      </c>
      <c r="O15" s="220">
        <v>8650</v>
      </c>
      <c r="P15" s="221">
        <v>-0.12714429868819374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686.95</v>
      </c>
      <c r="F16" s="217">
        <v>688.03333333333342</v>
      </c>
      <c r="G16" s="219">
        <v>679.46666666666681</v>
      </c>
      <c r="H16" s="219">
        <v>671.98333333333335</v>
      </c>
      <c r="I16" s="219">
        <v>663.41666666666674</v>
      </c>
      <c r="J16" s="219">
        <v>695.51666666666688</v>
      </c>
      <c r="K16" s="219">
        <v>704.08333333333348</v>
      </c>
      <c r="L16" s="219">
        <v>711.56666666666695</v>
      </c>
      <c r="M16" s="220">
        <v>696.6</v>
      </c>
      <c r="N16" s="220">
        <v>680.55</v>
      </c>
      <c r="O16" s="220">
        <v>11201000</v>
      </c>
      <c r="P16" s="221">
        <v>-1.5469807506372507E-2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8562.85</v>
      </c>
      <c r="F17" s="217">
        <v>8678.7666666666682</v>
      </c>
      <c r="G17" s="219">
        <v>8419.0833333333358</v>
      </c>
      <c r="H17" s="219">
        <v>8275.3166666666675</v>
      </c>
      <c r="I17" s="219">
        <v>8015.633333333335</v>
      </c>
      <c r="J17" s="219">
        <v>8822.5333333333365</v>
      </c>
      <c r="K17" s="219">
        <v>9082.2166666666672</v>
      </c>
      <c r="L17" s="219">
        <v>9225.9833333333372</v>
      </c>
      <c r="M17" s="220">
        <v>8938.4500000000007</v>
      </c>
      <c r="N17" s="220">
        <v>8535</v>
      </c>
      <c r="O17" s="220">
        <v>1447875</v>
      </c>
      <c r="P17" s="221">
        <v>1.8643918740656056E-2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26899.95</v>
      </c>
      <c r="F18" s="217">
        <v>27021.75</v>
      </c>
      <c r="G18" s="219">
        <v>26714.400000000001</v>
      </c>
      <c r="H18" s="219">
        <v>26528.850000000002</v>
      </c>
      <c r="I18" s="219">
        <v>26221.500000000004</v>
      </c>
      <c r="J18" s="219">
        <v>27207.3</v>
      </c>
      <c r="K18" s="219">
        <v>27514.649999999998</v>
      </c>
      <c r="L18" s="219">
        <v>27700.199999999997</v>
      </c>
      <c r="M18" s="220">
        <v>27329.1</v>
      </c>
      <c r="N18" s="220">
        <v>26836.2</v>
      </c>
      <c r="O18" s="220">
        <v>156200</v>
      </c>
      <c r="P18" s="221">
        <v>1.6927083333333332E-2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238.55</v>
      </c>
      <c r="F19" s="217">
        <v>237.15</v>
      </c>
      <c r="G19" s="219">
        <v>233.15</v>
      </c>
      <c r="H19" s="219">
        <v>227.75</v>
      </c>
      <c r="I19" s="219">
        <v>223.75</v>
      </c>
      <c r="J19" s="219">
        <v>242.55</v>
      </c>
      <c r="K19" s="219">
        <v>246.55</v>
      </c>
      <c r="L19" s="219">
        <v>251.95000000000002</v>
      </c>
      <c r="M19" s="220">
        <v>241.15</v>
      </c>
      <c r="N19" s="220">
        <v>231.75</v>
      </c>
      <c r="O19" s="220">
        <v>72462600</v>
      </c>
      <c r="P19" s="221">
        <v>5.9652524047423751E-4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322.2</v>
      </c>
      <c r="F20" s="217">
        <v>325.21666666666664</v>
      </c>
      <c r="G20" s="219">
        <v>318.33333333333326</v>
      </c>
      <c r="H20" s="219">
        <v>314.46666666666664</v>
      </c>
      <c r="I20" s="219">
        <v>307.58333333333326</v>
      </c>
      <c r="J20" s="219">
        <v>329.08333333333326</v>
      </c>
      <c r="K20" s="219">
        <v>335.96666666666658</v>
      </c>
      <c r="L20" s="219">
        <v>339.83333333333326</v>
      </c>
      <c r="M20" s="220">
        <v>332.1</v>
      </c>
      <c r="N20" s="220">
        <v>321.35000000000002</v>
      </c>
      <c r="O20" s="220">
        <v>38435800</v>
      </c>
      <c r="P20" s="221">
        <v>1.5455419700508311E-2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2624.55</v>
      </c>
      <c r="F21" s="217">
        <v>2625.9833333333336</v>
      </c>
      <c r="G21" s="219">
        <v>2592.0666666666671</v>
      </c>
      <c r="H21" s="219">
        <v>2559.5833333333335</v>
      </c>
      <c r="I21" s="219">
        <v>2525.666666666667</v>
      </c>
      <c r="J21" s="219">
        <v>2658.4666666666672</v>
      </c>
      <c r="K21" s="219">
        <v>2692.3833333333332</v>
      </c>
      <c r="L21" s="219">
        <v>2724.8666666666672</v>
      </c>
      <c r="M21" s="220">
        <v>2659.9</v>
      </c>
      <c r="N21" s="220">
        <v>2593.5</v>
      </c>
      <c r="O21" s="220">
        <v>4662600</v>
      </c>
      <c r="P21" s="221">
        <v>-8.9906267933431098E-3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3266.4</v>
      </c>
      <c r="F22" s="217">
        <v>3279.9833333333336</v>
      </c>
      <c r="G22" s="219">
        <v>3215.5666666666671</v>
      </c>
      <c r="H22" s="219">
        <v>3164.7333333333336</v>
      </c>
      <c r="I22" s="219">
        <v>3100.3166666666671</v>
      </c>
      <c r="J22" s="219">
        <v>3330.8166666666671</v>
      </c>
      <c r="K22" s="219">
        <v>3395.2333333333331</v>
      </c>
      <c r="L22" s="219">
        <v>3446.0666666666671</v>
      </c>
      <c r="M22" s="220">
        <v>3344.4</v>
      </c>
      <c r="N22" s="220">
        <v>3229.15</v>
      </c>
      <c r="O22" s="220">
        <v>15324300</v>
      </c>
      <c r="P22" s="221">
        <v>-3.7835202340321793E-3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1450.9</v>
      </c>
      <c r="F23" s="217">
        <v>1442.55</v>
      </c>
      <c r="G23" s="219">
        <v>1429.1</v>
      </c>
      <c r="H23" s="219">
        <v>1407.3</v>
      </c>
      <c r="I23" s="219">
        <v>1393.85</v>
      </c>
      <c r="J23" s="219">
        <v>1464.35</v>
      </c>
      <c r="K23" s="219">
        <v>1477.8000000000002</v>
      </c>
      <c r="L23" s="219">
        <v>1499.6</v>
      </c>
      <c r="M23" s="220">
        <v>1456</v>
      </c>
      <c r="N23" s="220">
        <v>1420.75</v>
      </c>
      <c r="O23" s="220">
        <v>34426400</v>
      </c>
      <c r="P23" s="221">
        <v>1.9485672996055484E-2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5188.8</v>
      </c>
      <c r="F24" s="217">
        <v>5212.6833333333334</v>
      </c>
      <c r="G24" s="219">
        <v>5147.916666666667</v>
      </c>
      <c r="H24" s="219">
        <v>5107.0333333333338</v>
      </c>
      <c r="I24" s="219">
        <v>5042.2666666666673</v>
      </c>
      <c r="J24" s="219">
        <v>5253.5666666666666</v>
      </c>
      <c r="K24" s="219">
        <v>5318.333333333333</v>
      </c>
      <c r="L24" s="219">
        <v>5359.2166666666662</v>
      </c>
      <c r="M24" s="220">
        <v>5277.45</v>
      </c>
      <c r="N24" s="220">
        <v>5171.8</v>
      </c>
      <c r="O24" s="220">
        <v>1338000</v>
      </c>
      <c r="P24" s="221">
        <v>-2.1071115013169446E-2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666.65</v>
      </c>
      <c r="F25" s="217">
        <v>665.31666666666661</v>
      </c>
      <c r="G25" s="219">
        <v>655.43333333333317</v>
      </c>
      <c r="H25" s="219">
        <v>644.21666666666658</v>
      </c>
      <c r="I25" s="219">
        <v>634.33333333333314</v>
      </c>
      <c r="J25" s="219">
        <v>676.53333333333319</v>
      </c>
      <c r="K25" s="219">
        <v>686.41666666666663</v>
      </c>
      <c r="L25" s="219">
        <v>697.63333333333321</v>
      </c>
      <c r="M25" s="220">
        <v>675.2</v>
      </c>
      <c r="N25" s="220">
        <v>654.1</v>
      </c>
      <c r="O25" s="220">
        <v>36259200</v>
      </c>
      <c r="P25" s="221">
        <v>-1.4336742183295004E-2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6169.8</v>
      </c>
      <c r="F26" s="217">
        <v>6193.3166666666666</v>
      </c>
      <c r="G26" s="219">
        <v>6114.4833333333336</v>
      </c>
      <c r="H26" s="219">
        <v>6059.166666666667</v>
      </c>
      <c r="I26" s="219">
        <v>5980.3333333333339</v>
      </c>
      <c r="J26" s="219">
        <v>6248.6333333333332</v>
      </c>
      <c r="K26" s="219">
        <v>6327.4666666666672</v>
      </c>
      <c r="L26" s="219">
        <v>6382.7833333333328</v>
      </c>
      <c r="M26" s="220">
        <v>6272.15</v>
      </c>
      <c r="N26" s="220">
        <v>6138</v>
      </c>
      <c r="O26" s="220">
        <v>2114375</v>
      </c>
      <c r="P26" s="221">
        <v>6.9651148946303131E-3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484.3</v>
      </c>
      <c r="F27" s="217">
        <v>484.36666666666662</v>
      </c>
      <c r="G27" s="219">
        <v>479.73333333333323</v>
      </c>
      <c r="H27" s="219">
        <v>475.16666666666663</v>
      </c>
      <c r="I27" s="219">
        <v>470.53333333333325</v>
      </c>
      <c r="J27" s="219">
        <v>488.93333333333322</v>
      </c>
      <c r="K27" s="219">
        <v>493.56666666666655</v>
      </c>
      <c r="L27" s="219">
        <v>498.13333333333321</v>
      </c>
      <c r="M27" s="220">
        <v>489</v>
      </c>
      <c r="N27" s="220">
        <v>479.8</v>
      </c>
      <c r="O27" s="220">
        <v>18224000</v>
      </c>
      <c r="P27" s="221">
        <v>-3.2228942854563507E-2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233.95</v>
      </c>
      <c r="F28" s="217">
        <v>235.31666666666669</v>
      </c>
      <c r="G28" s="219">
        <v>230.23333333333338</v>
      </c>
      <c r="H28" s="219">
        <v>226.51666666666668</v>
      </c>
      <c r="I28" s="219">
        <v>221.43333333333337</v>
      </c>
      <c r="J28" s="219">
        <v>239.03333333333339</v>
      </c>
      <c r="K28" s="219">
        <v>244.1166666666667</v>
      </c>
      <c r="L28" s="219">
        <v>247.8333333333334</v>
      </c>
      <c r="M28" s="220">
        <v>240.4</v>
      </c>
      <c r="N28" s="220">
        <v>231.6</v>
      </c>
      <c r="O28" s="220">
        <v>85855000</v>
      </c>
      <c r="P28" s="221">
        <v>2.378964941569282E-2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2889.9</v>
      </c>
      <c r="F29" s="217">
        <v>2900.4833333333336</v>
      </c>
      <c r="G29" s="219">
        <v>2874.5166666666673</v>
      </c>
      <c r="H29" s="219">
        <v>2859.1333333333337</v>
      </c>
      <c r="I29" s="219">
        <v>2833.1666666666674</v>
      </c>
      <c r="J29" s="219">
        <v>2915.8666666666672</v>
      </c>
      <c r="K29" s="219">
        <v>2941.8333333333335</v>
      </c>
      <c r="L29" s="219">
        <v>2957.2166666666672</v>
      </c>
      <c r="M29" s="220">
        <v>2926.45</v>
      </c>
      <c r="N29" s="220">
        <v>2885.1</v>
      </c>
      <c r="O29" s="220">
        <v>12442600</v>
      </c>
      <c r="P29" s="221">
        <v>1.0591121001933042E-2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2206.4</v>
      </c>
      <c r="F30" s="217">
        <v>2220.15</v>
      </c>
      <c r="G30" s="219">
        <v>2186.7000000000003</v>
      </c>
      <c r="H30" s="219">
        <v>2167</v>
      </c>
      <c r="I30" s="219">
        <v>2133.5500000000002</v>
      </c>
      <c r="J30" s="219">
        <v>2239.8500000000004</v>
      </c>
      <c r="K30" s="219">
        <v>2273.3000000000002</v>
      </c>
      <c r="L30" s="219">
        <v>2293.0000000000005</v>
      </c>
      <c r="M30" s="220">
        <v>2253.6</v>
      </c>
      <c r="N30" s="220">
        <v>2200.4499999999998</v>
      </c>
      <c r="O30" s="220">
        <v>2681669</v>
      </c>
      <c r="P30" s="221">
        <v>9.6725162360093968E-3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6248.25</v>
      </c>
      <c r="F31" s="217">
        <v>6264.9000000000005</v>
      </c>
      <c r="G31" s="219">
        <v>6184.3500000000013</v>
      </c>
      <c r="H31" s="219">
        <v>6120.4500000000007</v>
      </c>
      <c r="I31" s="219">
        <v>6039.9000000000015</v>
      </c>
      <c r="J31" s="219">
        <v>6328.8000000000011</v>
      </c>
      <c r="K31" s="219">
        <v>6409.35</v>
      </c>
      <c r="L31" s="219">
        <v>6473.2500000000009</v>
      </c>
      <c r="M31" s="220">
        <v>6345.45</v>
      </c>
      <c r="N31" s="220">
        <v>6201</v>
      </c>
      <c r="O31" s="220">
        <v>495000</v>
      </c>
      <c r="P31" s="221">
        <v>-6.1238831442626245E-3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656</v>
      </c>
      <c r="F32" s="217">
        <v>657.30000000000007</v>
      </c>
      <c r="G32" s="219">
        <v>643.05000000000018</v>
      </c>
      <c r="H32" s="219">
        <v>630.10000000000014</v>
      </c>
      <c r="I32" s="219">
        <v>615.85000000000025</v>
      </c>
      <c r="J32" s="219">
        <v>670.25000000000011</v>
      </c>
      <c r="K32" s="219">
        <v>684.49999999999989</v>
      </c>
      <c r="L32" s="219">
        <v>697.45</v>
      </c>
      <c r="M32" s="220">
        <v>671.55</v>
      </c>
      <c r="N32" s="220">
        <v>644.35</v>
      </c>
      <c r="O32" s="220">
        <v>30377000</v>
      </c>
      <c r="P32" s="221">
        <v>0.17480759562207526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1224.3499999999999</v>
      </c>
      <c r="F33" s="217">
        <v>1232.6833333333334</v>
      </c>
      <c r="G33" s="219">
        <v>1212.6666666666667</v>
      </c>
      <c r="H33" s="219">
        <v>1200.9833333333333</v>
      </c>
      <c r="I33" s="219">
        <v>1180.9666666666667</v>
      </c>
      <c r="J33" s="219">
        <v>1244.3666666666668</v>
      </c>
      <c r="K33" s="219">
        <v>1264.3833333333332</v>
      </c>
      <c r="L33" s="219">
        <v>1276.0666666666668</v>
      </c>
      <c r="M33" s="220">
        <v>1252.7</v>
      </c>
      <c r="N33" s="220">
        <v>1221</v>
      </c>
      <c r="O33" s="220">
        <v>12652750</v>
      </c>
      <c r="P33" s="221">
        <v>-9.1739167886984233E-3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1228</v>
      </c>
      <c r="F34" s="217">
        <v>1218.9666666666667</v>
      </c>
      <c r="G34" s="219">
        <v>1194.9333333333334</v>
      </c>
      <c r="H34" s="219">
        <v>1161.8666666666668</v>
      </c>
      <c r="I34" s="219">
        <v>1137.8333333333335</v>
      </c>
      <c r="J34" s="219">
        <v>1252.0333333333333</v>
      </c>
      <c r="K34" s="219">
        <v>1276.0666666666666</v>
      </c>
      <c r="L34" s="219">
        <v>1309.1333333333332</v>
      </c>
      <c r="M34" s="220">
        <v>1243</v>
      </c>
      <c r="N34" s="220">
        <v>1185.9000000000001</v>
      </c>
      <c r="O34" s="220">
        <v>48461250</v>
      </c>
      <c r="P34" s="221">
        <v>0.17396438953488372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9711.7000000000007</v>
      </c>
      <c r="F35" s="217">
        <v>9794.6166666666668</v>
      </c>
      <c r="G35" s="219">
        <v>9612.8333333333339</v>
      </c>
      <c r="H35" s="219">
        <v>9513.9666666666672</v>
      </c>
      <c r="I35" s="219">
        <v>9332.1833333333343</v>
      </c>
      <c r="J35" s="219">
        <v>9893.4833333333336</v>
      </c>
      <c r="K35" s="219">
        <v>10075.266666666666</v>
      </c>
      <c r="L35" s="219">
        <v>10174.133333333333</v>
      </c>
      <c r="M35" s="220">
        <v>9976.4</v>
      </c>
      <c r="N35" s="220">
        <v>9695.75</v>
      </c>
      <c r="O35" s="220">
        <v>2061725</v>
      </c>
      <c r="P35" s="221">
        <v>-1.5577625516269964E-2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1593.4</v>
      </c>
      <c r="F36" s="217">
        <v>1592.25</v>
      </c>
      <c r="G36" s="219">
        <v>1583.5</v>
      </c>
      <c r="H36" s="219">
        <v>1573.6</v>
      </c>
      <c r="I36" s="219">
        <v>1564.85</v>
      </c>
      <c r="J36" s="219">
        <v>1602.15</v>
      </c>
      <c r="K36" s="219">
        <v>1610.9</v>
      </c>
      <c r="L36" s="219">
        <v>1620.8000000000002</v>
      </c>
      <c r="M36" s="220">
        <v>1601</v>
      </c>
      <c r="N36" s="220">
        <v>1582.35</v>
      </c>
      <c r="O36" s="220">
        <v>11544500</v>
      </c>
      <c r="P36" s="221">
        <v>1.6050668054832552E-3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7209.7</v>
      </c>
      <c r="F37" s="217">
        <v>7223.3833333333323</v>
      </c>
      <c r="G37" s="219">
        <v>7124.616666666665</v>
      </c>
      <c r="H37" s="219">
        <v>7039.5333333333328</v>
      </c>
      <c r="I37" s="219">
        <v>6940.7666666666655</v>
      </c>
      <c r="J37" s="219">
        <v>7308.4666666666644</v>
      </c>
      <c r="K37" s="219">
        <v>7407.2333333333327</v>
      </c>
      <c r="L37" s="219">
        <v>7492.3166666666639</v>
      </c>
      <c r="M37" s="220">
        <v>7322.15</v>
      </c>
      <c r="N37" s="220">
        <v>7138.3</v>
      </c>
      <c r="O37" s="220">
        <v>8146625</v>
      </c>
      <c r="P37" s="221">
        <v>5.8803555994567233E-3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3287.1</v>
      </c>
      <c r="F38" s="217">
        <v>3306.25</v>
      </c>
      <c r="G38" s="219">
        <v>3257.85</v>
      </c>
      <c r="H38" s="219">
        <v>3228.6</v>
      </c>
      <c r="I38" s="219">
        <v>3180.2</v>
      </c>
      <c r="J38" s="219">
        <v>3335.5</v>
      </c>
      <c r="K38" s="219">
        <v>3383.8999999999996</v>
      </c>
      <c r="L38" s="219">
        <v>3413.15</v>
      </c>
      <c r="M38" s="220">
        <v>3354.65</v>
      </c>
      <c r="N38" s="220">
        <v>3277</v>
      </c>
      <c r="O38" s="220">
        <v>1880400</v>
      </c>
      <c r="P38" s="221">
        <v>-1.5394282123782596E-2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440.35</v>
      </c>
      <c r="F39" s="217">
        <v>436.26666666666665</v>
      </c>
      <c r="G39" s="219">
        <v>428.5333333333333</v>
      </c>
      <c r="H39" s="219">
        <v>416.71666666666664</v>
      </c>
      <c r="I39" s="219">
        <v>408.98333333333329</v>
      </c>
      <c r="J39" s="219">
        <v>448.08333333333331</v>
      </c>
      <c r="K39" s="219">
        <v>455.81666666666666</v>
      </c>
      <c r="L39" s="219">
        <v>467.63333333333333</v>
      </c>
      <c r="M39" s="220">
        <v>444</v>
      </c>
      <c r="N39" s="220">
        <v>424.45</v>
      </c>
      <c r="O39" s="220">
        <v>11731200</v>
      </c>
      <c r="P39" s="221">
        <v>-0.11620057859209257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199.3</v>
      </c>
      <c r="F40" s="217">
        <v>199.4</v>
      </c>
      <c r="G40" s="219">
        <v>196.45000000000002</v>
      </c>
      <c r="H40" s="219">
        <v>193.60000000000002</v>
      </c>
      <c r="I40" s="219">
        <v>190.65000000000003</v>
      </c>
      <c r="J40" s="219">
        <v>202.25</v>
      </c>
      <c r="K40" s="219">
        <v>205.2</v>
      </c>
      <c r="L40" s="219">
        <v>208.04999999999998</v>
      </c>
      <c r="M40" s="220">
        <v>202.35</v>
      </c>
      <c r="N40" s="220">
        <v>196.55</v>
      </c>
      <c r="O40" s="220">
        <v>104575300</v>
      </c>
      <c r="P40" s="221">
        <v>4.1357430286759589E-2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284.7</v>
      </c>
      <c r="F41" s="217">
        <v>286.23333333333329</v>
      </c>
      <c r="G41" s="219">
        <v>281.36666666666656</v>
      </c>
      <c r="H41" s="219">
        <v>278.03333333333325</v>
      </c>
      <c r="I41" s="219">
        <v>273.16666666666652</v>
      </c>
      <c r="J41" s="219">
        <v>289.56666666666661</v>
      </c>
      <c r="K41" s="219">
        <v>294.43333333333328</v>
      </c>
      <c r="L41" s="219">
        <v>297.76666666666665</v>
      </c>
      <c r="M41" s="220">
        <v>291.10000000000002</v>
      </c>
      <c r="N41" s="220">
        <v>282.89999999999998</v>
      </c>
      <c r="O41" s="220">
        <v>161995275</v>
      </c>
      <c r="P41" s="221">
        <v>6.8715989348153289E-2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1451.45</v>
      </c>
      <c r="F42" s="217">
        <v>1457.1000000000001</v>
      </c>
      <c r="G42" s="219">
        <v>1441.5000000000002</v>
      </c>
      <c r="H42" s="219">
        <v>1431.5500000000002</v>
      </c>
      <c r="I42" s="219">
        <v>1415.9500000000003</v>
      </c>
      <c r="J42" s="219">
        <v>1467.0500000000002</v>
      </c>
      <c r="K42" s="219">
        <v>1482.65</v>
      </c>
      <c r="L42" s="219">
        <v>1492.6000000000001</v>
      </c>
      <c r="M42" s="220">
        <v>1472.7</v>
      </c>
      <c r="N42" s="220">
        <v>1447.15</v>
      </c>
      <c r="O42" s="220">
        <v>3859500</v>
      </c>
      <c r="P42" s="221">
        <v>2.6531019349690804E-2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309.2</v>
      </c>
      <c r="F43" s="217">
        <v>311.33333333333331</v>
      </c>
      <c r="G43" s="219">
        <v>302.16666666666663</v>
      </c>
      <c r="H43" s="219">
        <v>295.13333333333333</v>
      </c>
      <c r="I43" s="219">
        <v>285.96666666666664</v>
      </c>
      <c r="J43" s="219">
        <v>318.36666666666662</v>
      </c>
      <c r="K43" s="219">
        <v>327.53333333333325</v>
      </c>
      <c r="L43" s="219">
        <v>334.56666666666661</v>
      </c>
      <c r="M43" s="220">
        <v>320.5</v>
      </c>
      <c r="N43" s="220">
        <v>304.3</v>
      </c>
      <c r="O43" s="220">
        <v>139544550</v>
      </c>
      <c r="P43" s="221">
        <v>2.4866562009419151E-2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497.9</v>
      </c>
      <c r="F44" s="217">
        <v>501.5333333333333</v>
      </c>
      <c r="G44" s="219">
        <v>493.61666666666662</v>
      </c>
      <c r="H44" s="219">
        <v>489.33333333333331</v>
      </c>
      <c r="I44" s="219">
        <v>481.41666666666663</v>
      </c>
      <c r="J44" s="219">
        <v>505.81666666666661</v>
      </c>
      <c r="K44" s="219">
        <v>513.73333333333335</v>
      </c>
      <c r="L44" s="219">
        <v>518.01666666666665</v>
      </c>
      <c r="M44" s="220">
        <v>509.45</v>
      </c>
      <c r="N44" s="220">
        <v>497.25</v>
      </c>
      <c r="O44" s="220">
        <v>25491840</v>
      </c>
      <c r="P44" s="221">
        <v>1.1099476439790576E-2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1703.05</v>
      </c>
      <c r="F45" s="217">
        <v>1707.5666666666666</v>
      </c>
      <c r="G45" s="219">
        <v>1682.4833333333331</v>
      </c>
      <c r="H45" s="219">
        <v>1661.9166666666665</v>
      </c>
      <c r="I45" s="219">
        <v>1636.833333333333</v>
      </c>
      <c r="J45" s="219">
        <v>1728.1333333333332</v>
      </c>
      <c r="K45" s="219">
        <v>1753.2166666666667</v>
      </c>
      <c r="L45" s="219">
        <v>1773.7833333333333</v>
      </c>
      <c r="M45" s="220">
        <v>1732.65</v>
      </c>
      <c r="N45" s="220">
        <v>1687</v>
      </c>
      <c r="O45" s="220">
        <v>5513500</v>
      </c>
      <c r="P45" s="221">
        <v>-3.9292559679386656E-2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1395.85</v>
      </c>
      <c r="F46" s="217">
        <v>1407.75</v>
      </c>
      <c r="G46" s="219">
        <v>1380.05</v>
      </c>
      <c r="H46" s="219">
        <v>1364.25</v>
      </c>
      <c r="I46" s="219">
        <v>1336.55</v>
      </c>
      <c r="J46" s="219">
        <v>1423.55</v>
      </c>
      <c r="K46" s="219">
        <v>1451.2499999999998</v>
      </c>
      <c r="L46" s="219">
        <v>1467.05</v>
      </c>
      <c r="M46" s="220">
        <v>1435.45</v>
      </c>
      <c r="N46" s="220">
        <v>1391.95</v>
      </c>
      <c r="O46" s="220">
        <v>42134400</v>
      </c>
      <c r="P46" s="221">
        <v>7.2625698324022353E-2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297.64999999999998</v>
      </c>
      <c r="F47" s="217">
        <v>300.43333333333334</v>
      </c>
      <c r="G47" s="219">
        <v>293.26666666666665</v>
      </c>
      <c r="H47" s="219">
        <v>288.88333333333333</v>
      </c>
      <c r="I47" s="219">
        <v>281.71666666666664</v>
      </c>
      <c r="J47" s="219">
        <v>304.81666666666666</v>
      </c>
      <c r="K47" s="219">
        <v>311.98333333333329</v>
      </c>
      <c r="L47" s="219">
        <v>316.36666666666667</v>
      </c>
      <c r="M47" s="220">
        <v>307.60000000000002</v>
      </c>
      <c r="N47" s="220">
        <v>296.05</v>
      </c>
      <c r="O47" s="220">
        <v>79645125</v>
      </c>
      <c r="P47" s="221">
        <v>2.7985769947484331E-2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332.9</v>
      </c>
      <c r="F48" s="217">
        <v>333.43333333333334</v>
      </c>
      <c r="G48" s="219">
        <v>327.26666666666665</v>
      </c>
      <c r="H48" s="219">
        <v>321.63333333333333</v>
      </c>
      <c r="I48" s="219">
        <v>315.46666666666664</v>
      </c>
      <c r="J48" s="219">
        <v>339.06666666666666</v>
      </c>
      <c r="K48" s="219">
        <v>345.23333333333329</v>
      </c>
      <c r="L48" s="219">
        <v>350.86666666666667</v>
      </c>
      <c r="M48" s="220">
        <v>339.6</v>
      </c>
      <c r="N48" s="220">
        <v>327.8</v>
      </c>
      <c r="O48" s="220">
        <v>53072500</v>
      </c>
      <c r="P48" s="221">
        <v>4.3809617464844137E-2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32853.550000000003</v>
      </c>
      <c r="F49" s="217">
        <v>33071.183333333334</v>
      </c>
      <c r="G49" s="219">
        <v>32366.866666666669</v>
      </c>
      <c r="H49" s="219">
        <v>31880.183333333334</v>
      </c>
      <c r="I49" s="219">
        <v>31175.866666666669</v>
      </c>
      <c r="J49" s="219">
        <v>33557.866666666669</v>
      </c>
      <c r="K49" s="219">
        <v>34262.183333333334</v>
      </c>
      <c r="L49" s="219">
        <v>34748.866666666669</v>
      </c>
      <c r="M49" s="220">
        <v>33775.5</v>
      </c>
      <c r="N49" s="220">
        <v>32584.5</v>
      </c>
      <c r="O49" s="220">
        <v>296750</v>
      </c>
      <c r="P49" s="221">
        <v>6.1027292761484993E-3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615.65</v>
      </c>
      <c r="F50" s="217">
        <v>621.41666666666663</v>
      </c>
      <c r="G50" s="219">
        <v>609.08333333333326</v>
      </c>
      <c r="H50" s="219">
        <v>602.51666666666665</v>
      </c>
      <c r="I50" s="219">
        <v>590.18333333333328</v>
      </c>
      <c r="J50" s="219">
        <v>627.98333333333323</v>
      </c>
      <c r="K50" s="219">
        <v>640.31666666666649</v>
      </c>
      <c r="L50" s="219">
        <v>646.88333333333321</v>
      </c>
      <c r="M50" s="220">
        <v>633.75</v>
      </c>
      <c r="N50" s="220">
        <v>614.85</v>
      </c>
      <c r="O50" s="220">
        <v>35571600</v>
      </c>
      <c r="P50" s="221">
        <v>1.2345679012345678E-2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5369.1</v>
      </c>
      <c r="F51" s="217">
        <v>5386.3166666666666</v>
      </c>
      <c r="G51" s="219">
        <v>5343.4833333333336</v>
      </c>
      <c r="H51" s="219">
        <v>5317.8666666666668</v>
      </c>
      <c r="I51" s="219">
        <v>5275.0333333333338</v>
      </c>
      <c r="J51" s="219">
        <v>5411.9333333333334</v>
      </c>
      <c r="K51" s="219">
        <v>5454.7666666666673</v>
      </c>
      <c r="L51" s="219">
        <v>5480.3833333333332</v>
      </c>
      <c r="M51" s="220">
        <v>5429.15</v>
      </c>
      <c r="N51" s="220">
        <v>5360.7</v>
      </c>
      <c r="O51" s="220">
        <v>2373800</v>
      </c>
      <c r="P51" s="221">
        <v>5.0577425609036502E-4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690.7</v>
      </c>
      <c r="F52" s="217">
        <v>687.88333333333333</v>
      </c>
      <c r="G52" s="219">
        <v>681.06666666666661</v>
      </c>
      <c r="H52" s="219">
        <v>671.43333333333328</v>
      </c>
      <c r="I52" s="219">
        <v>664.61666666666656</v>
      </c>
      <c r="J52" s="219">
        <v>697.51666666666665</v>
      </c>
      <c r="K52" s="219">
        <v>704.33333333333348</v>
      </c>
      <c r="L52" s="219">
        <v>713.9666666666667</v>
      </c>
      <c r="M52" s="220">
        <v>694.7</v>
      </c>
      <c r="N52" s="220">
        <v>678.25</v>
      </c>
      <c r="O52" s="220">
        <v>15183000</v>
      </c>
      <c r="P52" s="221">
        <v>7.4983410749834105E-3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121.5</v>
      </c>
      <c r="F53" s="217">
        <v>121.83333333333333</v>
      </c>
      <c r="G53" s="219">
        <v>120.56666666666666</v>
      </c>
      <c r="H53" s="219">
        <v>119.63333333333334</v>
      </c>
      <c r="I53" s="219">
        <v>118.36666666666667</v>
      </c>
      <c r="J53" s="219">
        <v>122.76666666666665</v>
      </c>
      <c r="K53" s="219">
        <v>124.03333333333333</v>
      </c>
      <c r="L53" s="219">
        <v>124.96666666666664</v>
      </c>
      <c r="M53" s="220">
        <v>123.1</v>
      </c>
      <c r="N53" s="220">
        <v>120.9</v>
      </c>
      <c r="O53" s="220">
        <v>225699750</v>
      </c>
      <c r="P53" s="221">
        <v>2.4884571565629309E-3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867</v>
      </c>
      <c r="F54" s="217">
        <v>876.18333333333339</v>
      </c>
      <c r="G54" s="219">
        <v>854.96666666666681</v>
      </c>
      <c r="H54" s="219">
        <v>842.93333333333339</v>
      </c>
      <c r="I54" s="219">
        <v>821.71666666666681</v>
      </c>
      <c r="J54" s="219">
        <v>888.21666666666681</v>
      </c>
      <c r="K54" s="219">
        <v>909.43333333333351</v>
      </c>
      <c r="L54" s="219">
        <v>921.46666666666681</v>
      </c>
      <c r="M54" s="220">
        <v>897.4</v>
      </c>
      <c r="N54" s="220">
        <v>864.15</v>
      </c>
      <c r="O54" s="220">
        <v>4887675</v>
      </c>
      <c r="P54" s="221">
        <v>0.14452054794520547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467.35</v>
      </c>
      <c r="F55" s="217">
        <v>463.4666666666667</v>
      </c>
      <c r="G55" s="219">
        <v>450.93333333333339</v>
      </c>
      <c r="H55" s="219">
        <v>434.51666666666671</v>
      </c>
      <c r="I55" s="219">
        <v>421.98333333333341</v>
      </c>
      <c r="J55" s="219">
        <v>479.88333333333338</v>
      </c>
      <c r="K55" s="219">
        <v>492.41666666666669</v>
      </c>
      <c r="L55" s="219">
        <v>508.83333333333337</v>
      </c>
      <c r="M55" s="220">
        <v>476</v>
      </c>
      <c r="N55" s="220">
        <v>447.05</v>
      </c>
      <c r="O55" s="220">
        <v>15528700</v>
      </c>
      <c r="P55" s="221">
        <v>0.28506289308176103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1454.7</v>
      </c>
      <c r="F56" s="217">
        <v>1456.9833333333333</v>
      </c>
      <c r="G56" s="219">
        <v>1437.7166666666667</v>
      </c>
      <c r="H56" s="219">
        <v>1420.7333333333333</v>
      </c>
      <c r="I56" s="219">
        <v>1401.4666666666667</v>
      </c>
      <c r="J56" s="219">
        <v>1473.9666666666667</v>
      </c>
      <c r="K56" s="219">
        <v>1493.2333333333336</v>
      </c>
      <c r="L56" s="219">
        <v>1510.2166666666667</v>
      </c>
      <c r="M56" s="220">
        <v>1476.25</v>
      </c>
      <c r="N56" s="220">
        <v>1440</v>
      </c>
      <c r="O56" s="220">
        <v>9685625</v>
      </c>
      <c r="P56" s="221">
        <v>-4.3048059624775118E-3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1559.45</v>
      </c>
      <c r="F57" s="217">
        <v>1564.9833333333333</v>
      </c>
      <c r="G57" s="219">
        <v>1548.7666666666667</v>
      </c>
      <c r="H57" s="219">
        <v>1538.0833333333333</v>
      </c>
      <c r="I57" s="219">
        <v>1521.8666666666666</v>
      </c>
      <c r="J57" s="219">
        <v>1575.6666666666667</v>
      </c>
      <c r="K57" s="219">
        <v>1591.8833333333334</v>
      </c>
      <c r="L57" s="219">
        <v>1602.5666666666668</v>
      </c>
      <c r="M57" s="220">
        <v>1581.2</v>
      </c>
      <c r="N57" s="220">
        <v>1554.3</v>
      </c>
      <c r="O57" s="220">
        <v>9652500</v>
      </c>
      <c r="P57" s="221">
        <v>-5.5223310853798196E-2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478.8</v>
      </c>
      <c r="F58" s="217">
        <v>482.23333333333329</v>
      </c>
      <c r="G58" s="219">
        <v>472.96666666666658</v>
      </c>
      <c r="H58" s="219">
        <v>467.13333333333327</v>
      </c>
      <c r="I58" s="219">
        <v>457.86666666666656</v>
      </c>
      <c r="J58" s="219">
        <v>488.06666666666661</v>
      </c>
      <c r="K58" s="219">
        <v>497.33333333333337</v>
      </c>
      <c r="L58" s="219">
        <v>503.16666666666663</v>
      </c>
      <c r="M58" s="220">
        <v>491.5</v>
      </c>
      <c r="N58" s="220">
        <v>476.4</v>
      </c>
      <c r="O58" s="220">
        <v>57231300</v>
      </c>
      <c r="P58" s="221">
        <v>4.3116155660377362E-3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5359.75</v>
      </c>
      <c r="F59" s="217">
        <v>5327.8666666666668</v>
      </c>
      <c r="G59" s="219">
        <v>5249.7333333333336</v>
      </c>
      <c r="H59" s="219">
        <v>5139.7166666666672</v>
      </c>
      <c r="I59" s="219">
        <v>5061.5833333333339</v>
      </c>
      <c r="J59" s="219">
        <v>5437.8833333333332</v>
      </c>
      <c r="K59" s="219">
        <v>5516.0166666666664</v>
      </c>
      <c r="L59" s="219">
        <v>5626.0333333333328</v>
      </c>
      <c r="M59" s="220">
        <v>5406</v>
      </c>
      <c r="N59" s="220">
        <v>5217.8500000000004</v>
      </c>
      <c r="O59" s="220">
        <v>2263950</v>
      </c>
      <c r="P59" s="221">
        <v>-3.324365872405842E-2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2897.7</v>
      </c>
      <c r="F60" s="217">
        <v>2915.9</v>
      </c>
      <c r="G60" s="219">
        <v>2871.8</v>
      </c>
      <c r="H60" s="219">
        <v>2845.9</v>
      </c>
      <c r="I60" s="219">
        <v>2801.8</v>
      </c>
      <c r="J60" s="219">
        <v>2941.8</v>
      </c>
      <c r="K60" s="219">
        <v>2985.8999999999996</v>
      </c>
      <c r="L60" s="219">
        <v>3011.8</v>
      </c>
      <c r="M60" s="220">
        <v>2960</v>
      </c>
      <c r="N60" s="220">
        <v>2890</v>
      </c>
      <c r="O60" s="220">
        <v>2631650</v>
      </c>
      <c r="P60" s="221">
        <v>-6.7371202113606339E-3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1105.3499999999999</v>
      </c>
      <c r="F61" s="217">
        <v>1118.05</v>
      </c>
      <c r="G61" s="219">
        <v>1090.5999999999999</v>
      </c>
      <c r="H61" s="219">
        <v>1075.8499999999999</v>
      </c>
      <c r="I61" s="219">
        <v>1048.3999999999999</v>
      </c>
      <c r="J61" s="219">
        <v>1132.8</v>
      </c>
      <c r="K61" s="219">
        <v>1160.2500000000002</v>
      </c>
      <c r="L61" s="219">
        <v>1175</v>
      </c>
      <c r="M61" s="220">
        <v>1145.5</v>
      </c>
      <c r="N61" s="220">
        <v>1103.3</v>
      </c>
      <c r="O61" s="220">
        <v>10515000</v>
      </c>
      <c r="P61" s="221">
        <v>7.5373286970750658E-2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1574</v>
      </c>
      <c r="F62" s="217">
        <v>1567.9833333333333</v>
      </c>
      <c r="G62" s="219">
        <v>1541.0166666666667</v>
      </c>
      <c r="H62" s="219">
        <v>1508.0333333333333</v>
      </c>
      <c r="I62" s="219">
        <v>1481.0666666666666</v>
      </c>
      <c r="J62" s="219">
        <v>1600.9666666666667</v>
      </c>
      <c r="K62" s="219">
        <v>1627.9333333333334</v>
      </c>
      <c r="L62" s="219">
        <v>1660.9166666666667</v>
      </c>
      <c r="M62" s="220">
        <v>1594.95</v>
      </c>
      <c r="N62" s="220">
        <v>1535</v>
      </c>
      <c r="O62" s="220">
        <v>5113500</v>
      </c>
      <c r="P62" s="221">
        <v>0.24108053007135577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425</v>
      </c>
      <c r="F63" s="217">
        <v>428.38333333333338</v>
      </c>
      <c r="G63" s="219">
        <v>420.76666666666677</v>
      </c>
      <c r="H63" s="219">
        <v>416.53333333333336</v>
      </c>
      <c r="I63" s="219">
        <v>408.91666666666674</v>
      </c>
      <c r="J63" s="219">
        <v>432.61666666666679</v>
      </c>
      <c r="K63" s="219">
        <v>440.23333333333346</v>
      </c>
      <c r="L63" s="219">
        <v>444.46666666666681</v>
      </c>
      <c r="M63" s="220">
        <v>436</v>
      </c>
      <c r="N63" s="220">
        <v>424.15</v>
      </c>
      <c r="O63" s="220">
        <v>18549000</v>
      </c>
      <c r="P63" s="221">
        <v>-1.8103858980466889E-2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157.5</v>
      </c>
      <c r="F64" s="217">
        <v>158.18333333333331</v>
      </c>
      <c r="G64" s="219">
        <v>155.46666666666661</v>
      </c>
      <c r="H64" s="219">
        <v>153.43333333333331</v>
      </c>
      <c r="I64" s="219">
        <v>150.71666666666661</v>
      </c>
      <c r="J64" s="219">
        <v>160.21666666666661</v>
      </c>
      <c r="K64" s="219">
        <v>162.93333333333331</v>
      </c>
      <c r="L64" s="219">
        <v>164.96666666666661</v>
      </c>
      <c r="M64" s="220">
        <v>160.9</v>
      </c>
      <c r="N64" s="220">
        <v>156.15</v>
      </c>
      <c r="O64" s="220">
        <v>26930000</v>
      </c>
      <c r="P64" s="221">
        <v>-9.3801728894610994E-3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3791.15</v>
      </c>
      <c r="F65" s="217">
        <v>3839.4</v>
      </c>
      <c r="G65" s="219">
        <v>3711</v>
      </c>
      <c r="H65" s="219">
        <v>3630.85</v>
      </c>
      <c r="I65" s="219">
        <v>3502.45</v>
      </c>
      <c r="J65" s="219">
        <v>3919.55</v>
      </c>
      <c r="K65" s="219">
        <v>4047.9500000000007</v>
      </c>
      <c r="L65" s="219">
        <v>4128.1000000000004</v>
      </c>
      <c r="M65" s="220">
        <v>3967.8</v>
      </c>
      <c r="N65" s="220">
        <v>3759.25</v>
      </c>
      <c r="O65" s="220">
        <v>4356900</v>
      </c>
      <c r="P65" s="221">
        <v>1.3538976899993021E-2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598.45000000000005</v>
      </c>
      <c r="F66" s="217">
        <v>598.94999999999993</v>
      </c>
      <c r="G66" s="219">
        <v>593.64999999999986</v>
      </c>
      <c r="H66" s="219">
        <v>588.84999999999991</v>
      </c>
      <c r="I66" s="219">
        <v>583.54999999999984</v>
      </c>
      <c r="J66" s="219">
        <v>603.74999999999989</v>
      </c>
      <c r="K66" s="219">
        <v>609.04999999999984</v>
      </c>
      <c r="L66" s="219">
        <v>613.84999999999991</v>
      </c>
      <c r="M66" s="220">
        <v>604.25</v>
      </c>
      <c r="N66" s="220">
        <v>594.15</v>
      </c>
      <c r="O66" s="220">
        <v>21815000</v>
      </c>
      <c r="P66" s="221">
        <v>2.873232961728537E-3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1856.65</v>
      </c>
      <c r="F67" s="217">
        <v>1867.9833333333336</v>
      </c>
      <c r="G67" s="219">
        <v>1841.5666666666671</v>
      </c>
      <c r="H67" s="219">
        <v>1826.4833333333336</v>
      </c>
      <c r="I67" s="219">
        <v>1800.0666666666671</v>
      </c>
      <c r="J67" s="219">
        <v>1883.0666666666671</v>
      </c>
      <c r="K67" s="219">
        <v>1909.4833333333336</v>
      </c>
      <c r="L67" s="219">
        <v>1924.5666666666671</v>
      </c>
      <c r="M67" s="220">
        <v>1894.4</v>
      </c>
      <c r="N67" s="220">
        <v>1852.9</v>
      </c>
      <c r="O67" s="220">
        <v>3436000</v>
      </c>
      <c r="P67" s="221">
        <v>-2.0838325092392921E-3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2485</v>
      </c>
      <c r="F68" s="217">
        <v>2474.7999999999997</v>
      </c>
      <c r="G68" s="219">
        <v>2419.5999999999995</v>
      </c>
      <c r="H68" s="219">
        <v>2354.1999999999998</v>
      </c>
      <c r="I68" s="219">
        <v>2298.9999999999995</v>
      </c>
      <c r="J68" s="219">
        <v>2540.1999999999994</v>
      </c>
      <c r="K68" s="219">
        <v>2595.3999999999992</v>
      </c>
      <c r="L68" s="219">
        <v>2660.7999999999993</v>
      </c>
      <c r="M68" s="220">
        <v>2530</v>
      </c>
      <c r="N68" s="220">
        <v>2409.4</v>
      </c>
      <c r="O68" s="220">
        <v>2222400</v>
      </c>
      <c r="P68" s="221">
        <v>3.1467557783347255E-2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4486.45</v>
      </c>
      <c r="F69" s="217">
        <v>4517.1833333333334</v>
      </c>
      <c r="G69" s="219">
        <v>4445.0666666666666</v>
      </c>
      <c r="H69" s="219">
        <v>4403.6833333333334</v>
      </c>
      <c r="I69" s="219">
        <v>4331.5666666666666</v>
      </c>
      <c r="J69" s="219">
        <v>4558.5666666666666</v>
      </c>
      <c r="K69" s="219">
        <v>4630.6833333333334</v>
      </c>
      <c r="L69" s="219">
        <v>4672.0666666666666</v>
      </c>
      <c r="M69" s="220">
        <v>4589.3</v>
      </c>
      <c r="N69" s="220">
        <v>4475.8</v>
      </c>
      <c r="O69" s="220">
        <v>2349800</v>
      </c>
      <c r="P69" s="221">
        <v>-9.5262181756870686E-3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11352.1</v>
      </c>
      <c r="F70" s="217">
        <v>11416.483333333332</v>
      </c>
      <c r="G70" s="219">
        <v>11267.616666666663</v>
      </c>
      <c r="H70" s="219">
        <v>11183.133333333331</v>
      </c>
      <c r="I70" s="219">
        <v>11034.266666666663</v>
      </c>
      <c r="J70" s="219">
        <v>11500.966666666664</v>
      </c>
      <c r="K70" s="219">
        <v>11649.833333333332</v>
      </c>
      <c r="L70" s="219">
        <v>11734.316666666664</v>
      </c>
      <c r="M70" s="220">
        <v>11565.35</v>
      </c>
      <c r="N70" s="220">
        <v>11332</v>
      </c>
      <c r="O70" s="220">
        <v>1704600</v>
      </c>
      <c r="P70" s="221">
        <v>-4.4506726457399101E-2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859.9</v>
      </c>
      <c r="F71" s="217">
        <v>864.65</v>
      </c>
      <c r="G71" s="219">
        <v>847.3</v>
      </c>
      <c r="H71" s="219">
        <v>834.69999999999993</v>
      </c>
      <c r="I71" s="219">
        <v>817.34999999999991</v>
      </c>
      <c r="J71" s="219">
        <v>877.25</v>
      </c>
      <c r="K71" s="219">
        <v>894.60000000000014</v>
      </c>
      <c r="L71" s="219">
        <v>907.2</v>
      </c>
      <c r="M71" s="220">
        <v>882</v>
      </c>
      <c r="N71" s="220">
        <v>852.05</v>
      </c>
      <c r="O71" s="220">
        <v>41000850</v>
      </c>
      <c r="P71" s="221">
        <v>2.1583621114948201E-2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5921.85</v>
      </c>
      <c r="F72" s="217">
        <v>5942.0999999999995</v>
      </c>
      <c r="G72" s="219">
        <v>5890.7499999999991</v>
      </c>
      <c r="H72" s="219">
        <v>5859.65</v>
      </c>
      <c r="I72" s="219">
        <v>5808.2999999999993</v>
      </c>
      <c r="J72" s="219">
        <v>5973.1999999999989</v>
      </c>
      <c r="K72" s="219">
        <v>6024.5499999999993</v>
      </c>
      <c r="L72" s="219">
        <v>6055.6499999999987</v>
      </c>
      <c r="M72" s="220">
        <v>5993.45</v>
      </c>
      <c r="N72" s="220">
        <v>5911</v>
      </c>
      <c r="O72" s="220">
        <v>3159125</v>
      </c>
      <c r="P72" s="221">
        <v>3.752206576624656E-2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4875.95</v>
      </c>
      <c r="F73" s="217">
        <v>4894.7666666666664</v>
      </c>
      <c r="G73" s="219">
        <v>4830.1833333333325</v>
      </c>
      <c r="H73" s="219">
        <v>4784.4166666666661</v>
      </c>
      <c r="I73" s="219">
        <v>4719.8333333333321</v>
      </c>
      <c r="J73" s="219">
        <v>4940.5333333333328</v>
      </c>
      <c r="K73" s="219">
        <v>5005.1166666666668</v>
      </c>
      <c r="L73" s="219">
        <v>5050.8833333333332</v>
      </c>
      <c r="M73" s="220">
        <v>4959.3500000000004</v>
      </c>
      <c r="N73" s="220">
        <v>4849</v>
      </c>
      <c r="O73" s="220">
        <v>3856825</v>
      </c>
      <c r="P73" s="221">
        <v>-1.7081437873517083E-2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4220.5</v>
      </c>
      <c r="F74" s="217">
        <v>4239.8833333333341</v>
      </c>
      <c r="G74" s="219">
        <v>4180.6666666666679</v>
      </c>
      <c r="H74" s="219">
        <v>4140.8333333333339</v>
      </c>
      <c r="I74" s="219">
        <v>4081.6166666666677</v>
      </c>
      <c r="J74" s="219">
        <v>4279.7166666666681</v>
      </c>
      <c r="K74" s="219">
        <v>4338.9333333333334</v>
      </c>
      <c r="L74" s="219">
        <v>4378.7666666666682</v>
      </c>
      <c r="M74" s="220">
        <v>4299.1000000000004</v>
      </c>
      <c r="N74" s="220">
        <v>4200.05</v>
      </c>
      <c r="O74" s="220">
        <v>1256200</v>
      </c>
      <c r="P74" s="221">
        <v>-8.4653787714347728E-3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560.1</v>
      </c>
      <c r="F75" s="217">
        <v>558.76666666666677</v>
      </c>
      <c r="G75" s="219">
        <v>550.58333333333348</v>
      </c>
      <c r="H75" s="219">
        <v>541.06666666666672</v>
      </c>
      <c r="I75" s="219">
        <v>532.88333333333344</v>
      </c>
      <c r="J75" s="219">
        <v>568.28333333333353</v>
      </c>
      <c r="K75" s="219">
        <v>576.4666666666667</v>
      </c>
      <c r="L75" s="219">
        <v>585.98333333333358</v>
      </c>
      <c r="M75" s="220">
        <v>566.95000000000005</v>
      </c>
      <c r="N75" s="220">
        <v>549.25</v>
      </c>
      <c r="O75" s="220">
        <v>20457000</v>
      </c>
      <c r="P75" s="221">
        <v>-4.5439274315471193E-2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174.95</v>
      </c>
      <c r="F76" s="217">
        <v>175.35</v>
      </c>
      <c r="G76" s="219">
        <v>172.95</v>
      </c>
      <c r="H76" s="219">
        <v>170.95</v>
      </c>
      <c r="I76" s="219">
        <v>168.54999999999998</v>
      </c>
      <c r="J76" s="219">
        <v>177.35</v>
      </c>
      <c r="K76" s="219">
        <v>179.75000000000003</v>
      </c>
      <c r="L76" s="219">
        <v>181.75</v>
      </c>
      <c r="M76" s="220">
        <v>177.75</v>
      </c>
      <c r="N76" s="220">
        <v>173.35</v>
      </c>
      <c r="O76" s="220">
        <v>89165000</v>
      </c>
      <c r="P76" s="221">
        <v>0.13992585016619791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216.75</v>
      </c>
      <c r="F77" s="217">
        <v>218.66666666666666</v>
      </c>
      <c r="G77" s="219">
        <v>214.33333333333331</v>
      </c>
      <c r="H77" s="219">
        <v>211.91666666666666</v>
      </c>
      <c r="I77" s="219">
        <v>207.58333333333331</v>
      </c>
      <c r="J77" s="219">
        <v>221.08333333333331</v>
      </c>
      <c r="K77" s="219">
        <v>225.41666666666663</v>
      </c>
      <c r="L77" s="219">
        <v>227.83333333333331</v>
      </c>
      <c r="M77" s="220">
        <v>223</v>
      </c>
      <c r="N77" s="220">
        <v>216.25</v>
      </c>
      <c r="O77" s="220">
        <v>140653800</v>
      </c>
      <c r="P77" s="221">
        <v>-1.202040219615997E-3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1237.9000000000001</v>
      </c>
      <c r="F78" s="217">
        <v>1242.7166666666667</v>
      </c>
      <c r="G78" s="219">
        <v>1226.8333333333335</v>
      </c>
      <c r="H78" s="219">
        <v>1215.7666666666669</v>
      </c>
      <c r="I78" s="219">
        <v>1199.8833333333337</v>
      </c>
      <c r="J78" s="219">
        <v>1253.7833333333333</v>
      </c>
      <c r="K78" s="219">
        <v>1269.6666666666665</v>
      </c>
      <c r="L78" s="219">
        <v>1280.7333333333331</v>
      </c>
      <c r="M78" s="220">
        <v>1258.5999999999999</v>
      </c>
      <c r="N78" s="220">
        <v>1231.6500000000001</v>
      </c>
      <c r="O78" s="220">
        <v>9617850</v>
      </c>
      <c r="P78" s="221">
        <v>3.4036759700476512E-3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98.15</v>
      </c>
      <c r="F79" s="217">
        <v>98.216666666666683</v>
      </c>
      <c r="G79" s="219">
        <v>95.483333333333363</v>
      </c>
      <c r="H79" s="219">
        <v>92.816666666666677</v>
      </c>
      <c r="I79" s="219">
        <v>90.083333333333357</v>
      </c>
      <c r="J79" s="219">
        <v>100.88333333333337</v>
      </c>
      <c r="K79" s="219">
        <v>103.61666666666669</v>
      </c>
      <c r="L79" s="219">
        <v>106.28333333333337</v>
      </c>
      <c r="M79" s="220">
        <v>100.95</v>
      </c>
      <c r="N79" s="220">
        <v>95.55</v>
      </c>
      <c r="O79" s="220">
        <v>220815000</v>
      </c>
      <c r="P79" s="221">
        <v>7.1572855817000597E-2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696.55</v>
      </c>
      <c r="F80" s="217">
        <v>697.85</v>
      </c>
      <c r="G80" s="219">
        <v>683.7</v>
      </c>
      <c r="H80" s="219">
        <v>670.85</v>
      </c>
      <c r="I80" s="219">
        <v>656.7</v>
      </c>
      <c r="J80" s="219">
        <v>710.7</v>
      </c>
      <c r="K80" s="219">
        <v>724.84999999999991</v>
      </c>
      <c r="L80" s="219">
        <v>737.7</v>
      </c>
      <c r="M80" s="220">
        <v>712</v>
      </c>
      <c r="N80" s="220">
        <v>685</v>
      </c>
      <c r="O80" s="220">
        <v>7181200</v>
      </c>
      <c r="P80" s="221">
        <v>-0.16719433137343584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1391.75</v>
      </c>
      <c r="F81" s="217">
        <v>1397.3166666666668</v>
      </c>
      <c r="G81" s="219">
        <v>1383.8333333333337</v>
      </c>
      <c r="H81" s="219">
        <v>1375.916666666667</v>
      </c>
      <c r="I81" s="219">
        <v>1362.4333333333338</v>
      </c>
      <c r="J81" s="219">
        <v>1405.2333333333336</v>
      </c>
      <c r="K81" s="219">
        <v>1418.7166666666667</v>
      </c>
      <c r="L81" s="219">
        <v>1426.6333333333334</v>
      </c>
      <c r="M81" s="220">
        <v>1410.8</v>
      </c>
      <c r="N81" s="220">
        <v>1389.4</v>
      </c>
      <c r="O81" s="220">
        <v>5773500</v>
      </c>
      <c r="P81" s="221">
        <v>-6.1967467079783118E-3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3001.3</v>
      </c>
      <c r="F82" s="217">
        <v>3026.2999999999997</v>
      </c>
      <c r="G82" s="219">
        <v>2958.9999999999995</v>
      </c>
      <c r="H82" s="219">
        <v>2916.7</v>
      </c>
      <c r="I82" s="219">
        <v>2849.3999999999996</v>
      </c>
      <c r="J82" s="219">
        <v>3068.5999999999995</v>
      </c>
      <c r="K82" s="219">
        <v>3135.8999999999996</v>
      </c>
      <c r="L82" s="219">
        <v>3178.1999999999994</v>
      </c>
      <c r="M82" s="220">
        <v>3093.6</v>
      </c>
      <c r="N82" s="220">
        <v>2984</v>
      </c>
      <c r="O82" s="220">
        <v>3614450</v>
      </c>
      <c r="P82" s="221">
        <v>-5.0306588029647168E-3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469.15</v>
      </c>
      <c r="F83" s="217">
        <v>471.0333333333333</v>
      </c>
      <c r="G83" s="219">
        <v>464.11666666666662</v>
      </c>
      <c r="H83" s="219">
        <v>459.08333333333331</v>
      </c>
      <c r="I83" s="219">
        <v>452.16666666666663</v>
      </c>
      <c r="J83" s="219">
        <v>476.06666666666661</v>
      </c>
      <c r="K83" s="219">
        <v>482.98333333333335</v>
      </c>
      <c r="L83" s="219">
        <v>488.01666666666659</v>
      </c>
      <c r="M83" s="220">
        <v>477.95</v>
      </c>
      <c r="N83" s="220">
        <v>466</v>
      </c>
      <c r="O83" s="220">
        <v>9678000</v>
      </c>
      <c r="P83" s="221">
        <v>9.5973294387648646E-3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2445.6999999999998</v>
      </c>
      <c r="F84" s="217">
        <v>2447.6666666666665</v>
      </c>
      <c r="G84" s="219">
        <v>2417.583333333333</v>
      </c>
      <c r="H84" s="219">
        <v>2389.4666666666667</v>
      </c>
      <c r="I84" s="219">
        <v>2359.3833333333332</v>
      </c>
      <c r="J84" s="219">
        <v>2475.7833333333328</v>
      </c>
      <c r="K84" s="219">
        <v>2505.8666666666659</v>
      </c>
      <c r="L84" s="219">
        <v>2533.9833333333327</v>
      </c>
      <c r="M84" s="220">
        <v>2477.75</v>
      </c>
      <c r="N84" s="220">
        <v>2419.5500000000002</v>
      </c>
      <c r="O84" s="220">
        <v>11071723</v>
      </c>
      <c r="P84" s="221">
        <v>0.17338214776061431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610.15</v>
      </c>
      <c r="F85" s="217">
        <v>613.93333333333328</v>
      </c>
      <c r="G85" s="219">
        <v>604.96666666666658</v>
      </c>
      <c r="H85" s="219">
        <v>599.7833333333333</v>
      </c>
      <c r="I85" s="219">
        <v>590.81666666666661</v>
      </c>
      <c r="J85" s="219">
        <v>619.11666666666656</v>
      </c>
      <c r="K85" s="219">
        <v>628.08333333333326</v>
      </c>
      <c r="L85" s="219">
        <v>633.26666666666654</v>
      </c>
      <c r="M85" s="220">
        <v>622.9</v>
      </c>
      <c r="N85" s="220">
        <v>608.75</v>
      </c>
      <c r="O85" s="220">
        <v>10650000</v>
      </c>
      <c r="P85" s="221">
        <v>9.0629800307219663E-2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5317.25</v>
      </c>
      <c r="F86" s="217">
        <v>5391.6833333333334</v>
      </c>
      <c r="G86" s="219">
        <v>5199.3666666666668</v>
      </c>
      <c r="H86" s="219">
        <v>5081.4833333333336</v>
      </c>
      <c r="I86" s="219">
        <v>4889.166666666667</v>
      </c>
      <c r="J86" s="219">
        <v>5509.5666666666666</v>
      </c>
      <c r="K86" s="219">
        <v>5701.8833333333341</v>
      </c>
      <c r="L86" s="219">
        <v>5819.7666666666664</v>
      </c>
      <c r="M86" s="220">
        <v>5584</v>
      </c>
      <c r="N86" s="220">
        <v>5273.8</v>
      </c>
      <c r="O86" s="220">
        <v>13944000</v>
      </c>
      <c r="P86" s="221">
        <v>2.6705838174548829E-2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1816.25</v>
      </c>
      <c r="F87" s="217">
        <v>1823.5333333333335</v>
      </c>
      <c r="G87" s="219">
        <v>1801.866666666667</v>
      </c>
      <c r="H87" s="219">
        <v>1787.4833333333336</v>
      </c>
      <c r="I87" s="219">
        <v>1765.8166666666671</v>
      </c>
      <c r="J87" s="219">
        <v>1837.916666666667</v>
      </c>
      <c r="K87" s="219">
        <v>1859.5833333333335</v>
      </c>
      <c r="L87" s="219">
        <v>1873.9666666666669</v>
      </c>
      <c r="M87" s="220">
        <v>1845.2</v>
      </c>
      <c r="N87" s="220">
        <v>1809.15</v>
      </c>
      <c r="O87" s="220">
        <v>7565000</v>
      </c>
      <c r="P87" s="221">
        <v>1.0013351134846462E-2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1444.85</v>
      </c>
      <c r="F88" s="217">
        <v>1442.8833333333332</v>
      </c>
      <c r="G88" s="219">
        <v>1433.7666666666664</v>
      </c>
      <c r="H88" s="219">
        <v>1422.6833333333332</v>
      </c>
      <c r="I88" s="219">
        <v>1413.5666666666664</v>
      </c>
      <c r="J88" s="219">
        <v>1453.9666666666665</v>
      </c>
      <c r="K88" s="219">
        <v>1463.0833333333333</v>
      </c>
      <c r="L88" s="219">
        <v>1474.1666666666665</v>
      </c>
      <c r="M88" s="220">
        <v>1452</v>
      </c>
      <c r="N88" s="220">
        <v>1431.8</v>
      </c>
      <c r="O88" s="220">
        <v>19350100</v>
      </c>
      <c r="P88" s="221">
        <v>3.8493663071503797E-3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3900.6</v>
      </c>
      <c r="F89" s="217">
        <v>3928.8666666666663</v>
      </c>
      <c r="G89" s="219">
        <v>3857.7833333333328</v>
      </c>
      <c r="H89" s="219">
        <v>3814.9666666666667</v>
      </c>
      <c r="I89" s="219">
        <v>3743.8833333333332</v>
      </c>
      <c r="J89" s="219">
        <v>3971.6833333333325</v>
      </c>
      <c r="K89" s="219">
        <v>4042.7666666666655</v>
      </c>
      <c r="L89" s="219">
        <v>4085.5833333333321</v>
      </c>
      <c r="M89" s="220">
        <v>3999.95</v>
      </c>
      <c r="N89" s="220">
        <v>3886.05</v>
      </c>
      <c r="O89" s="220">
        <v>2982000</v>
      </c>
      <c r="P89" s="221">
        <v>1.4027033919918388E-2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1657</v>
      </c>
      <c r="F90" s="217">
        <v>1644.2333333333336</v>
      </c>
      <c r="G90" s="219">
        <v>1618.6666666666672</v>
      </c>
      <c r="H90" s="219">
        <v>1580.3333333333337</v>
      </c>
      <c r="I90" s="219">
        <v>1554.7666666666673</v>
      </c>
      <c r="J90" s="219">
        <v>1682.5666666666671</v>
      </c>
      <c r="K90" s="219">
        <v>1708.1333333333337</v>
      </c>
      <c r="L90" s="219">
        <v>1746.4666666666669</v>
      </c>
      <c r="M90" s="220">
        <v>1669.8</v>
      </c>
      <c r="N90" s="220">
        <v>1605.9</v>
      </c>
      <c r="O90" s="220">
        <v>183036150</v>
      </c>
      <c r="P90" s="221">
        <v>1.3633165507725765E-2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593.79999999999995</v>
      </c>
      <c r="F91" s="217">
        <v>596.0333333333333</v>
      </c>
      <c r="G91" s="219">
        <v>588.36666666666656</v>
      </c>
      <c r="H91" s="219">
        <v>582.93333333333328</v>
      </c>
      <c r="I91" s="219">
        <v>575.26666666666654</v>
      </c>
      <c r="J91" s="219">
        <v>601.46666666666658</v>
      </c>
      <c r="K91" s="219">
        <v>609.13333333333333</v>
      </c>
      <c r="L91" s="219">
        <v>614.56666666666661</v>
      </c>
      <c r="M91" s="220">
        <v>603.70000000000005</v>
      </c>
      <c r="N91" s="220">
        <v>590.6</v>
      </c>
      <c r="O91" s="220">
        <v>38211800</v>
      </c>
      <c r="P91" s="221">
        <v>1.0060479181204932E-2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5650.7</v>
      </c>
      <c r="F92" s="217">
        <v>5690.833333333333</v>
      </c>
      <c r="G92" s="219">
        <v>5591.1166666666659</v>
      </c>
      <c r="H92" s="219">
        <v>5531.5333333333328</v>
      </c>
      <c r="I92" s="219">
        <v>5431.8166666666657</v>
      </c>
      <c r="J92" s="219">
        <v>5750.4166666666661</v>
      </c>
      <c r="K92" s="219">
        <v>5850.1333333333332</v>
      </c>
      <c r="L92" s="219">
        <v>5909.7166666666662</v>
      </c>
      <c r="M92" s="220">
        <v>5790.55</v>
      </c>
      <c r="N92" s="220">
        <v>5631.25</v>
      </c>
      <c r="O92" s="220">
        <v>3655650</v>
      </c>
      <c r="P92" s="221">
        <v>-3.0357284952653777E-2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664.15</v>
      </c>
      <c r="F93" s="217">
        <v>669.21666666666658</v>
      </c>
      <c r="G93" s="219">
        <v>656.63333333333321</v>
      </c>
      <c r="H93" s="219">
        <v>649.11666666666667</v>
      </c>
      <c r="I93" s="219">
        <v>636.5333333333333</v>
      </c>
      <c r="J93" s="219">
        <v>676.73333333333312</v>
      </c>
      <c r="K93" s="219">
        <v>689.31666666666638</v>
      </c>
      <c r="L93" s="219">
        <v>696.83333333333303</v>
      </c>
      <c r="M93" s="220">
        <v>681.8</v>
      </c>
      <c r="N93" s="220">
        <v>661.7</v>
      </c>
      <c r="O93" s="220">
        <v>43213800</v>
      </c>
      <c r="P93" s="221">
        <v>4.0238600748154892E-2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328.15</v>
      </c>
      <c r="F94" s="217">
        <v>329.88333333333333</v>
      </c>
      <c r="G94" s="219">
        <v>323.26666666666665</v>
      </c>
      <c r="H94" s="219">
        <v>318.38333333333333</v>
      </c>
      <c r="I94" s="219">
        <v>311.76666666666665</v>
      </c>
      <c r="J94" s="219">
        <v>334.76666666666665</v>
      </c>
      <c r="K94" s="219">
        <v>341.38333333333333</v>
      </c>
      <c r="L94" s="219">
        <v>346.26666666666665</v>
      </c>
      <c r="M94" s="220">
        <v>336.5</v>
      </c>
      <c r="N94" s="220">
        <v>325</v>
      </c>
      <c r="O94" s="220">
        <v>34373150</v>
      </c>
      <c r="P94" s="221">
        <v>-1.7422922505870766E-2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516.35</v>
      </c>
      <c r="F95" s="217">
        <v>522.15000000000009</v>
      </c>
      <c r="G95" s="219">
        <v>507.60000000000014</v>
      </c>
      <c r="H95" s="219">
        <v>498.85</v>
      </c>
      <c r="I95" s="219">
        <v>484.30000000000007</v>
      </c>
      <c r="J95" s="219">
        <v>530.9000000000002</v>
      </c>
      <c r="K95" s="219">
        <v>545.45000000000016</v>
      </c>
      <c r="L95" s="219">
        <v>554.20000000000027</v>
      </c>
      <c r="M95" s="220">
        <v>536.70000000000005</v>
      </c>
      <c r="N95" s="220">
        <v>513.4</v>
      </c>
      <c r="O95" s="220">
        <v>35414550</v>
      </c>
      <c r="P95" s="221">
        <v>1.6507149223079009E-2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2460.75</v>
      </c>
      <c r="F96" s="217">
        <v>2470.0333333333333</v>
      </c>
      <c r="G96" s="219">
        <v>2447.1166666666668</v>
      </c>
      <c r="H96" s="219">
        <v>2433.4833333333336</v>
      </c>
      <c r="I96" s="219">
        <v>2410.5666666666671</v>
      </c>
      <c r="J96" s="219">
        <v>2483.6666666666665</v>
      </c>
      <c r="K96" s="219">
        <v>2506.5833333333335</v>
      </c>
      <c r="L96" s="219">
        <v>2520.2166666666662</v>
      </c>
      <c r="M96" s="220">
        <v>2492.9499999999998</v>
      </c>
      <c r="N96" s="220">
        <v>2456.4</v>
      </c>
      <c r="O96" s="220">
        <v>18349200</v>
      </c>
      <c r="P96" s="221">
        <v>-6.0452418096723871E-3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1144.25</v>
      </c>
      <c r="F97" s="217">
        <v>1143.8</v>
      </c>
      <c r="G97" s="219">
        <v>1125.8</v>
      </c>
      <c r="H97" s="219">
        <v>1107.3499999999999</v>
      </c>
      <c r="I97" s="219">
        <v>1089.3499999999999</v>
      </c>
      <c r="J97" s="219">
        <v>1162.25</v>
      </c>
      <c r="K97" s="219">
        <v>1180.25</v>
      </c>
      <c r="L97" s="219">
        <v>1198.7</v>
      </c>
      <c r="M97" s="220">
        <v>1161.8</v>
      </c>
      <c r="N97" s="220">
        <v>1125.3499999999999</v>
      </c>
      <c r="O97" s="220">
        <v>83385400</v>
      </c>
      <c r="P97" s="221">
        <v>8.6166022321102931E-2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1759.4</v>
      </c>
      <c r="F98" s="217">
        <v>1765.1000000000001</v>
      </c>
      <c r="G98" s="219">
        <v>1744.3000000000002</v>
      </c>
      <c r="H98" s="219">
        <v>1729.2</v>
      </c>
      <c r="I98" s="219">
        <v>1708.4</v>
      </c>
      <c r="J98" s="219">
        <v>1780.2000000000003</v>
      </c>
      <c r="K98" s="219">
        <v>1801</v>
      </c>
      <c r="L98" s="219">
        <v>1816.1000000000004</v>
      </c>
      <c r="M98" s="220">
        <v>1785.9</v>
      </c>
      <c r="N98" s="220">
        <v>1750</v>
      </c>
      <c r="O98" s="220">
        <v>3820000</v>
      </c>
      <c r="P98" s="221">
        <v>-3.242147922998987E-2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602.95000000000005</v>
      </c>
      <c r="F99" s="217">
        <v>605.9666666666667</v>
      </c>
      <c r="G99" s="219">
        <v>598.73333333333335</v>
      </c>
      <c r="H99" s="219">
        <v>594.51666666666665</v>
      </c>
      <c r="I99" s="219">
        <v>587.2833333333333</v>
      </c>
      <c r="J99" s="219">
        <v>610.18333333333339</v>
      </c>
      <c r="K99" s="219">
        <v>617.41666666666674</v>
      </c>
      <c r="L99" s="219">
        <v>621.63333333333344</v>
      </c>
      <c r="M99" s="220">
        <v>613.20000000000005</v>
      </c>
      <c r="N99" s="220">
        <v>601.75</v>
      </c>
      <c r="O99" s="220">
        <v>13876500</v>
      </c>
      <c r="P99" s="221">
        <v>6.4186248912097479E-3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16.95</v>
      </c>
      <c r="F100" s="217">
        <v>16.916666666666668</v>
      </c>
      <c r="G100" s="219">
        <v>16.383333333333336</v>
      </c>
      <c r="H100" s="219">
        <v>15.81666666666667</v>
      </c>
      <c r="I100" s="219">
        <v>15.283333333333339</v>
      </c>
      <c r="J100" s="219">
        <v>17.483333333333334</v>
      </c>
      <c r="K100" s="219">
        <v>18.016666666666666</v>
      </c>
      <c r="L100" s="219">
        <v>18.583333333333332</v>
      </c>
      <c r="M100" s="220">
        <v>17.45</v>
      </c>
      <c r="N100" s="220">
        <v>16.350000000000001</v>
      </c>
      <c r="O100" s="220">
        <v>3906120000</v>
      </c>
      <c r="P100" s="221">
        <v>6.2651347313102167E-3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121.2</v>
      </c>
      <c r="F101" s="217">
        <v>120.95</v>
      </c>
      <c r="G101" s="219">
        <v>119.15</v>
      </c>
      <c r="H101" s="219">
        <v>117.10000000000001</v>
      </c>
      <c r="I101" s="219">
        <v>115.30000000000001</v>
      </c>
      <c r="J101" s="219">
        <v>123</v>
      </c>
      <c r="K101" s="219">
        <v>124.79999999999998</v>
      </c>
      <c r="L101" s="219">
        <v>126.85</v>
      </c>
      <c r="M101" s="220">
        <v>122.75</v>
      </c>
      <c r="N101" s="220">
        <v>118.9</v>
      </c>
      <c r="O101" s="220">
        <v>99270000</v>
      </c>
      <c r="P101" s="221">
        <v>6.0477774417901423E-4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82.35</v>
      </c>
      <c r="F102" s="217">
        <v>82.033333333333346</v>
      </c>
      <c r="G102" s="219">
        <v>80.616666666666688</v>
      </c>
      <c r="H102" s="219">
        <v>78.88333333333334</v>
      </c>
      <c r="I102" s="219">
        <v>77.466666666666683</v>
      </c>
      <c r="J102" s="219">
        <v>83.766666666666694</v>
      </c>
      <c r="K102" s="219">
        <v>85.183333333333351</v>
      </c>
      <c r="L102" s="219">
        <v>86.9166666666667</v>
      </c>
      <c r="M102" s="220">
        <v>83.45</v>
      </c>
      <c r="N102" s="220">
        <v>80.3</v>
      </c>
      <c r="O102" s="220">
        <v>413542500</v>
      </c>
      <c r="P102" s="221">
        <v>6.1528983693664212E-2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181.3</v>
      </c>
      <c r="F103" s="217">
        <v>183.15</v>
      </c>
      <c r="G103" s="219">
        <v>178.9</v>
      </c>
      <c r="H103" s="219">
        <v>176.5</v>
      </c>
      <c r="I103" s="219">
        <v>172.25</v>
      </c>
      <c r="J103" s="219">
        <v>185.55</v>
      </c>
      <c r="K103" s="219">
        <v>189.8</v>
      </c>
      <c r="L103" s="219">
        <v>192.20000000000002</v>
      </c>
      <c r="M103" s="220">
        <v>187.4</v>
      </c>
      <c r="N103" s="220">
        <v>180.75</v>
      </c>
      <c r="O103" s="220">
        <v>75405000</v>
      </c>
      <c r="P103" s="221">
        <v>-5.539070227497527E-3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471.95</v>
      </c>
      <c r="F104" s="217">
        <v>475.63333333333327</v>
      </c>
      <c r="G104" s="219">
        <v>467.36666666666656</v>
      </c>
      <c r="H104" s="219">
        <v>462.7833333333333</v>
      </c>
      <c r="I104" s="219">
        <v>454.51666666666659</v>
      </c>
      <c r="J104" s="219">
        <v>480.21666666666653</v>
      </c>
      <c r="K104" s="219">
        <v>488.48333333333329</v>
      </c>
      <c r="L104" s="219">
        <v>493.06666666666649</v>
      </c>
      <c r="M104" s="220">
        <v>483.9</v>
      </c>
      <c r="N104" s="220">
        <v>471.05</v>
      </c>
      <c r="O104" s="220">
        <v>17725125</v>
      </c>
      <c r="P104" s="221">
        <v>3.301546598285119E-2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617.29999999999995</v>
      </c>
      <c r="F105" s="217">
        <v>617.7833333333333</v>
      </c>
      <c r="G105" s="219">
        <v>610.31666666666661</v>
      </c>
      <c r="H105" s="219">
        <v>603.33333333333326</v>
      </c>
      <c r="I105" s="219">
        <v>595.86666666666656</v>
      </c>
      <c r="J105" s="219">
        <v>624.76666666666665</v>
      </c>
      <c r="K105" s="219">
        <v>632.23333333333335</v>
      </c>
      <c r="L105" s="219">
        <v>639.2166666666667</v>
      </c>
      <c r="M105" s="220">
        <v>625.25</v>
      </c>
      <c r="N105" s="220">
        <v>610.79999999999995</v>
      </c>
      <c r="O105" s="220">
        <v>16572000</v>
      </c>
      <c r="P105" s="221">
        <v>-4.2247009189157948E-2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218.35</v>
      </c>
      <c r="F106" s="217">
        <v>218.86666666666667</v>
      </c>
      <c r="G106" s="219">
        <v>214.48333333333335</v>
      </c>
      <c r="H106" s="219">
        <v>210.61666666666667</v>
      </c>
      <c r="I106" s="219">
        <v>206.23333333333335</v>
      </c>
      <c r="J106" s="219">
        <v>222.73333333333335</v>
      </c>
      <c r="K106" s="219">
        <v>227.11666666666667</v>
      </c>
      <c r="L106" s="219">
        <v>230.98333333333335</v>
      </c>
      <c r="M106" s="220">
        <v>223.25</v>
      </c>
      <c r="N106" s="220">
        <v>215</v>
      </c>
      <c r="O106" s="220">
        <v>25105300</v>
      </c>
      <c r="P106" s="221">
        <v>-3.3061543616664808E-2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2600.4</v>
      </c>
      <c r="F107" s="217">
        <v>2595.4166666666665</v>
      </c>
      <c r="G107" s="219">
        <v>2542.083333333333</v>
      </c>
      <c r="H107" s="219">
        <v>2483.7666666666664</v>
      </c>
      <c r="I107" s="219">
        <v>2430.4333333333329</v>
      </c>
      <c r="J107" s="219">
        <v>2653.7333333333331</v>
      </c>
      <c r="K107" s="219">
        <v>2707.0666666666662</v>
      </c>
      <c r="L107" s="219">
        <v>2765.3833333333332</v>
      </c>
      <c r="M107" s="220">
        <v>2648.75</v>
      </c>
      <c r="N107" s="220">
        <v>2537.1</v>
      </c>
      <c r="O107" s="220">
        <v>1205100</v>
      </c>
      <c r="P107" s="221">
        <v>7.2916666666666671E-2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4233.3500000000004</v>
      </c>
      <c r="F108" s="217">
        <v>4266.0333333333338</v>
      </c>
      <c r="G108" s="219">
        <v>4192.3166666666675</v>
      </c>
      <c r="H108" s="219">
        <v>4151.2833333333338</v>
      </c>
      <c r="I108" s="219">
        <v>4077.5666666666675</v>
      </c>
      <c r="J108" s="219">
        <v>4307.0666666666675</v>
      </c>
      <c r="K108" s="219">
        <v>4380.7833333333328</v>
      </c>
      <c r="L108" s="219">
        <v>4421.8166666666675</v>
      </c>
      <c r="M108" s="220">
        <v>4339.75</v>
      </c>
      <c r="N108" s="220">
        <v>4225</v>
      </c>
      <c r="O108" s="220">
        <v>9228900</v>
      </c>
      <c r="P108" s="221">
        <v>2.0521172638436483E-3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1531.15</v>
      </c>
      <c r="F109" s="217">
        <v>1528.5166666666667</v>
      </c>
      <c r="G109" s="219">
        <v>1507.1333333333332</v>
      </c>
      <c r="H109" s="219">
        <v>1483.1166666666666</v>
      </c>
      <c r="I109" s="219">
        <v>1461.7333333333331</v>
      </c>
      <c r="J109" s="219">
        <v>1552.5333333333333</v>
      </c>
      <c r="K109" s="219">
        <v>1573.916666666667</v>
      </c>
      <c r="L109" s="219">
        <v>1597.9333333333334</v>
      </c>
      <c r="M109" s="220">
        <v>1549.9</v>
      </c>
      <c r="N109" s="220">
        <v>1504.5</v>
      </c>
      <c r="O109" s="220">
        <v>26162500</v>
      </c>
      <c r="P109" s="221">
        <v>0.13223265677067556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335.25</v>
      </c>
      <c r="F110" s="217">
        <v>333.08333333333331</v>
      </c>
      <c r="G110" s="219">
        <v>324.16666666666663</v>
      </c>
      <c r="H110" s="219">
        <v>313.08333333333331</v>
      </c>
      <c r="I110" s="219">
        <v>304.16666666666663</v>
      </c>
      <c r="J110" s="219">
        <v>344.16666666666663</v>
      </c>
      <c r="K110" s="219">
        <v>353.08333333333326</v>
      </c>
      <c r="L110" s="219">
        <v>364.16666666666663</v>
      </c>
      <c r="M110" s="220">
        <v>342</v>
      </c>
      <c r="N110" s="220">
        <v>322</v>
      </c>
      <c r="O110" s="220">
        <v>207352400</v>
      </c>
      <c r="P110" s="221">
        <v>1.2938278105841201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1510.8</v>
      </c>
      <c r="F111" s="217">
        <v>1509.7</v>
      </c>
      <c r="G111" s="219">
        <v>1501.5</v>
      </c>
      <c r="H111" s="219">
        <v>1492.2</v>
      </c>
      <c r="I111" s="219">
        <v>1484</v>
      </c>
      <c r="J111" s="219">
        <v>1519</v>
      </c>
      <c r="K111" s="219">
        <v>1527.2000000000003</v>
      </c>
      <c r="L111" s="219">
        <v>1536.5</v>
      </c>
      <c r="M111" s="220">
        <v>1517.9</v>
      </c>
      <c r="N111" s="220">
        <v>1500.4</v>
      </c>
      <c r="O111" s="220">
        <v>48469200</v>
      </c>
      <c r="P111" s="221">
        <v>1.2228878330923362E-3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166.75</v>
      </c>
      <c r="F112" s="217">
        <v>167.76666666666665</v>
      </c>
      <c r="G112" s="219">
        <v>165.3833333333333</v>
      </c>
      <c r="H112" s="219">
        <v>164.01666666666665</v>
      </c>
      <c r="I112" s="219">
        <v>161.6333333333333</v>
      </c>
      <c r="J112" s="219">
        <v>169.1333333333333</v>
      </c>
      <c r="K112" s="219">
        <v>171.51666666666662</v>
      </c>
      <c r="L112" s="219">
        <v>172.8833333333333</v>
      </c>
      <c r="M112" s="220">
        <v>170.15</v>
      </c>
      <c r="N112" s="220">
        <v>166.4</v>
      </c>
      <c r="O112" s="220">
        <v>153377250</v>
      </c>
      <c r="P112" s="221">
        <v>6.6791768709646639E-4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1132.05</v>
      </c>
      <c r="F113" s="217">
        <v>1143.4166666666667</v>
      </c>
      <c r="G113" s="219">
        <v>1116.8333333333335</v>
      </c>
      <c r="H113" s="219">
        <v>1101.6166666666668</v>
      </c>
      <c r="I113" s="219">
        <v>1075.0333333333335</v>
      </c>
      <c r="J113" s="219">
        <v>1158.6333333333334</v>
      </c>
      <c r="K113" s="219">
        <v>1185.2166666666669</v>
      </c>
      <c r="L113" s="219">
        <v>1200.4333333333334</v>
      </c>
      <c r="M113" s="220">
        <v>1170</v>
      </c>
      <c r="N113" s="220">
        <v>1128.2</v>
      </c>
      <c r="O113" s="220">
        <v>3391700</v>
      </c>
      <c r="P113" s="221">
        <v>9.6448833788611049E-2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1014.8</v>
      </c>
      <c r="F114" s="217">
        <v>1020.1333333333333</v>
      </c>
      <c r="G114" s="219">
        <v>1000.2666666666667</v>
      </c>
      <c r="H114" s="219">
        <v>985.73333333333335</v>
      </c>
      <c r="I114" s="219">
        <v>965.86666666666667</v>
      </c>
      <c r="J114" s="219">
        <v>1034.6666666666665</v>
      </c>
      <c r="K114" s="219">
        <v>1054.5333333333333</v>
      </c>
      <c r="L114" s="219">
        <v>1069.0666666666666</v>
      </c>
      <c r="M114" s="220">
        <v>1040</v>
      </c>
      <c r="N114" s="220">
        <v>1005.6</v>
      </c>
      <c r="O114" s="220">
        <v>18298875</v>
      </c>
      <c r="P114" s="221">
        <v>1.8060558855028722E-2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423.5</v>
      </c>
      <c r="F115" s="217">
        <v>425.93333333333334</v>
      </c>
      <c r="G115" s="219">
        <v>420.56666666666666</v>
      </c>
      <c r="H115" s="219">
        <v>417.63333333333333</v>
      </c>
      <c r="I115" s="219">
        <v>412.26666666666665</v>
      </c>
      <c r="J115" s="219">
        <v>428.86666666666667</v>
      </c>
      <c r="K115" s="219">
        <v>434.23333333333335</v>
      </c>
      <c r="L115" s="219">
        <v>437.16666666666669</v>
      </c>
      <c r="M115" s="220">
        <v>431.3</v>
      </c>
      <c r="N115" s="220">
        <v>423</v>
      </c>
      <c r="O115" s="220">
        <v>109926400</v>
      </c>
      <c r="P115" s="221">
        <v>2.4943310657596373E-2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1047.45</v>
      </c>
      <c r="F116" s="217">
        <v>1042.7666666666667</v>
      </c>
      <c r="G116" s="219">
        <v>1035.0333333333333</v>
      </c>
      <c r="H116" s="219">
        <v>1022.6166666666666</v>
      </c>
      <c r="I116" s="219">
        <v>1014.8833333333332</v>
      </c>
      <c r="J116" s="219">
        <v>1055.1833333333334</v>
      </c>
      <c r="K116" s="219">
        <v>1062.9166666666665</v>
      </c>
      <c r="L116" s="219">
        <v>1075.3333333333335</v>
      </c>
      <c r="M116" s="220">
        <v>1050.5</v>
      </c>
      <c r="N116" s="220">
        <v>1030.3499999999999</v>
      </c>
      <c r="O116" s="220">
        <v>11582500</v>
      </c>
      <c r="P116" s="221">
        <v>-3.0296687771440532E-2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4302.8</v>
      </c>
      <c r="F117" s="217">
        <v>4347.5999999999995</v>
      </c>
      <c r="G117" s="219">
        <v>4245.1999999999989</v>
      </c>
      <c r="H117" s="219">
        <v>4187.5999999999995</v>
      </c>
      <c r="I117" s="219">
        <v>4085.1999999999989</v>
      </c>
      <c r="J117" s="219">
        <v>4405.1999999999989</v>
      </c>
      <c r="K117" s="219">
        <v>4507.5999999999985</v>
      </c>
      <c r="L117" s="219">
        <v>4565.1999999999989</v>
      </c>
      <c r="M117" s="220">
        <v>4450</v>
      </c>
      <c r="N117" s="220">
        <v>4290</v>
      </c>
      <c r="O117" s="220">
        <v>465875</v>
      </c>
      <c r="P117" s="221">
        <v>-4.2148547931123104E-2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917.05</v>
      </c>
      <c r="F118" s="217">
        <v>923.35</v>
      </c>
      <c r="G118" s="219">
        <v>908.7</v>
      </c>
      <c r="H118" s="219">
        <v>900.35</v>
      </c>
      <c r="I118" s="219">
        <v>885.7</v>
      </c>
      <c r="J118" s="219">
        <v>931.7</v>
      </c>
      <c r="K118" s="219">
        <v>946.34999999999991</v>
      </c>
      <c r="L118" s="219">
        <v>954.7</v>
      </c>
      <c r="M118" s="220">
        <v>938</v>
      </c>
      <c r="N118" s="220">
        <v>915</v>
      </c>
      <c r="O118" s="220">
        <v>14661000</v>
      </c>
      <c r="P118" s="221">
        <v>1.8809512641305877E-2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538.5</v>
      </c>
      <c r="F119" s="217">
        <v>540.7166666666667</v>
      </c>
      <c r="G119" s="219">
        <v>532.68333333333339</v>
      </c>
      <c r="H119" s="219">
        <v>526.86666666666667</v>
      </c>
      <c r="I119" s="219">
        <v>518.83333333333337</v>
      </c>
      <c r="J119" s="219">
        <v>546.53333333333342</v>
      </c>
      <c r="K119" s="219">
        <v>554.56666666666672</v>
      </c>
      <c r="L119" s="219">
        <v>560.38333333333344</v>
      </c>
      <c r="M119" s="220">
        <v>548.75</v>
      </c>
      <c r="N119" s="220">
        <v>534.9</v>
      </c>
      <c r="O119" s="220">
        <v>25337500</v>
      </c>
      <c r="P119" s="221">
        <v>5.4082163286531461E-2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1750.4</v>
      </c>
      <c r="F120" s="217">
        <v>1744.45</v>
      </c>
      <c r="G120" s="219">
        <v>1723.6000000000001</v>
      </c>
      <c r="H120" s="219">
        <v>1696.8000000000002</v>
      </c>
      <c r="I120" s="219">
        <v>1675.9500000000003</v>
      </c>
      <c r="J120" s="219">
        <v>1771.25</v>
      </c>
      <c r="K120" s="219">
        <v>1792.1</v>
      </c>
      <c r="L120" s="219">
        <v>1818.8999999999999</v>
      </c>
      <c r="M120" s="220">
        <v>1765.3</v>
      </c>
      <c r="N120" s="220">
        <v>1717.65</v>
      </c>
      <c r="O120" s="220">
        <v>43832800</v>
      </c>
      <c r="P120" s="221">
        <v>6.6584907680478089E-2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176.75</v>
      </c>
      <c r="F121" s="217">
        <v>177.41666666666666</v>
      </c>
      <c r="G121" s="219">
        <v>173.68333333333331</v>
      </c>
      <c r="H121" s="219">
        <v>170.61666666666665</v>
      </c>
      <c r="I121" s="219">
        <v>166.8833333333333</v>
      </c>
      <c r="J121" s="219">
        <v>180.48333333333332</v>
      </c>
      <c r="K121" s="219">
        <v>184.21666666666667</v>
      </c>
      <c r="L121" s="219">
        <v>187.28333333333333</v>
      </c>
      <c r="M121" s="220">
        <v>181.15</v>
      </c>
      <c r="N121" s="220">
        <v>174.35</v>
      </c>
      <c r="O121" s="220">
        <v>56952968</v>
      </c>
      <c r="P121" s="221">
        <v>1.490780698313064E-3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2683.5</v>
      </c>
      <c r="F122" s="217">
        <v>2701.5666666666666</v>
      </c>
      <c r="G122" s="219">
        <v>2658.4833333333331</v>
      </c>
      <c r="H122" s="219">
        <v>2633.4666666666667</v>
      </c>
      <c r="I122" s="219">
        <v>2590.3833333333332</v>
      </c>
      <c r="J122" s="219">
        <v>2726.583333333333</v>
      </c>
      <c r="K122" s="219">
        <v>2769.666666666667</v>
      </c>
      <c r="L122" s="219">
        <v>2794.6833333333329</v>
      </c>
      <c r="M122" s="220">
        <v>2744.65</v>
      </c>
      <c r="N122" s="220">
        <v>2676.55</v>
      </c>
      <c r="O122" s="220">
        <v>1467300</v>
      </c>
      <c r="P122" s="221">
        <v>8.1849805606711685E-4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430.3</v>
      </c>
      <c r="F123" s="217">
        <v>431.13333333333338</v>
      </c>
      <c r="G123" s="219">
        <v>426.26666666666677</v>
      </c>
      <c r="H123" s="219">
        <v>422.23333333333341</v>
      </c>
      <c r="I123" s="219">
        <v>417.36666666666679</v>
      </c>
      <c r="J123" s="219">
        <v>435.16666666666674</v>
      </c>
      <c r="K123" s="219">
        <v>440.03333333333342</v>
      </c>
      <c r="L123" s="219">
        <v>444.06666666666672</v>
      </c>
      <c r="M123" s="220">
        <v>436</v>
      </c>
      <c r="N123" s="220">
        <v>427.1</v>
      </c>
      <c r="O123" s="220">
        <v>18025100</v>
      </c>
      <c r="P123" s="221">
        <v>5.6619798056053603E-4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738.5</v>
      </c>
      <c r="F124" s="217">
        <v>741.26666666666677</v>
      </c>
      <c r="G124" s="219">
        <v>728.73333333333358</v>
      </c>
      <c r="H124" s="219">
        <v>718.96666666666681</v>
      </c>
      <c r="I124" s="219">
        <v>706.43333333333362</v>
      </c>
      <c r="J124" s="219">
        <v>751.03333333333353</v>
      </c>
      <c r="K124" s="219">
        <v>763.56666666666661</v>
      </c>
      <c r="L124" s="219">
        <v>773.33333333333348</v>
      </c>
      <c r="M124" s="220">
        <v>753.8</v>
      </c>
      <c r="N124" s="220">
        <v>731.5</v>
      </c>
      <c r="O124" s="220">
        <v>28984000</v>
      </c>
      <c r="P124" s="221">
        <v>2.590967011185049E-2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3566.75</v>
      </c>
      <c r="F125" s="217">
        <v>3604.1666666666665</v>
      </c>
      <c r="G125" s="219">
        <v>3516.333333333333</v>
      </c>
      <c r="H125" s="219">
        <v>3465.9166666666665</v>
      </c>
      <c r="I125" s="219">
        <v>3378.083333333333</v>
      </c>
      <c r="J125" s="219">
        <v>3654.583333333333</v>
      </c>
      <c r="K125" s="219">
        <v>3742.4166666666661</v>
      </c>
      <c r="L125" s="219">
        <v>3792.833333333333</v>
      </c>
      <c r="M125" s="220">
        <v>3692</v>
      </c>
      <c r="N125" s="220">
        <v>3553.75</v>
      </c>
      <c r="O125" s="220">
        <v>15353100</v>
      </c>
      <c r="P125" s="221">
        <v>5.3252245855586085E-2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5023.6000000000004</v>
      </c>
      <c r="F126" s="217">
        <v>5023.5333333333338</v>
      </c>
      <c r="G126" s="219">
        <v>4972.0666666666675</v>
      </c>
      <c r="H126" s="219">
        <v>4920.5333333333338</v>
      </c>
      <c r="I126" s="219">
        <v>4869.0666666666675</v>
      </c>
      <c r="J126" s="219">
        <v>5075.0666666666675</v>
      </c>
      <c r="K126" s="219">
        <v>5126.5333333333328</v>
      </c>
      <c r="L126" s="219">
        <v>5178.0666666666675</v>
      </c>
      <c r="M126" s="220">
        <v>5075</v>
      </c>
      <c r="N126" s="220">
        <v>4972</v>
      </c>
      <c r="O126" s="220">
        <v>4107600</v>
      </c>
      <c r="P126" s="221">
        <v>2.3471370907460008E-2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4867.5</v>
      </c>
      <c r="F127" s="217">
        <v>4859.3499999999995</v>
      </c>
      <c r="G127" s="219">
        <v>4826.1499999999987</v>
      </c>
      <c r="H127" s="219">
        <v>4784.7999999999993</v>
      </c>
      <c r="I127" s="219">
        <v>4751.5999999999985</v>
      </c>
      <c r="J127" s="219">
        <v>4900.6999999999989</v>
      </c>
      <c r="K127" s="219">
        <v>4933.8999999999996</v>
      </c>
      <c r="L127" s="219">
        <v>4975.2499999999991</v>
      </c>
      <c r="M127" s="220">
        <v>4892.55</v>
      </c>
      <c r="N127" s="220">
        <v>4818</v>
      </c>
      <c r="O127" s="220">
        <v>1522600</v>
      </c>
      <c r="P127" s="221">
        <v>7.3436983129341717E-3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1571.6</v>
      </c>
      <c r="F128" s="217">
        <v>1579.8833333333332</v>
      </c>
      <c r="G128" s="219">
        <v>1559.8666666666663</v>
      </c>
      <c r="H128" s="219">
        <v>1548.1333333333332</v>
      </c>
      <c r="I128" s="219">
        <v>1528.1166666666663</v>
      </c>
      <c r="J128" s="219">
        <v>1591.6166666666663</v>
      </c>
      <c r="K128" s="219">
        <v>1611.6333333333332</v>
      </c>
      <c r="L128" s="219">
        <v>1623.3666666666663</v>
      </c>
      <c r="M128" s="220">
        <v>1599.9</v>
      </c>
      <c r="N128" s="220">
        <v>1568.15</v>
      </c>
      <c r="O128" s="220">
        <v>8263275</v>
      </c>
      <c r="P128" s="221">
        <v>3.8510842858668945E-2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2937.2</v>
      </c>
      <c r="F129" s="217">
        <v>2947.6999999999994</v>
      </c>
      <c r="G129" s="219">
        <v>2917.5499999999988</v>
      </c>
      <c r="H129" s="219">
        <v>2897.8999999999996</v>
      </c>
      <c r="I129" s="219">
        <v>2867.7499999999991</v>
      </c>
      <c r="J129" s="219">
        <v>2967.3499999999985</v>
      </c>
      <c r="K129" s="219">
        <v>2997.4999999999991</v>
      </c>
      <c r="L129" s="219">
        <v>3017.1499999999983</v>
      </c>
      <c r="M129" s="220">
        <v>2977.85</v>
      </c>
      <c r="N129" s="220">
        <v>2928.05</v>
      </c>
      <c r="O129" s="220">
        <v>15398600</v>
      </c>
      <c r="P129" s="221">
        <v>-2.5062601103552198E-2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306.8</v>
      </c>
      <c r="F130" s="217">
        <v>307.7166666666667</v>
      </c>
      <c r="G130" s="219">
        <v>304.53333333333342</v>
      </c>
      <c r="H130" s="219">
        <v>302.26666666666671</v>
      </c>
      <c r="I130" s="219">
        <v>299.08333333333343</v>
      </c>
      <c r="J130" s="219">
        <v>309.98333333333341</v>
      </c>
      <c r="K130" s="219">
        <v>313.16666666666669</v>
      </c>
      <c r="L130" s="219">
        <v>315.43333333333339</v>
      </c>
      <c r="M130" s="220">
        <v>310.89999999999998</v>
      </c>
      <c r="N130" s="220">
        <v>305.45</v>
      </c>
      <c r="O130" s="220">
        <v>37522000</v>
      </c>
      <c r="P130" s="221">
        <v>4.9038246477298146E-2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190.7</v>
      </c>
      <c r="F131" s="217">
        <v>190.53333333333333</v>
      </c>
      <c r="G131" s="219">
        <v>187.66666666666666</v>
      </c>
      <c r="H131" s="219">
        <v>184.63333333333333</v>
      </c>
      <c r="I131" s="219">
        <v>181.76666666666665</v>
      </c>
      <c r="J131" s="219">
        <v>193.56666666666666</v>
      </c>
      <c r="K131" s="219">
        <v>196.43333333333334</v>
      </c>
      <c r="L131" s="219">
        <v>199.46666666666667</v>
      </c>
      <c r="M131" s="220">
        <v>193.4</v>
      </c>
      <c r="N131" s="220">
        <v>187.5</v>
      </c>
      <c r="O131" s="220">
        <v>46146000</v>
      </c>
      <c r="P131" s="221">
        <v>6.5015278590468755E-5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623.15</v>
      </c>
      <c r="F132" s="217">
        <v>624.08333333333337</v>
      </c>
      <c r="G132" s="219">
        <v>616.91666666666674</v>
      </c>
      <c r="H132" s="219">
        <v>610.68333333333339</v>
      </c>
      <c r="I132" s="219">
        <v>603.51666666666677</v>
      </c>
      <c r="J132" s="219">
        <v>630.31666666666672</v>
      </c>
      <c r="K132" s="219">
        <v>637.48333333333346</v>
      </c>
      <c r="L132" s="219">
        <v>643.7166666666667</v>
      </c>
      <c r="M132" s="220">
        <v>631.25</v>
      </c>
      <c r="N132" s="220">
        <v>617.85</v>
      </c>
      <c r="O132" s="220">
        <v>16694400</v>
      </c>
      <c r="P132" s="221">
        <v>-2.8898506212480805E-2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12251.15</v>
      </c>
      <c r="F133" s="217">
        <v>12360.383333333331</v>
      </c>
      <c r="G133" s="219">
        <v>12105.316666666662</v>
      </c>
      <c r="H133" s="219">
        <v>11959.48333333333</v>
      </c>
      <c r="I133" s="219">
        <v>11704.416666666661</v>
      </c>
      <c r="J133" s="219">
        <v>12506.216666666664</v>
      </c>
      <c r="K133" s="219">
        <v>12761.283333333333</v>
      </c>
      <c r="L133" s="219">
        <v>12907.116666666665</v>
      </c>
      <c r="M133" s="220">
        <v>12615.45</v>
      </c>
      <c r="N133" s="220">
        <v>12214.55</v>
      </c>
      <c r="O133" s="220">
        <v>2711450</v>
      </c>
      <c r="P133" s="221">
        <v>6.1108284741517631E-2</v>
      </c>
    </row>
    <row r="134" spans="1:16" ht="12.75" customHeight="1">
      <c r="A134" s="213">
        <v>124</v>
      </c>
      <c r="B134" s="225" t="s">
        <v>57</v>
      </c>
      <c r="C134" s="217" t="s">
        <v>1017</v>
      </c>
      <c r="D134" s="218">
        <v>45470</v>
      </c>
      <c r="E134" s="217">
        <v>1271.9000000000001</v>
      </c>
      <c r="F134" s="217">
        <v>1267.4166666666667</v>
      </c>
      <c r="G134" s="219">
        <v>1253.0333333333335</v>
      </c>
      <c r="H134" s="219">
        <v>1234.1666666666667</v>
      </c>
      <c r="I134" s="219">
        <v>1219.7833333333335</v>
      </c>
      <c r="J134" s="219">
        <v>1286.2833333333335</v>
      </c>
      <c r="K134" s="219">
        <v>1300.6666666666667</v>
      </c>
      <c r="L134" s="219">
        <v>1319.5333333333335</v>
      </c>
      <c r="M134" s="220">
        <v>1281.8</v>
      </c>
      <c r="N134" s="220">
        <v>1248.55</v>
      </c>
      <c r="O134" s="220">
        <v>11480700</v>
      </c>
      <c r="P134" s="221">
        <v>1.7713168824822869E-3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3879</v>
      </c>
      <c r="F135" s="217">
        <v>3906</v>
      </c>
      <c r="G135" s="219">
        <v>3843</v>
      </c>
      <c r="H135" s="219">
        <v>3807</v>
      </c>
      <c r="I135" s="219">
        <v>3744</v>
      </c>
      <c r="J135" s="219">
        <v>3942</v>
      </c>
      <c r="K135" s="219">
        <v>4005</v>
      </c>
      <c r="L135" s="219">
        <v>4041</v>
      </c>
      <c r="M135" s="220">
        <v>3969</v>
      </c>
      <c r="N135" s="220">
        <v>3870</v>
      </c>
      <c r="O135" s="220">
        <v>2696400</v>
      </c>
      <c r="P135" s="221">
        <v>1.0341726618705036E-2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1950.8</v>
      </c>
      <c r="F136" s="217">
        <v>1954.2666666666667</v>
      </c>
      <c r="G136" s="219">
        <v>1928.5333333333333</v>
      </c>
      <c r="H136" s="219">
        <v>1906.2666666666667</v>
      </c>
      <c r="I136" s="219">
        <v>1880.5333333333333</v>
      </c>
      <c r="J136" s="219">
        <v>1976.5333333333333</v>
      </c>
      <c r="K136" s="219">
        <v>2002.2666666666664</v>
      </c>
      <c r="L136" s="219">
        <v>2024.5333333333333</v>
      </c>
      <c r="M136" s="220">
        <v>1980</v>
      </c>
      <c r="N136" s="220">
        <v>1932</v>
      </c>
      <c r="O136" s="220">
        <v>2210400</v>
      </c>
      <c r="P136" s="221">
        <v>0.10321421441405471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988.7</v>
      </c>
      <c r="F137" s="217">
        <v>988.69999999999993</v>
      </c>
      <c r="G137" s="219">
        <v>978.39999999999986</v>
      </c>
      <c r="H137" s="219">
        <v>968.09999999999991</v>
      </c>
      <c r="I137" s="219">
        <v>957.79999999999984</v>
      </c>
      <c r="J137" s="219">
        <v>998.99999999999989</v>
      </c>
      <c r="K137" s="219">
        <v>1009.2999999999998</v>
      </c>
      <c r="L137" s="219">
        <v>1019.5999999999999</v>
      </c>
      <c r="M137" s="220">
        <v>999</v>
      </c>
      <c r="N137" s="220">
        <v>978.4</v>
      </c>
      <c r="O137" s="220">
        <v>5311200</v>
      </c>
      <c r="P137" s="221">
        <v>1.3742556115437472E-2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1446.15</v>
      </c>
      <c r="F138" s="217">
        <v>1458.4166666666667</v>
      </c>
      <c r="G138" s="219">
        <v>1431.8833333333334</v>
      </c>
      <c r="H138" s="219">
        <v>1417.6166666666668</v>
      </c>
      <c r="I138" s="219">
        <v>1391.0833333333335</v>
      </c>
      <c r="J138" s="219">
        <v>1472.6833333333334</v>
      </c>
      <c r="K138" s="219">
        <v>1499.2166666666667</v>
      </c>
      <c r="L138" s="219">
        <v>1513.4833333333333</v>
      </c>
      <c r="M138" s="220">
        <v>1484.95</v>
      </c>
      <c r="N138" s="220">
        <v>1444.15</v>
      </c>
      <c r="O138" s="220">
        <v>1667600</v>
      </c>
      <c r="P138" s="221">
        <v>1.0911736178467508E-2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182.1</v>
      </c>
      <c r="F139" s="217">
        <v>181.11666666666667</v>
      </c>
      <c r="G139" s="219">
        <v>177.73333333333335</v>
      </c>
      <c r="H139" s="219">
        <v>173.36666666666667</v>
      </c>
      <c r="I139" s="219">
        <v>169.98333333333335</v>
      </c>
      <c r="J139" s="219">
        <v>185.48333333333335</v>
      </c>
      <c r="K139" s="219">
        <v>188.86666666666667</v>
      </c>
      <c r="L139" s="219">
        <v>193.23333333333335</v>
      </c>
      <c r="M139" s="220">
        <v>184.5</v>
      </c>
      <c r="N139" s="220">
        <v>176.75</v>
      </c>
      <c r="O139" s="220">
        <v>119535600</v>
      </c>
      <c r="P139" s="221">
        <v>-1.0229276895943563E-2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2416.65</v>
      </c>
      <c r="F140" s="217">
        <v>2416.0333333333333</v>
      </c>
      <c r="G140" s="219">
        <v>2394.6666666666665</v>
      </c>
      <c r="H140" s="219">
        <v>2372.6833333333334</v>
      </c>
      <c r="I140" s="219">
        <v>2351.3166666666666</v>
      </c>
      <c r="J140" s="219">
        <v>2438.0166666666664</v>
      </c>
      <c r="K140" s="219">
        <v>2459.3833333333332</v>
      </c>
      <c r="L140" s="219">
        <v>2481.3666666666663</v>
      </c>
      <c r="M140" s="220">
        <v>2437.4</v>
      </c>
      <c r="N140" s="220">
        <v>2394.0500000000002</v>
      </c>
      <c r="O140" s="220">
        <v>5194750</v>
      </c>
      <c r="P140" s="221">
        <v>2.4236837824648919E-2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124945</v>
      </c>
      <c r="F141" s="217">
        <v>125539.03333333333</v>
      </c>
      <c r="G141" s="219">
        <v>124190.11666666665</v>
      </c>
      <c r="H141" s="219">
        <v>123435.23333333332</v>
      </c>
      <c r="I141" s="219">
        <v>122086.31666666665</v>
      </c>
      <c r="J141" s="219">
        <v>126293.91666666666</v>
      </c>
      <c r="K141" s="219">
        <v>127642.83333333334</v>
      </c>
      <c r="L141" s="219">
        <v>128397.71666666666</v>
      </c>
      <c r="M141" s="220">
        <v>126887.95</v>
      </c>
      <c r="N141" s="220">
        <v>124784.15</v>
      </c>
      <c r="O141" s="220">
        <v>57245</v>
      </c>
      <c r="P141" s="221">
        <v>3.9495187942618484E-2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1744.3</v>
      </c>
      <c r="F142" s="217">
        <v>1752.8666666666668</v>
      </c>
      <c r="G142" s="219">
        <v>1733.3333333333335</v>
      </c>
      <c r="H142" s="219">
        <v>1722.3666666666668</v>
      </c>
      <c r="I142" s="219">
        <v>1702.8333333333335</v>
      </c>
      <c r="J142" s="219">
        <v>1763.8333333333335</v>
      </c>
      <c r="K142" s="219">
        <v>1783.3666666666668</v>
      </c>
      <c r="L142" s="219">
        <v>1794.3333333333335</v>
      </c>
      <c r="M142" s="220">
        <v>1772.4</v>
      </c>
      <c r="N142" s="220">
        <v>1741.9</v>
      </c>
      <c r="O142" s="220">
        <v>4613950</v>
      </c>
      <c r="P142" s="221">
        <v>2.130508887265644E-2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185.3</v>
      </c>
      <c r="F143" s="217">
        <v>186.11666666666667</v>
      </c>
      <c r="G143" s="219">
        <v>183.03333333333336</v>
      </c>
      <c r="H143" s="219">
        <v>180.76666666666668</v>
      </c>
      <c r="I143" s="219">
        <v>177.68333333333337</v>
      </c>
      <c r="J143" s="219">
        <v>188.38333333333335</v>
      </c>
      <c r="K143" s="219">
        <v>191.46666666666667</v>
      </c>
      <c r="L143" s="219">
        <v>193.73333333333335</v>
      </c>
      <c r="M143" s="220">
        <v>189.2</v>
      </c>
      <c r="N143" s="220">
        <v>183.85</v>
      </c>
      <c r="O143" s="220">
        <v>70867500</v>
      </c>
      <c r="P143" s="221">
        <v>-8.6035043542125687E-3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6256.45</v>
      </c>
      <c r="F144" s="217">
        <v>6223.4333333333334</v>
      </c>
      <c r="G144" s="219">
        <v>6151.8166666666666</v>
      </c>
      <c r="H144" s="219">
        <v>6047.1833333333334</v>
      </c>
      <c r="I144" s="219">
        <v>5975.5666666666666</v>
      </c>
      <c r="J144" s="219">
        <v>6328.0666666666666</v>
      </c>
      <c r="K144" s="219">
        <v>6399.6833333333334</v>
      </c>
      <c r="L144" s="219">
        <v>6504.3166666666666</v>
      </c>
      <c r="M144" s="220">
        <v>6295.05</v>
      </c>
      <c r="N144" s="220">
        <v>6118.8</v>
      </c>
      <c r="O144" s="220">
        <v>1436250</v>
      </c>
      <c r="P144" s="221">
        <v>1.6562267756662065E-2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3643.15</v>
      </c>
      <c r="F145" s="217">
        <v>3635.1666666666665</v>
      </c>
      <c r="G145" s="219">
        <v>3591.583333333333</v>
      </c>
      <c r="H145" s="219">
        <v>3540.0166666666664</v>
      </c>
      <c r="I145" s="219">
        <v>3496.4333333333329</v>
      </c>
      <c r="J145" s="219">
        <v>3686.7333333333331</v>
      </c>
      <c r="K145" s="219">
        <v>3730.3166666666662</v>
      </c>
      <c r="L145" s="219">
        <v>3781.8833333333332</v>
      </c>
      <c r="M145" s="220">
        <v>3678.75</v>
      </c>
      <c r="N145" s="220">
        <v>3583.6</v>
      </c>
      <c r="O145" s="220">
        <v>1371350</v>
      </c>
      <c r="P145" s="221">
        <v>6.0042128046070301E-2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2523.9499999999998</v>
      </c>
      <c r="F146" s="217">
        <v>2534.1166666666663</v>
      </c>
      <c r="G146" s="219">
        <v>2507.1333333333328</v>
      </c>
      <c r="H146" s="219">
        <v>2490.3166666666666</v>
      </c>
      <c r="I146" s="219">
        <v>2463.333333333333</v>
      </c>
      <c r="J146" s="219">
        <v>2550.9333333333325</v>
      </c>
      <c r="K146" s="219">
        <v>2577.9166666666661</v>
      </c>
      <c r="L146" s="219">
        <v>2594.7333333333322</v>
      </c>
      <c r="M146" s="220">
        <v>2561.1</v>
      </c>
      <c r="N146" s="220">
        <v>2517.3000000000002</v>
      </c>
      <c r="O146" s="220">
        <v>5758400</v>
      </c>
      <c r="P146" s="221">
        <v>-1.9412090959511925E-3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262.75</v>
      </c>
      <c r="F147" s="217">
        <v>264.2833333333333</v>
      </c>
      <c r="G147" s="219">
        <v>259.76666666666659</v>
      </c>
      <c r="H147" s="219">
        <v>256.7833333333333</v>
      </c>
      <c r="I147" s="219">
        <v>252.26666666666659</v>
      </c>
      <c r="J147" s="219">
        <v>267.26666666666659</v>
      </c>
      <c r="K147" s="219">
        <v>271.78333333333325</v>
      </c>
      <c r="L147" s="219">
        <v>274.76666666666659</v>
      </c>
      <c r="M147" s="220">
        <v>268.8</v>
      </c>
      <c r="N147" s="220">
        <v>261.3</v>
      </c>
      <c r="O147" s="220">
        <v>76869000</v>
      </c>
      <c r="P147" s="221">
        <v>9.1569681573816977E-3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363.2</v>
      </c>
      <c r="F148" s="217">
        <v>365.7833333333333</v>
      </c>
      <c r="G148" s="219">
        <v>359.96666666666658</v>
      </c>
      <c r="H148" s="219">
        <v>356.73333333333329</v>
      </c>
      <c r="I148" s="219">
        <v>350.91666666666657</v>
      </c>
      <c r="J148" s="219">
        <v>369.01666666666659</v>
      </c>
      <c r="K148" s="219">
        <v>374.83333333333331</v>
      </c>
      <c r="L148" s="219">
        <v>378.06666666666661</v>
      </c>
      <c r="M148" s="220">
        <v>371.6</v>
      </c>
      <c r="N148" s="220">
        <v>362.55</v>
      </c>
      <c r="O148" s="220">
        <v>94945500</v>
      </c>
      <c r="P148" s="221">
        <v>4.7461824184894755E-3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1866.3</v>
      </c>
      <c r="F149" s="217">
        <v>1879.8833333333332</v>
      </c>
      <c r="G149" s="219">
        <v>1838.3166666666664</v>
      </c>
      <c r="H149" s="219">
        <v>1810.3333333333333</v>
      </c>
      <c r="I149" s="219">
        <v>1768.7666666666664</v>
      </c>
      <c r="J149" s="219">
        <v>1907.8666666666663</v>
      </c>
      <c r="K149" s="219">
        <v>1949.4333333333329</v>
      </c>
      <c r="L149" s="219">
        <v>1977.4166666666663</v>
      </c>
      <c r="M149" s="220">
        <v>1921.45</v>
      </c>
      <c r="N149" s="220">
        <v>1851.9</v>
      </c>
      <c r="O149" s="220">
        <v>6351100</v>
      </c>
      <c r="P149" s="221">
        <v>2.2194682289319513E-2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9850.65</v>
      </c>
      <c r="F150" s="217">
        <v>9796.3333333333321</v>
      </c>
      <c r="G150" s="219">
        <v>9605.366666666665</v>
      </c>
      <c r="H150" s="219">
        <v>9360.0833333333321</v>
      </c>
      <c r="I150" s="219">
        <v>9169.116666666665</v>
      </c>
      <c r="J150" s="219">
        <v>10041.616666666665</v>
      </c>
      <c r="K150" s="219">
        <v>10232.583333333332</v>
      </c>
      <c r="L150" s="219">
        <v>10477.866666666665</v>
      </c>
      <c r="M150" s="220">
        <v>9987.2999999999993</v>
      </c>
      <c r="N150" s="220">
        <v>9551.0499999999993</v>
      </c>
      <c r="O150" s="220">
        <v>1147800</v>
      </c>
      <c r="P150" s="221">
        <v>-2.3315180394826412E-2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272.10000000000002</v>
      </c>
      <c r="F151" s="217">
        <v>273.64999999999998</v>
      </c>
      <c r="G151" s="219">
        <v>270.09999999999997</v>
      </c>
      <c r="H151" s="219">
        <v>268.09999999999997</v>
      </c>
      <c r="I151" s="219">
        <v>264.54999999999995</v>
      </c>
      <c r="J151" s="219">
        <v>275.64999999999998</v>
      </c>
      <c r="K151" s="219">
        <v>279.19999999999993</v>
      </c>
      <c r="L151" s="219">
        <v>281.2</v>
      </c>
      <c r="M151" s="220">
        <v>277.2</v>
      </c>
      <c r="N151" s="220">
        <v>271.64999999999998</v>
      </c>
      <c r="O151" s="220">
        <v>78268575</v>
      </c>
      <c r="P151" s="221">
        <v>4.9213809394916218E-4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38810.449999999997</v>
      </c>
      <c r="F152" s="217">
        <v>38766.383333333331</v>
      </c>
      <c r="G152" s="219">
        <v>38287.316666666666</v>
      </c>
      <c r="H152" s="219">
        <v>37764.183333333334</v>
      </c>
      <c r="I152" s="219">
        <v>37285.116666666669</v>
      </c>
      <c r="J152" s="219">
        <v>39289.516666666663</v>
      </c>
      <c r="K152" s="219">
        <v>39768.583333333328</v>
      </c>
      <c r="L152" s="219">
        <v>40291.71666666666</v>
      </c>
      <c r="M152" s="220">
        <v>39245.449999999997</v>
      </c>
      <c r="N152" s="220">
        <v>38243.25</v>
      </c>
      <c r="O152" s="220">
        <v>199470</v>
      </c>
      <c r="P152" s="221">
        <v>6.0523528521712819E-3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897.95</v>
      </c>
      <c r="F153" s="217">
        <v>900.2833333333333</v>
      </c>
      <c r="G153" s="219">
        <v>891.16666666666663</v>
      </c>
      <c r="H153" s="219">
        <v>884.38333333333333</v>
      </c>
      <c r="I153" s="219">
        <v>875.26666666666665</v>
      </c>
      <c r="J153" s="219">
        <v>907.06666666666661</v>
      </c>
      <c r="K153" s="219">
        <v>916.18333333333339</v>
      </c>
      <c r="L153" s="219">
        <v>922.96666666666658</v>
      </c>
      <c r="M153" s="220">
        <v>909.4</v>
      </c>
      <c r="N153" s="220">
        <v>893.5</v>
      </c>
      <c r="O153" s="220">
        <v>14917500</v>
      </c>
      <c r="P153" s="221">
        <v>-3.6010274802500845E-2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3844.55</v>
      </c>
      <c r="F154" s="217">
        <v>3840.8166666666671</v>
      </c>
      <c r="G154" s="219">
        <v>3777.983333333334</v>
      </c>
      <c r="H154" s="219">
        <v>3711.416666666667</v>
      </c>
      <c r="I154" s="219">
        <v>3648.5833333333339</v>
      </c>
      <c r="J154" s="219">
        <v>3907.3833333333341</v>
      </c>
      <c r="K154" s="219">
        <v>3970.2166666666672</v>
      </c>
      <c r="L154" s="219">
        <v>4036.7833333333342</v>
      </c>
      <c r="M154" s="220">
        <v>3903.65</v>
      </c>
      <c r="N154" s="220">
        <v>3774.25</v>
      </c>
      <c r="O154" s="220">
        <v>2859400</v>
      </c>
      <c r="P154" s="221">
        <v>6.4081571896397738E-2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311.10000000000002</v>
      </c>
      <c r="F155" s="217">
        <v>313.26666666666665</v>
      </c>
      <c r="G155" s="219">
        <v>308.08333333333331</v>
      </c>
      <c r="H155" s="219">
        <v>305.06666666666666</v>
      </c>
      <c r="I155" s="219">
        <v>299.88333333333333</v>
      </c>
      <c r="J155" s="219">
        <v>316.2833333333333</v>
      </c>
      <c r="K155" s="219">
        <v>321.4666666666667</v>
      </c>
      <c r="L155" s="219">
        <v>324.48333333333329</v>
      </c>
      <c r="M155" s="220">
        <v>318.45</v>
      </c>
      <c r="N155" s="220">
        <v>310.25</v>
      </c>
      <c r="O155" s="220">
        <v>43098000</v>
      </c>
      <c r="P155" s="221">
        <v>4.124084946002754E-2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500.05</v>
      </c>
      <c r="F156" s="217">
        <v>502.40000000000003</v>
      </c>
      <c r="G156" s="219">
        <v>492.6</v>
      </c>
      <c r="H156" s="219">
        <v>485.15</v>
      </c>
      <c r="I156" s="219">
        <v>475.34999999999997</v>
      </c>
      <c r="J156" s="219">
        <v>509.85000000000008</v>
      </c>
      <c r="K156" s="219">
        <v>519.65000000000009</v>
      </c>
      <c r="L156" s="219">
        <v>527.10000000000014</v>
      </c>
      <c r="M156" s="220">
        <v>512.20000000000005</v>
      </c>
      <c r="N156" s="220">
        <v>494.95</v>
      </c>
      <c r="O156" s="220">
        <v>60638875</v>
      </c>
      <c r="P156" s="221">
        <v>1.6582215348765084E-2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3116.45</v>
      </c>
      <c r="F157" s="217">
        <v>3125.15</v>
      </c>
      <c r="G157" s="219">
        <v>3101.3</v>
      </c>
      <c r="H157" s="219">
        <v>3086.15</v>
      </c>
      <c r="I157" s="219">
        <v>3062.3</v>
      </c>
      <c r="J157" s="219">
        <v>3140.3</v>
      </c>
      <c r="K157" s="219">
        <v>3164.1499999999996</v>
      </c>
      <c r="L157" s="219">
        <v>3179.3</v>
      </c>
      <c r="M157" s="220">
        <v>3149</v>
      </c>
      <c r="N157" s="220">
        <v>3110</v>
      </c>
      <c r="O157" s="220">
        <v>2264000</v>
      </c>
      <c r="P157" s="221">
        <v>-8.8650541753310715E-3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3655.9</v>
      </c>
      <c r="F158" s="217">
        <v>3672.3166666666671</v>
      </c>
      <c r="G158" s="219">
        <v>3631.6333333333341</v>
      </c>
      <c r="H158" s="219">
        <v>3607.3666666666672</v>
      </c>
      <c r="I158" s="219">
        <v>3566.6833333333343</v>
      </c>
      <c r="J158" s="219">
        <v>3696.5833333333339</v>
      </c>
      <c r="K158" s="219">
        <v>3737.2666666666673</v>
      </c>
      <c r="L158" s="219">
        <v>3761.5333333333338</v>
      </c>
      <c r="M158" s="220">
        <v>3713</v>
      </c>
      <c r="N158" s="220">
        <v>3648.05</v>
      </c>
      <c r="O158" s="220">
        <v>1809000</v>
      </c>
      <c r="P158" s="221">
        <v>2.3913966322343286E-2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127.15</v>
      </c>
      <c r="F159" s="217">
        <v>127.18333333333334</v>
      </c>
      <c r="G159" s="219">
        <v>125.56666666666666</v>
      </c>
      <c r="H159" s="219">
        <v>123.98333333333332</v>
      </c>
      <c r="I159" s="219">
        <v>122.36666666666665</v>
      </c>
      <c r="J159" s="219">
        <v>128.76666666666668</v>
      </c>
      <c r="K159" s="219">
        <v>130.38333333333335</v>
      </c>
      <c r="L159" s="219">
        <v>131.9666666666667</v>
      </c>
      <c r="M159" s="220">
        <v>128.80000000000001</v>
      </c>
      <c r="N159" s="220">
        <v>125.6</v>
      </c>
      <c r="O159" s="220">
        <v>326792000</v>
      </c>
      <c r="P159" s="221">
        <v>6.1592037215104339E-2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7002.95</v>
      </c>
      <c r="F160" s="217">
        <v>7054.3666666666659</v>
      </c>
      <c r="G160" s="219">
        <v>6934.7833333333319</v>
      </c>
      <c r="H160" s="219">
        <v>6866.6166666666659</v>
      </c>
      <c r="I160" s="219">
        <v>6747.0333333333319</v>
      </c>
      <c r="J160" s="219">
        <v>7122.5333333333319</v>
      </c>
      <c r="K160" s="219">
        <v>7242.1166666666659</v>
      </c>
      <c r="L160" s="219">
        <v>7310.2833333333319</v>
      </c>
      <c r="M160" s="220">
        <v>7173.95</v>
      </c>
      <c r="N160" s="220">
        <v>6986.2</v>
      </c>
      <c r="O160" s="220">
        <v>1652675</v>
      </c>
      <c r="P160" s="221">
        <v>-2.8880760360201548E-2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327.14999999999998</v>
      </c>
      <c r="F161" s="217">
        <v>329.11666666666662</v>
      </c>
      <c r="G161" s="219">
        <v>323.58333333333326</v>
      </c>
      <c r="H161" s="219">
        <v>320.01666666666665</v>
      </c>
      <c r="I161" s="219">
        <v>314.48333333333329</v>
      </c>
      <c r="J161" s="219">
        <v>332.68333333333322</v>
      </c>
      <c r="K161" s="219">
        <v>338.21666666666664</v>
      </c>
      <c r="L161" s="219">
        <v>341.78333333333319</v>
      </c>
      <c r="M161" s="220">
        <v>334.65</v>
      </c>
      <c r="N161" s="220">
        <v>325.55</v>
      </c>
      <c r="O161" s="220">
        <v>63122400</v>
      </c>
      <c r="P161" s="221">
        <v>-1.0440769795135165E-2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1392.5</v>
      </c>
      <c r="F162" s="217">
        <v>1394.8333333333333</v>
      </c>
      <c r="G162" s="219">
        <v>1380.6166666666666</v>
      </c>
      <c r="H162" s="219">
        <v>1368.7333333333333</v>
      </c>
      <c r="I162" s="219">
        <v>1354.5166666666667</v>
      </c>
      <c r="J162" s="219">
        <v>1406.7166666666665</v>
      </c>
      <c r="K162" s="219">
        <v>1420.9333333333332</v>
      </c>
      <c r="L162" s="219">
        <v>1432.8166666666664</v>
      </c>
      <c r="M162" s="220">
        <v>1409.05</v>
      </c>
      <c r="N162" s="220">
        <v>1382.95</v>
      </c>
      <c r="O162" s="220">
        <v>4996739</v>
      </c>
      <c r="P162" s="221">
        <v>3.5160202360876899E-2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861.5</v>
      </c>
      <c r="F163" s="217">
        <v>866.83333333333337</v>
      </c>
      <c r="G163" s="219">
        <v>853.66666666666674</v>
      </c>
      <c r="H163" s="219">
        <v>845.83333333333337</v>
      </c>
      <c r="I163" s="219">
        <v>832.66666666666674</v>
      </c>
      <c r="J163" s="219">
        <v>874.66666666666674</v>
      </c>
      <c r="K163" s="219">
        <v>887.83333333333348</v>
      </c>
      <c r="L163" s="219">
        <v>895.66666666666674</v>
      </c>
      <c r="M163" s="220">
        <v>880</v>
      </c>
      <c r="N163" s="220">
        <v>859</v>
      </c>
      <c r="O163" s="220">
        <v>9718900</v>
      </c>
      <c r="P163" s="221">
        <v>3.4995625546806647E-4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266.5</v>
      </c>
      <c r="F164" s="217">
        <v>264.45</v>
      </c>
      <c r="G164" s="219">
        <v>258.04999999999995</v>
      </c>
      <c r="H164" s="219">
        <v>249.59999999999997</v>
      </c>
      <c r="I164" s="219">
        <v>243.19999999999993</v>
      </c>
      <c r="J164" s="219">
        <v>272.89999999999998</v>
      </c>
      <c r="K164" s="219">
        <v>279.29999999999995</v>
      </c>
      <c r="L164" s="219">
        <v>287.75</v>
      </c>
      <c r="M164" s="220">
        <v>270.85000000000002</v>
      </c>
      <c r="N164" s="220">
        <v>256</v>
      </c>
      <c r="O164" s="220">
        <v>63740000</v>
      </c>
      <c r="P164" s="221">
        <v>3.520240367046977E-2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516.45000000000005</v>
      </c>
      <c r="F165" s="217">
        <v>520.08333333333337</v>
      </c>
      <c r="G165" s="219">
        <v>509.81666666666672</v>
      </c>
      <c r="H165" s="219">
        <v>503.18333333333339</v>
      </c>
      <c r="I165" s="219">
        <v>492.91666666666674</v>
      </c>
      <c r="J165" s="219">
        <v>526.7166666666667</v>
      </c>
      <c r="K165" s="219">
        <v>536.98333333333335</v>
      </c>
      <c r="L165" s="219">
        <v>543.61666666666667</v>
      </c>
      <c r="M165" s="220">
        <v>530.35</v>
      </c>
      <c r="N165" s="220">
        <v>513.45000000000005</v>
      </c>
      <c r="O165" s="220">
        <v>61166000</v>
      </c>
      <c r="P165" s="221">
        <v>-6.2388302193338747E-3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2918.1</v>
      </c>
      <c r="F166" s="217">
        <v>2935.2000000000003</v>
      </c>
      <c r="G166" s="219">
        <v>2896.4000000000005</v>
      </c>
      <c r="H166" s="219">
        <v>2874.7000000000003</v>
      </c>
      <c r="I166" s="219">
        <v>2835.9000000000005</v>
      </c>
      <c r="J166" s="219">
        <v>2956.9000000000005</v>
      </c>
      <c r="K166" s="219">
        <v>2995.7000000000007</v>
      </c>
      <c r="L166" s="219">
        <v>3017.4000000000005</v>
      </c>
      <c r="M166" s="220">
        <v>2974</v>
      </c>
      <c r="N166" s="220">
        <v>2913.5</v>
      </c>
      <c r="O166" s="220">
        <v>40621250</v>
      </c>
      <c r="P166" s="221">
        <v>1.9462552467954551E-2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149.85</v>
      </c>
      <c r="F167" s="217">
        <v>150.83333333333334</v>
      </c>
      <c r="G167" s="219">
        <v>148.16666666666669</v>
      </c>
      <c r="H167" s="219">
        <v>146.48333333333335</v>
      </c>
      <c r="I167" s="219">
        <v>143.81666666666669</v>
      </c>
      <c r="J167" s="219">
        <v>152.51666666666668</v>
      </c>
      <c r="K167" s="219">
        <v>155.18333333333337</v>
      </c>
      <c r="L167" s="219">
        <v>156.86666666666667</v>
      </c>
      <c r="M167" s="220">
        <v>153.5</v>
      </c>
      <c r="N167" s="220">
        <v>149.15</v>
      </c>
      <c r="O167" s="220">
        <v>162540000</v>
      </c>
      <c r="P167" s="221">
        <v>-1.626842907981698E-2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729.6</v>
      </c>
      <c r="F168" s="217">
        <v>728.26666666666677</v>
      </c>
      <c r="G168" s="219">
        <v>723.33333333333348</v>
      </c>
      <c r="H168" s="219">
        <v>717.06666666666672</v>
      </c>
      <c r="I168" s="219">
        <v>712.13333333333344</v>
      </c>
      <c r="J168" s="219">
        <v>734.53333333333353</v>
      </c>
      <c r="K168" s="219">
        <v>739.4666666666667</v>
      </c>
      <c r="L168" s="219">
        <v>745.73333333333358</v>
      </c>
      <c r="M168" s="220">
        <v>733.2</v>
      </c>
      <c r="N168" s="220">
        <v>722</v>
      </c>
      <c r="O168" s="220">
        <v>18599200</v>
      </c>
      <c r="P168" s="221">
        <v>5.2317537184365269E-3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1448.75</v>
      </c>
      <c r="F169" s="217">
        <v>1457.9166666666667</v>
      </c>
      <c r="G169" s="219">
        <v>1436.2833333333335</v>
      </c>
      <c r="H169" s="219">
        <v>1423.8166666666668</v>
      </c>
      <c r="I169" s="219">
        <v>1402.1833333333336</v>
      </c>
      <c r="J169" s="219">
        <v>1470.3833333333334</v>
      </c>
      <c r="K169" s="219">
        <v>1492.0166666666667</v>
      </c>
      <c r="L169" s="219">
        <v>1504.4833333333333</v>
      </c>
      <c r="M169" s="220">
        <v>1479.55</v>
      </c>
      <c r="N169" s="220">
        <v>1445.45</v>
      </c>
      <c r="O169" s="220">
        <v>9189750</v>
      </c>
      <c r="P169" s="221">
        <v>2.8235871833694809E-3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854.6</v>
      </c>
      <c r="F170" s="217">
        <v>852.98333333333323</v>
      </c>
      <c r="G170" s="219">
        <v>843.66666666666652</v>
      </c>
      <c r="H170" s="219">
        <v>832.73333333333323</v>
      </c>
      <c r="I170" s="219">
        <v>823.41666666666652</v>
      </c>
      <c r="J170" s="219">
        <v>863.91666666666652</v>
      </c>
      <c r="K170" s="219">
        <v>873.23333333333335</v>
      </c>
      <c r="L170" s="219">
        <v>884.16666666666652</v>
      </c>
      <c r="M170" s="220">
        <v>862.3</v>
      </c>
      <c r="N170" s="220">
        <v>842.05</v>
      </c>
      <c r="O170" s="220">
        <v>88362000</v>
      </c>
      <c r="P170" s="221">
        <v>-1.0448513354611121E-2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27462.5</v>
      </c>
      <c r="F171" s="217">
        <v>27441.566666666666</v>
      </c>
      <c r="G171" s="219">
        <v>27122.033333333333</v>
      </c>
      <c r="H171" s="219">
        <v>26781.566666666666</v>
      </c>
      <c r="I171" s="219">
        <v>26462.033333333333</v>
      </c>
      <c r="J171" s="219">
        <v>27782.033333333333</v>
      </c>
      <c r="K171" s="219">
        <v>28101.566666666666</v>
      </c>
      <c r="L171" s="219">
        <v>28442.033333333333</v>
      </c>
      <c r="M171" s="220">
        <v>27761.1</v>
      </c>
      <c r="N171" s="220">
        <v>27101.1</v>
      </c>
      <c r="O171" s="220">
        <v>265950</v>
      </c>
      <c r="P171" s="221">
        <v>-9.7738061993856463E-3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7535.1</v>
      </c>
      <c r="F172" s="217">
        <v>7625.8499999999995</v>
      </c>
      <c r="G172" s="219">
        <v>7431.2499999999991</v>
      </c>
      <c r="H172" s="219">
        <v>7327.4</v>
      </c>
      <c r="I172" s="219">
        <v>7132.7999999999993</v>
      </c>
      <c r="J172" s="219">
        <v>7729.6999999999989</v>
      </c>
      <c r="K172" s="219">
        <v>7924.2999999999993</v>
      </c>
      <c r="L172" s="219">
        <v>8028.1499999999987</v>
      </c>
      <c r="M172" s="220">
        <v>7820.45</v>
      </c>
      <c r="N172" s="220">
        <v>7522</v>
      </c>
      <c r="O172" s="220">
        <v>1785150</v>
      </c>
      <c r="P172" s="221">
        <v>-1.8451731946657721E-3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2415.5</v>
      </c>
      <c r="F173" s="217">
        <v>2419.4333333333334</v>
      </c>
      <c r="G173" s="219">
        <v>2391.8666666666668</v>
      </c>
      <c r="H173" s="219">
        <v>2368.2333333333336</v>
      </c>
      <c r="I173" s="219">
        <v>2340.666666666667</v>
      </c>
      <c r="J173" s="219">
        <v>2443.0666666666666</v>
      </c>
      <c r="K173" s="219">
        <v>2470.6333333333332</v>
      </c>
      <c r="L173" s="219">
        <v>2494.2666666666664</v>
      </c>
      <c r="M173" s="220">
        <v>2447</v>
      </c>
      <c r="N173" s="220">
        <v>2395.8000000000002</v>
      </c>
      <c r="O173" s="220">
        <v>4115625</v>
      </c>
      <c r="P173" s="221">
        <v>-2.4540992546809672E-3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2792.3</v>
      </c>
      <c r="F174" s="217">
        <v>2796.1</v>
      </c>
      <c r="G174" s="219">
        <v>2757.1499999999996</v>
      </c>
      <c r="H174" s="219">
        <v>2721.9999999999995</v>
      </c>
      <c r="I174" s="219">
        <v>2683.0499999999993</v>
      </c>
      <c r="J174" s="219">
        <v>2831.25</v>
      </c>
      <c r="K174" s="219">
        <v>2870.2</v>
      </c>
      <c r="L174" s="219">
        <v>2905.3500000000004</v>
      </c>
      <c r="M174" s="220">
        <v>2835.05</v>
      </c>
      <c r="N174" s="220">
        <v>2760.95</v>
      </c>
      <c r="O174" s="220">
        <v>5340300</v>
      </c>
      <c r="P174" s="221">
        <v>-2.7450980392156863E-3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1504.9</v>
      </c>
      <c r="F175" s="217">
        <v>1512.75</v>
      </c>
      <c r="G175" s="219">
        <v>1494.95</v>
      </c>
      <c r="H175" s="219">
        <v>1485</v>
      </c>
      <c r="I175" s="219">
        <v>1467.2</v>
      </c>
      <c r="J175" s="219">
        <v>1522.7</v>
      </c>
      <c r="K175" s="219">
        <v>1540.5000000000002</v>
      </c>
      <c r="L175" s="219">
        <v>1550.45</v>
      </c>
      <c r="M175" s="220">
        <v>1530.55</v>
      </c>
      <c r="N175" s="220">
        <v>1502.8</v>
      </c>
      <c r="O175" s="220">
        <v>16235800</v>
      </c>
      <c r="P175" s="221">
        <v>-1.0579302107328726E-2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766.85</v>
      </c>
      <c r="F176" s="217">
        <v>759.11666666666679</v>
      </c>
      <c r="G176" s="219">
        <v>748.28333333333353</v>
      </c>
      <c r="H176" s="219">
        <v>729.7166666666667</v>
      </c>
      <c r="I176" s="219">
        <v>718.88333333333344</v>
      </c>
      <c r="J176" s="219">
        <v>777.68333333333362</v>
      </c>
      <c r="K176" s="219">
        <v>788.51666666666688</v>
      </c>
      <c r="L176" s="219">
        <v>807.08333333333371</v>
      </c>
      <c r="M176" s="220">
        <v>769.95</v>
      </c>
      <c r="N176" s="220">
        <v>740.55</v>
      </c>
      <c r="O176" s="220">
        <v>7036500</v>
      </c>
      <c r="P176" s="221">
        <v>-6.7024661893396981E-2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710.25</v>
      </c>
      <c r="F177" s="217">
        <v>710.31666666666661</v>
      </c>
      <c r="G177" s="219">
        <v>702.63333333333321</v>
      </c>
      <c r="H177" s="219">
        <v>695.01666666666665</v>
      </c>
      <c r="I177" s="219">
        <v>687.33333333333326</v>
      </c>
      <c r="J177" s="219">
        <v>717.93333333333317</v>
      </c>
      <c r="K177" s="219">
        <v>725.61666666666656</v>
      </c>
      <c r="L177" s="219">
        <v>733.23333333333312</v>
      </c>
      <c r="M177" s="220">
        <v>718</v>
      </c>
      <c r="N177" s="220">
        <v>702.7</v>
      </c>
      <c r="O177" s="220">
        <v>5215000</v>
      </c>
      <c r="P177" s="221">
        <v>-1.9368183527641969E-2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1108</v>
      </c>
      <c r="F178" s="217">
        <v>1117.7833333333335</v>
      </c>
      <c r="G178" s="219">
        <v>1093.916666666667</v>
      </c>
      <c r="H178" s="219">
        <v>1079.8333333333335</v>
      </c>
      <c r="I178" s="219">
        <v>1055.9666666666669</v>
      </c>
      <c r="J178" s="219">
        <v>1131.866666666667</v>
      </c>
      <c r="K178" s="219">
        <v>1155.7333333333333</v>
      </c>
      <c r="L178" s="219">
        <v>1169.8166666666671</v>
      </c>
      <c r="M178" s="220">
        <v>1141.6500000000001</v>
      </c>
      <c r="N178" s="220">
        <v>1103.7</v>
      </c>
      <c r="O178" s="220">
        <v>8609150</v>
      </c>
      <c r="P178" s="221">
        <v>3.634798728813559E-2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1835.1</v>
      </c>
      <c r="F179" s="217">
        <v>1847.1666666666667</v>
      </c>
      <c r="G179" s="219">
        <v>1819.5333333333335</v>
      </c>
      <c r="H179" s="219">
        <v>1803.9666666666667</v>
      </c>
      <c r="I179" s="219">
        <v>1776.3333333333335</v>
      </c>
      <c r="J179" s="219">
        <v>1862.7333333333336</v>
      </c>
      <c r="K179" s="219">
        <v>1890.3666666666668</v>
      </c>
      <c r="L179" s="219">
        <v>1905.9333333333336</v>
      </c>
      <c r="M179" s="220">
        <v>1874.8</v>
      </c>
      <c r="N179" s="220">
        <v>1831.6</v>
      </c>
      <c r="O179" s="220">
        <v>7073500</v>
      </c>
      <c r="P179" s="221">
        <v>1.354062186559679E-2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1105.3</v>
      </c>
      <c r="F180" s="217">
        <v>1112.7833333333333</v>
      </c>
      <c r="G180" s="219">
        <v>1095.3666666666666</v>
      </c>
      <c r="H180" s="219">
        <v>1085.4333333333332</v>
      </c>
      <c r="I180" s="219">
        <v>1068.0166666666664</v>
      </c>
      <c r="J180" s="219">
        <v>1122.7166666666667</v>
      </c>
      <c r="K180" s="219">
        <v>1140.1333333333337</v>
      </c>
      <c r="L180" s="219">
        <v>1150.0666666666668</v>
      </c>
      <c r="M180" s="220">
        <v>1130.2</v>
      </c>
      <c r="N180" s="220">
        <v>1102.8499999999999</v>
      </c>
      <c r="O180" s="220">
        <v>11556000</v>
      </c>
      <c r="P180" s="221">
        <v>2.7816690014008404E-2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977.45</v>
      </c>
      <c r="F181" s="217">
        <v>982.94999999999993</v>
      </c>
      <c r="G181" s="219">
        <v>969.99999999999989</v>
      </c>
      <c r="H181" s="219">
        <v>962.55</v>
      </c>
      <c r="I181" s="219">
        <v>949.59999999999991</v>
      </c>
      <c r="J181" s="219">
        <v>990.39999999999986</v>
      </c>
      <c r="K181" s="219">
        <v>1003.3499999999999</v>
      </c>
      <c r="L181" s="219">
        <v>1010.7999999999998</v>
      </c>
      <c r="M181" s="220">
        <v>995.9</v>
      </c>
      <c r="N181" s="220">
        <v>975.5</v>
      </c>
      <c r="O181" s="220">
        <v>84310250</v>
      </c>
      <c r="P181" s="221">
        <v>1.7974175818868506E-2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442.9</v>
      </c>
      <c r="F182" s="217">
        <v>446.18333333333334</v>
      </c>
      <c r="G182" s="219">
        <v>438.91666666666669</v>
      </c>
      <c r="H182" s="219">
        <v>434.93333333333334</v>
      </c>
      <c r="I182" s="219">
        <v>427.66666666666669</v>
      </c>
      <c r="J182" s="219">
        <v>450.16666666666669</v>
      </c>
      <c r="K182" s="219">
        <v>457.43333333333334</v>
      </c>
      <c r="L182" s="219">
        <v>461.41666666666669</v>
      </c>
      <c r="M182" s="220">
        <v>453.45</v>
      </c>
      <c r="N182" s="220">
        <v>442.2</v>
      </c>
      <c r="O182" s="220">
        <v>89567775</v>
      </c>
      <c r="P182" s="221">
        <v>1.2112428969146867E-2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180</v>
      </c>
      <c r="F183" s="217">
        <v>180.63333333333333</v>
      </c>
      <c r="G183" s="219">
        <v>178.71666666666664</v>
      </c>
      <c r="H183" s="219">
        <v>177.43333333333331</v>
      </c>
      <c r="I183" s="219">
        <v>175.51666666666662</v>
      </c>
      <c r="J183" s="219">
        <v>181.91666666666666</v>
      </c>
      <c r="K183" s="219">
        <v>183.83333333333334</v>
      </c>
      <c r="L183" s="219">
        <v>185.11666666666667</v>
      </c>
      <c r="M183" s="220">
        <v>182.55</v>
      </c>
      <c r="N183" s="220">
        <v>179.35</v>
      </c>
      <c r="O183" s="220">
        <v>206844000</v>
      </c>
      <c r="P183" s="221">
        <v>-2.6959896507115135E-2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3807.75</v>
      </c>
      <c r="F184" s="217">
        <v>3816.65</v>
      </c>
      <c r="G184" s="219">
        <v>3792.3</v>
      </c>
      <c r="H184" s="219">
        <v>3776.85</v>
      </c>
      <c r="I184" s="219">
        <v>3752.5</v>
      </c>
      <c r="J184" s="219">
        <v>3832.1000000000004</v>
      </c>
      <c r="K184" s="219">
        <v>3856.45</v>
      </c>
      <c r="L184" s="219">
        <v>3871.9000000000005</v>
      </c>
      <c r="M184" s="220">
        <v>3841</v>
      </c>
      <c r="N184" s="220">
        <v>3801.2</v>
      </c>
      <c r="O184" s="220">
        <v>19947550</v>
      </c>
      <c r="P184" s="221">
        <v>2.6900900900900901E-2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1382.7</v>
      </c>
      <c r="F185" s="217">
        <v>1377.6333333333332</v>
      </c>
      <c r="G185" s="219">
        <v>1366.9666666666665</v>
      </c>
      <c r="H185" s="219">
        <v>1351.2333333333333</v>
      </c>
      <c r="I185" s="219">
        <v>1340.5666666666666</v>
      </c>
      <c r="J185" s="219">
        <v>1393.3666666666663</v>
      </c>
      <c r="K185" s="219">
        <v>1404.0333333333333</v>
      </c>
      <c r="L185" s="219">
        <v>1419.7666666666662</v>
      </c>
      <c r="M185" s="220">
        <v>1388.3</v>
      </c>
      <c r="N185" s="220">
        <v>1361.9</v>
      </c>
      <c r="O185" s="220">
        <v>16501800</v>
      </c>
      <c r="P185" s="221">
        <v>1.7235640048821985E-2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3451.1</v>
      </c>
      <c r="F186" s="217">
        <v>3492.0166666666664</v>
      </c>
      <c r="G186" s="219">
        <v>3404.083333333333</v>
      </c>
      <c r="H186" s="219">
        <v>3357.0666666666666</v>
      </c>
      <c r="I186" s="219">
        <v>3269.1333333333332</v>
      </c>
      <c r="J186" s="219">
        <v>3539.0333333333328</v>
      </c>
      <c r="K186" s="219">
        <v>3626.9666666666662</v>
      </c>
      <c r="L186" s="219">
        <v>3673.9833333333327</v>
      </c>
      <c r="M186" s="220">
        <v>3579.95</v>
      </c>
      <c r="N186" s="220">
        <v>3445</v>
      </c>
      <c r="O186" s="220">
        <v>8672125</v>
      </c>
      <c r="P186" s="221">
        <v>0.11981108625403927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2876.95</v>
      </c>
      <c r="F187" s="217">
        <v>2904.6666666666665</v>
      </c>
      <c r="G187" s="219">
        <v>2837.1333333333332</v>
      </c>
      <c r="H187" s="219">
        <v>2797.3166666666666</v>
      </c>
      <c r="I187" s="219">
        <v>2729.7833333333333</v>
      </c>
      <c r="J187" s="219">
        <v>2944.4833333333331</v>
      </c>
      <c r="K187" s="219">
        <v>3012.0166666666669</v>
      </c>
      <c r="L187" s="219">
        <v>3051.833333333333</v>
      </c>
      <c r="M187" s="220">
        <v>2972.2</v>
      </c>
      <c r="N187" s="220">
        <v>2864.85</v>
      </c>
      <c r="O187" s="220">
        <v>1322000</v>
      </c>
      <c r="P187" s="221">
        <v>-1.655198065835968E-2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5355.45</v>
      </c>
      <c r="F188" s="217">
        <v>5352.55</v>
      </c>
      <c r="G188" s="219">
        <v>5290.1500000000005</v>
      </c>
      <c r="H188" s="219">
        <v>5224.8500000000004</v>
      </c>
      <c r="I188" s="219">
        <v>5162.4500000000007</v>
      </c>
      <c r="J188" s="219">
        <v>5417.85</v>
      </c>
      <c r="K188" s="219">
        <v>5480.25</v>
      </c>
      <c r="L188" s="219">
        <v>5545.55</v>
      </c>
      <c r="M188" s="220">
        <v>5414.95</v>
      </c>
      <c r="N188" s="220">
        <v>5287.25</v>
      </c>
      <c r="O188" s="220">
        <v>3109800</v>
      </c>
      <c r="P188" s="221">
        <v>-2.806600825103138E-2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2440.85</v>
      </c>
      <c r="F189" s="217">
        <v>2452.6</v>
      </c>
      <c r="G189" s="219">
        <v>2424.3999999999996</v>
      </c>
      <c r="H189" s="219">
        <v>2407.9499999999998</v>
      </c>
      <c r="I189" s="219">
        <v>2379.7499999999995</v>
      </c>
      <c r="J189" s="219">
        <v>2469.0499999999997</v>
      </c>
      <c r="K189" s="219">
        <v>2497.2499999999995</v>
      </c>
      <c r="L189" s="219">
        <v>2513.6999999999998</v>
      </c>
      <c r="M189" s="220">
        <v>2480.8000000000002</v>
      </c>
      <c r="N189" s="220">
        <v>2436.15</v>
      </c>
      <c r="O189" s="220">
        <v>7155400</v>
      </c>
      <c r="P189" s="221">
        <v>-3.2831866780206262E-2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2100.15</v>
      </c>
      <c r="F190" s="217">
        <v>2097.5833333333335</v>
      </c>
      <c r="G190" s="219">
        <v>2074.0666666666671</v>
      </c>
      <c r="H190" s="219">
        <v>2047.9833333333336</v>
      </c>
      <c r="I190" s="219">
        <v>2024.4666666666672</v>
      </c>
      <c r="J190" s="219">
        <v>2123.666666666667</v>
      </c>
      <c r="K190" s="219">
        <v>2147.1833333333334</v>
      </c>
      <c r="L190" s="219">
        <v>2173.2666666666669</v>
      </c>
      <c r="M190" s="220">
        <v>2121.1</v>
      </c>
      <c r="N190" s="220">
        <v>2071.5</v>
      </c>
      <c r="O190" s="220">
        <v>2105600</v>
      </c>
      <c r="P190" s="221">
        <v>2.632092025736011E-2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10999.85</v>
      </c>
      <c r="F191" s="217">
        <v>11052.966666666667</v>
      </c>
      <c r="G191" s="219">
        <v>10927.883333333335</v>
      </c>
      <c r="H191" s="219">
        <v>10855.916666666668</v>
      </c>
      <c r="I191" s="219">
        <v>10730.833333333336</v>
      </c>
      <c r="J191" s="219">
        <v>11124.933333333334</v>
      </c>
      <c r="K191" s="219">
        <v>11250.016666666666</v>
      </c>
      <c r="L191" s="219">
        <v>11321.983333333334</v>
      </c>
      <c r="M191" s="220">
        <v>11178.05</v>
      </c>
      <c r="N191" s="220">
        <v>10981</v>
      </c>
      <c r="O191" s="220">
        <v>2023400</v>
      </c>
      <c r="P191" s="221">
        <v>-3.0613711493316726E-2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557.1</v>
      </c>
      <c r="F192" s="217">
        <v>558.73333333333335</v>
      </c>
      <c r="G192" s="219">
        <v>549.11666666666667</v>
      </c>
      <c r="H192" s="219">
        <v>541.13333333333333</v>
      </c>
      <c r="I192" s="219">
        <v>531.51666666666665</v>
      </c>
      <c r="J192" s="219">
        <v>566.7166666666667</v>
      </c>
      <c r="K192" s="219">
        <v>576.33333333333348</v>
      </c>
      <c r="L192" s="219">
        <v>584.31666666666672</v>
      </c>
      <c r="M192" s="220">
        <v>568.35</v>
      </c>
      <c r="N192" s="220">
        <v>550.75</v>
      </c>
      <c r="O192" s="220">
        <v>39474500</v>
      </c>
      <c r="P192" s="221">
        <v>2.9287142808718348E-2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448.6</v>
      </c>
      <c r="F193" s="217">
        <v>450.51666666666671</v>
      </c>
      <c r="G193" s="219">
        <v>444.18333333333339</v>
      </c>
      <c r="H193" s="219">
        <v>439.76666666666671</v>
      </c>
      <c r="I193" s="219">
        <v>433.43333333333339</v>
      </c>
      <c r="J193" s="219">
        <v>454.93333333333339</v>
      </c>
      <c r="K193" s="219">
        <v>461.26666666666677</v>
      </c>
      <c r="L193" s="219">
        <v>465.68333333333339</v>
      </c>
      <c r="M193" s="220">
        <v>456.85</v>
      </c>
      <c r="N193" s="220">
        <v>446.1</v>
      </c>
      <c r="O193" s="220">
        <v>81148600</v>
      </c>
      <c r="P193" s="221">
        <v>1.7888071779437235E-3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1475.95</v>
      </c>
      <c r="F194" s="217">
        <v>1499.1333333333332</v>
      </c>
      <c r="G194" s="219">
        <v>1447.8166666666664</v>
      </c>
      <c r="H194" s="219">
        <v>1419.6833333333332</v>
      </c>
      <c r="I194" s="219">
        <v>1368.3666666666663</v>
      </c>
      <c r="J194" s="219">
        <v>1527.2666666666664</v>
      </c>
      <c r="K194" s="219">
        <v>1578.583333333333</v>
      </c>
      <c r="L194" s="219">
        <v>1606.7166666666665</v>
      </c>
      <c r="M194" s="220">
        <v>1550.45</v>
      </c>
      <c r="N194" s="220">
        <v>1471</v>
      </c>
      <c r="O194" s="220">
        <v>7971000</v>
      </c>
      <c r="P194" s="221">
        <v>7.1457375594806027E-2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492.9</v>
      </c>
      <c r="F195" s="217">
        <v>490.64999999999992</v>
      </c>
      <c r="G195" s="219">
        <v>486.39999999999986</v>
      </c>
      <c r="H195" s="219">
        <v>479.89999999999992</v>
      </c>
      <c r="I195" s="219">
        <v>475.64999999999986</v>
      </c>
      <c r="J195" s="219">
        <v>497.14999999999986</v>
      </c>
      <c r="K195" s="219">
        <v>501.4</v>
      </c>
      <c r="L195" s="219">
        <v>507.89999999999986</v>
      </c>
      <c r="M195" s="220">
        <v>494.9</v>
      </c>
      <c r="N195" s="220">
        <v>484.15</v>
      </c>
      <c r="O195" s="220">
        <v>67173000</v>
      </c>
      <c r="P195" s="221">
        <v>3.9411382415745988E-2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154.4</v>
      </c>
      <c r="F196" s="217">
        <v>156.73333333333332</v>
      </c>
      <c r="G196" s="219">
        <v>151.71666666666664</v>
      </c>
      <c r="H196" s="219">
        <v>149.03333333333333</v>
      </c>
      <c r="I196" s="219">
        <v>144.01666666666665</v>
      </c>
      <c r="J196" s="219">
        <v>159.41666666666663</v>
      </c>
      <c r="K196" s="219">
        <v>164.43333333333334</v>
      </c>
      <c r="L196" s="219">
        <v>167.11666666666662</v>
      </c>
      <c r="M196" s="220">
        <v>161.75</v>
      </c>
      <c r="N196" s="220">
        <v>154.05000000000001</v>
      </c>
      <c r="O196" s="220">
        <v>121437000</v>
      </c>
      <c r="P196" s="221">
        <v>-1.8191079094811904E-2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1073.3499999999999</v>
      </c>
      <c r="F197" s="217">
        <v>1076.8333333333333</v>
      </c>
      <c r="G197" s="219">
        <v>1067.3666666666666</v>
      </c>
      <c r="H197" s="219">
        <v>1061.3833333333332</v>
      </c>
      <c r="I197" s="219">
        <v>1051.9166666666665</v>
      </c>
      <c r="J197" s="219">
        <v>1082.8166666666666</v>
      </c>
      <c r="K197" s="219">
        <v>1092.2833333333333</v>
      </c>
      <c r="L197" s="219">
        <v>1098.2666666666667</v>
      </c>
      <c r="M197" s="220">
        <v>1086.3</v>
      </c>
      <c r="N197" s="220">
        <v>1070.8499999999999</v>
      </c>
      <c r="O197" s="220">
        <v>10929600</v>
      </c>
      <c r="P197" s="221">
        <v>-1.8083182640144665E-3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23516</v>
      </c>
      <c r="D10" s="34">
        <v>23530.966666666664</v>
      </c>
      <c r="E10" s="34">
        <v>23397.933333333327</v>
      </c>
      <c r="F10" s="34">
        <v>23279.866666666665</v>
      </c>
      <c r="G10" s="34">
        <v>23146.833333333328</v>
      </c>
      <c r="H10" s="34">
        <v>23649.033333333326</v>
      </c>
      <c r="I10" s="34">
        <v>23782.066666666658</v>
      </c>
      <c r="J10" s="34">
        <v>23900.133333333324</v>
      </c>
      <c r="K10" s="34">
        <v>23664</v>
      </c>
      <c r="L10" s="34">
        <v>23412.9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51398.05</v>
      </c>
      <c r="D11" s="34">
        <v>51265.599999999999</v>
      </c>
      <c r="E11" s="34">
        <v>50574.2</v>
      </c>
      <c r="F11" s="34">
        <v>49750.35</v>
      </c>
      <c r="G11" s="34">
        <v>49058.95</v>
      </c>
      <c r="H11" s="34">
        <v>52089.45</v>
      </c>
      <c r="I11" s="34">
        <v>52780.850000000006</v>
      </c>
      <c r="J11" s="34">
        <v>53604.7</v>
      </c>
      <c r="K11" s="34">
        <v>51957</v>
      </c>
      <c r="L11" s="34">
        <v>50441.75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6743.2</v>
      </c>
      <c r="D12" s="36">
        <v>6787.6833333333343</v>
      </c>
      <c r="E12" s="36">
        <v>6676.8666666666686</v>
      </c>
      <c r="F12" s="36">
        <v>6610.5333333333347</v>
      </c>
      <c r="G12" s="36">
        <v>6499.716666666669</v>
      </c>
      <c r="H12" s="36">
        <v>6854.0166666666682</v>
      </c>
      <c r="I12" s="36">
        <v>6964.8333333333339</v>
      </c>
      <c r="J12" s="36">
        <v>7031.1666666666679</v>
      </c>
      <c r="K12" s="36">
        <v>6898.5</v>
      </c>
      <c r="L12" s="36">
        <v>6721.35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8892.9500000000007</v>
      </c>
      <c r="D13" s="36">
        <v>8951.4333333333343</v>
      </c>
      <c r="E13" s="36">
        <v>8820.6166666666686</v>
      </c>
      <c r="F13" s="36">
        <v>8748.2833333333347</v>
      </c>
      <c r="G13" s="36">
        <v>8617.466666666669</v>
      </c>
      <c r="H13" s="36">
        <v>9023.7666666666682</v>
      </c>
      <c r="I13" s="36">
        <v>9154.5833333333339</v>
      </c>
      <c r="J13" s="36">
        <v>9226.9166666666679</v>
      </c>
      <c r="K13" s="36">
        <v>9082.25</v>
      </c>
      <c r="L13" s="36">
        <v>8879.1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34927.1</v>
      </c>
      <c r="D14" s="36">
        <v>34855.933333333334</v>
      </c>
      <c r="E14" s="36">
        <v>34675.216666666667</v>
      </c>
      <c r="F14" s="36">
        <v>34423.333333333336</v>
      </c>
      <c r="G14" s="36">
        <v>34242.616666666669</v>
      </c>
      <c r="H14" s="36">
        <v>35107.816666666666</v>
      </c>
      <c r="I14" s="36">
        <v>35288.53333333334</v>
      </c>
      <c r="J14" s="36">
        <v>35540.416666666664</v>
      </c>
      <c r="K14" s="36">
        <v>35036.65</v>
      </c>
      <c r="L14" s="36">
        <v>34604.050000000003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10678.05</v>
      </c>
      <c r="D15" s="36">
        <v>10766.466666666665</v>
      </c>
      <c r="E15" s="36">
        <v>10577.033333333331</v>
      </c>
      <c r="F15" s="36">
        <v>10476.016666666666</v>
      </c>
      <c r="G15" s="36">
        <v>10286.583333333332</v>
      </c>
      <c r="H15" s="36">
        <v>10867.48333333333</v>
      </c>
      <c r="I15" s="36">
        <v>11056.916666666664</v>
      </c>
      <c r="J15" s="36">
        <v>11157.933333333329</v>
      </c>
      <c r="K15" s="36">
        <v>10955.9</v>
      </c>
      <c r="L15" s="36">
        <v>10665.45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15442.95</v>
      </c>
      <c r="D16" s="36">
        <v>15474.966666666665</v>
      </c>
      <c r="E16" s="36">
        <v>15320.033333333331</v>
      </c>
      <c r="F16" s="36">
        <v>15197.116666666665</v>
      </c>
      <c r="G16" s="36">
        <v>15042.183333333331</v>
      </c>
      <c r="H16" s="36">
        <v>15597.883333333331</v>
      </c>
      <c r="I16" s="36">
        <v>15752.816666666666</v>
      </c>
      <c r="J16" s="36">
        <v>15875.733333333332</v>
      </c>
      <c r="K16" s="36">
        <v>15629.9</v>
      </c>
      <c r="L16" s="36">
        <v>15352.05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8544</v>
      </c>
      <c r="D17" s="36">
        <v>8659.5833333333339</v>
      </c>
      <c r="E17" s="36">
        <v>8405.4166666666679</v>
      </c>
      <c r="F17" s="36">
        <v>8266.8333333333339</v>
      </c>
      <c r="G17" s="36">
        <v>8012.6666666666679</v>
      </c>
      <c r="H17" s="36">
        <v>8798.1666666666679</v>
      </c>
      <c r="I17" s="36">
        <v>9052.3333333333358</v>
      </c>
      <c r="J17" s="36">
        <v>9190.9166666666679</v>
      </c>
      <c r="K17" s="31">
        <v>8913.75</v>
      </c>
      <c r="L17" s="31">
        <v>8521</v>
      </c>
      <c r="M17" s="31">
        <v>6.0129200000000003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2621.55</v>
      </c>
      <c r="D18" s="36">
        <v>2623.1</v>
      </c>
      <c r="E18" s="36">
        <v>2589</v>
      </c>
      <c r="F18" s="36">
        <v>2556.4500000000003</v>
      </c>
      <c r="G18" s="36">
        <v>2522.3500000000004</v>
      </c>
      <c r="H18" s="36">
        <v>2655.6499999999996</v>
      </c>
      <c r="I18" s="36">
        <v>2689.7499999999991</v>
      </c>
      <c r="J18" s="36">
        <v>2722.2999999999993</v>
      </c>
      <c r="K18" s="31">
        <v>2657.2</v>
      </c>
      <c r="L18" s="31">
        <v>2590.5500000000002</v>
      </c>
      <c r="M18" s="31">
        <v>2.2603300000000002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1571.15</v>
      </c>
      <c r="D19" s="36">
        <v>1575.6000000000001</v>
      </c>
      <c r="E19" s="36">
        <v>1556.7000000000003</v>
      </c>
      <c r="F19" s="36">
        <v>1542.2500000000002</v>
      </c>
      <c r="G19" s="36">
        <v>1523.3500000000004</v>
      </c>
      <c r="H19" s="36">
        <v>1590.0500000000002</v>
      </c>
      <c r="I19" s="36">
        <v>1608.9500000000003</v>
      </c>
      <c r="J19" s="36">
        <v>1623.4</v>
      </c>
      <c r="K19" s="31">
        <v>1594.5</v>
      </c>
      <c r="L19" s="31">
        <v>1561.15</v>
      </c>
      <c r="M19" s="31">
        <v>4.9166100000000004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656.95</v>
      </c>
      <c r="D20" s="36">
        <v>660.98333333333335</v>
      </c>
      <c r="E20" s="36">
        <v>645.9666666666667</v>
      </c>
      <c r="F20" s="36">
        <v>634.98333333333335</v>
      </c>
      <c r="G20" s="36">
        <v>619.9666666666667</v>
      </c>
      <c r="H20" s="36">
        <v>671.9666666666667</v>
      </c>
      <c r="I20" s="36">
        <v>686.98333333333335</v>
      </c>
      <c r="J20" s="36">
        <v>697.9666666666667</v>
      </c>
      <c r="K20" s="31">
        <v>676</v>
      </c>
      <c r="L20" s="31">
        <v>650</v>
      </c>
      <c r="M20" s="31">
        <v>194.36706000000001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1007.75</v>
      </c>
      <c r="D21" s="36">
        <v>1013.5</v>
      </c>
      <c r="E21" s="36">
        <v>995.3</v>
      </c>
      <c r="F21" s="36">
        <v>982.84999999999991</v>
      </c>
      <c r="G21" s="36">
        <v>964.64999999999986</v>
      </c>
      <c r="H21" s="36">
        <v>1025.95</v>
      </c>
      <c r="I21" s="36">
        <v>1044.1500000000001</v>
      </c>
      <c r="J21" s="36">
        <v>1056.6000000000001</v>
      </c>
      <c r="K21" s="31">
        <v>1031.7</v>
      </c>
      <c r="L21" s="31">
        <v>1001.05</v>
      </c>
      <c r="M21" s="31">
        <v>10.74316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3261.9</v>
      </c>
      <c r="D22" s="36">
        <v>3267.4</v>
      </c>
      <c r="E22" s="36">
        <v>3220.8</v>
      </c>
      <c r="F22" s="36">
        <v>3179.7000000000003</v>
      </c>
      <c r="G22" s="36">
        <v>3133.1000000000004</v>
      </c>
      <c r="H22" s="36">
        <v>3308.5</v>
      </c>
      <c r="I22" s="36">
        <v>3355.0999999999995</v>
      </c>
      <c r="J22" s="36">
        <v>3396.2</v>
      </c>
      <c r="K22" s="31">
        <v>3314</v>
      </c>
      <c r="L22" s="31">
        <v>3226.3</v>
      </c>
      <c r="M22" s="31">
        <v>14.192640000000001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1789.65</v>
      </c>
      <c r="D23" s="36">
        <v>1795.4333333333334</v>
      </c>
      <c r="E23" s="36">
        <v>1769.2166666666667</v>
      </c>
      <c r="F23" s="36">
        <v>1748.7833333333333</v>
      </c>
      <c r="G23" s="36">
        <v>1722.5666666666666</v>
      </c>
      <c r="H23" s="36">
        <v>1815.8666666666668</v>
      </c>
      <c r="I23" s="36">
        <v>1842.0833333333335</v>
      </c>
      <c r="J23" s="36">
        <v>1862.5166666666669</v>
      </c>
      <c r="K23" s="31">
        <v>1821.65</v>
      </c>
      <c r="L23" s="31">
        <v>1775</v>
      </c>
      <c r="M23" s="31">
        <v>9.7169299999999996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1448.4</v>
      </c>
      <c r="D24" s="36">
        <v>1440.2833333333335</v>
      </c>
      <c r="E24" s="36">
        <v>1428.5666666666671</v>
      </c>
      <c r="F24" s="36">
        <v>1408.7333333333336</v>
      </c>
      <c r="G24" s="36">
        <v>1397.0166666666671</v>
      </c>
      <c r="H24" s="36">
        <v>1460.116666666667</v>
      </c>
      <c r="I24" s="36">
        <v>1471.8333333333337</v>
      </c>
      <c r="J24" s="36">
        <v>1491.666666666667</v>
      </c>
      <c r="K24" s="31">
        <v>1452</v>
      </c>
      <c r="L24" s="31">
        <v>1420.45</v>
      </c>
      <c r="M24" s="31">
        <v>44.84742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738.65</v>
      </c>
      <c r="D25" s="36">
        <v>736.19999999999993</v>
      </c>
      <c r="E25" s="36">
        <v>722.44999999999982</v>
      </c>
      <c r="F25" s="36">
        <v>706.24999999999989</v>
      </c>
      <c r="G25" s="36">
        <v>692.49999999999977</v>
      </c>
      <c r="H25" s="36">
        <v>752.39999999999986</v>
      </c>
      <c r="I25" s="36">
        <v>766.15000000000009</v>
      </c>
      <c r="J25" s="36">
        <v>782.34999999999991</v>
      </c>
      <c r="K25" s="31">
        <v>749.95</v>
      </c>
      <c r="L25" s="31">
        <v>720</v>
      </c>
      <c r="M25" s="31">
        <v>54.775880000000001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927.4</v>
      </c>
      <c r="D26" s="36">
        <v>932.41666666666663</v>
      </c>
      <c r="E26" s="36">
        <v>917.0333333333333</v>
      </c>
      <c r="F26" s="36">
        <v>906.66666666666663</v>
      </c>
      <c r="G26" s="36">
        <v>891.2833333333333</v>
      </c>
      <c r="H26" s="36">
        <v>942.7833333333333</v>
      </c>
      <c r="I26" s="36">
        <v>958.16666666666674</v>
      </c>
      <c r="J26" s="36">
        <v>968.5333333333333</v>
      </c>
      <c r="K26" s="31">
        <v>947.8</v>
      </c>
      <c r="L26" s="31">
        <v>922.05</v>
      </c>
      <c r="M26" s="31">
        <v>8.7359200000000001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337.1</v>
      </c>
      <c r="D27" s="36">
        <v>338.61666666666667</v>
      </c>
      <c r="E27" s="36">
        <v>334.23333333333335</v>
      </c>
      <c r="F27" s="36">
        <v>331.36666666666667</v>
      </c>
      <c r="G27" s="36">
        <v>326.98333333333335</v>
      </c>
      <c r="H27" s="36">
        <v>341.48333333333335</v>
      </c>
      <c r="I27" s="36">
        <v>345.86666666666667</v>
      </c>
      <c r="J27" s="36">
        <v>348.73333333333335</v>
      </c>
      <c r="K27" s="31">
        <v>343</v>
      </c>
      <c r="L27" s="31">
        <v>335.75</v>
      </c>
      <c r="M27" s="31">
        <v>12.109680000000001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238.1</v>
      </c>
      <c r="D28" s="36">
        <v>236.6</v>
      </c>
      <c r="E28" s="36">
        <v>232.7</v>
      </c>
      <c r="F28" s="36">
        <v>227.29999999999998</v>
      </c>
      <c r="G28" s="36">
        <v>223.39999999999998</v>
      </c>
      <c r="H28" s="36">
        <v>242</v>
      </c>
      <c r="I28" s="36">
        <v>245.90000000000003</v>
      </c>
      <c r="J28" s="36">
        <v>251.3</v>
      </c>
      <c r="K28" s="31">
        <v>240.5</v>
      </c>
      <c r="L28" s="31">
        <v>231.2</v>
      </c>
      <c r="M28" s="31">
        <v>72.008349999999993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320.95</v>
      </c>
      <c r="D29" s="36">
        <v>324.31666666666666</v>
      </c>
      <c r="E29" s="36">
        <v>316.7833333333333</v>
      </c>
      <c r="F29" s="36">
        <v>312.61666666666662</v>
      </c>
      <c r="G29" s="36">
        <v>305.08333333333326</v>
      </c>
      <c r="H29" s="36">
        <v>328.48333333333335</v>
      </c>
      <c r="I29" s="36">
        <v>336.01666666666677</v>
      </c>
      <c r="J29" s="36">
        <v>340.18333333333339</v>
      </c>
      <c r="K29" s="31">
        <v>331.85</v>
      </c>
      <c r="L29" s="31">
        <v>320.14999999999998</v>
      </c>
      <c r="M29" s="31">
        <v>52.476430000000001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5184.8500000000004</v>
      </c>
      <c r="D30" s="36">
        <v>5201.2333333333336</v>
      </c>
      <c r="E30" s="36">
        <v>5143.6166666666668</v>
      </c>
      <c r="F30" s="36">
        <v>5102.3833333333332</v>
      </c>
      <c r="G30" s="36">
        <v>5044.7666666666664</v>
      </c>
      <c r="H30" s="36">
        <v>5242.4666666666672</v>
      </c>
      <c r="I30" s="36">
        <v>5300.0833333333339</v>
      </c>
      <c r="J30" s="36">
        <v>5341.3166666666675</v>
      </c>
      <c r="K30" s="31">
        <v>5258.85</v>
      </c>
      <c r="L30" s="31">
        <v>5160</v>
      </c>
      <c r="M30" s="31">
        <v>1.7511099999999999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666.8</v>
      </c>
      <c r="D31" s="36">
        <v>665.46666666666658</v>
      </c>
      <c r="E31" s="36">
        <v>655.63333333333321</v>
      </c>
      <c r="F31" s="36">
        <v>644.46666666666658</v>
      </c>
      <c r="G31" s="36">
        <v>634.63333333333321</v>
      </c>
      <c r="H31" s="36">
        <v>676.63333333333321</v>
      </c>
      <c r="I31" s="36">
        <v>686.46666666666647</v>
      </c>
      <c r="J31" s="36">
        <v>697.63333333333321</v>
      </c>
      <c r="K31" s="31">
        <v>675.3</v>
      </c>
      <c r="L31" s="31">
        <v>654.29999999999995</v>
      </c>
      <c r="M31" s="31">
        <v>31.045110000000001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6173.55</v>
      </c>
      <c r="D32" s="36">
        <v>6190.2</v>
      </c>
      <c r="E32" s="36">
        <v>6111.4</v>
      </c>
      <c r="F32" s="36">
        <v>6049.25</v>
      </c>
      <c r="G32" s="36">
        <v>5970.45</v>
      </c>
      <c r="H32" s="36">
        <v>6252.3499999999995</v>
      </c>
      <c r="I32" s="36">
        <v>6331.1500000000005</v>
      </c>
      <c r="J32" s="36">
        <v>6393.2999999999993</v>
      </c>
      <c r="K32" s="31">
        <v>6269</v>
      </c>
      <c r="L32" s="31">
        <v>6128.05</v>
      </c>
      <c r="M32" s="31">
        <v>4.0171400000000004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484.65</v>
      </c>
      <c r="D33" s="36">
        <v>484.43333333333334</v>
      </c>
      <c r="E33" s="36">
        <v>479.86666666666667</v>
      </c>
      <c r="F33" s="36">
        <v>475.08333333333331</v>
      </c>
      <c r="G33" s="36">
        <v>470.51666666666665</v>
      </c>
      <c r="H33" s="36">
        <v>489.2166666666667</v>
      </c>
      <c r="I33" s="36">
        <v>493.78333333333342</v>
      </c>
      <c r="J33" s="36">
        <v>498.56666666666672</v>
      </c>
      <c r="K33" s="31">
        <v>489</v>
      </c>
      <c r="L33" s="31">
        <v>479.65</v>
      </c>
      <c r="M33" s="31">
        <v>32.286259999999999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234.01</v>
      </c>
      <c r="D34" s="36">
        <v>235.14666666666668</v>
      </c>
      <c r="E34" s="36">
        <v>230.41333333333336</v>
      </c>
      <c r="F34" s="36">
        <v>226.81666666666669</v>
      </c>
      <c r="G34" s="36">
        <v>222.08333333333337</v>
      </c>
      <c r="H34" s="36">
        <v>238.74333333333334</v>
      </c>
      <c r="I34" s="36">
        <v>243.47666666666663</v>
      </c>
      <c r="J34" s="36">
        <v>247.07333333333332</v>
      </c>
      <c r="K34" s="31">
        <v>239.88</v>
      </c>
      <c r="L34" s="31">
        <v>231.55</v>
      </c>
      <c r="M34" s="31">
        <v>121.66591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2891.7</v>
      </c>
      <c r="D35" s="36">
        <v>2898.1166666666668</v>
      </c>
      <c r="E35" s="36">
        <v>2876.2333333333336</v>
      </c>
      <c r="F35" s="36">
        <v>2860.7666666666669</v>
      </c>
      <c r="G35" s="36">
        <v>2838.8833333333337</v>
      </c>
      <c r="H35" s="36">
        <v>2913.5833333333335</v>
      </c>
      <c r="I35" s="36">
        <v>2935.4666666666667</v>
      </c>
      <c r="J35" s="36">
        <v>2950.9333333333334</v>
      </c>
      <c r="K35" s="31">
        <v>2920</v>
      </c>
      <c r="L35" s="31">
        <v>2882.65</v>
      </c>
      <c r="M35" s="31">
        <v>10.18294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2204.6</v>
      </c>
      <c r="D36" s="36">
        <v>2218.2833333333333</v>
      </c>
      <c r="E36" s="36">
        <v>2185.6166666666668</v>
      </c>
      <c r="F36" s="36">
        <v>2166.6333333333337</v>
      </c>
      <c r="G36" s="36">
        <v>2133.9666666666672</v>
      </c>
      <c r="H36" s="36">
        <v>2237.2666666666664</v>
      </c>
      <c r="I36" s="36">
        <v>2269.9333333333334</v>
      </c>
      <c r="J36" s="36">
        <v>2288.9166666666661</v>
      </c>
      <c r="K36" s="31">
        <v>2250.9499999999998</v>
      </c>
      <c r="L36" s="31">
        <v>2199.3000000000002</v>
      </c>
      <c r="M36" s="31">
        <v>1.9381200000000001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1221.7</v>
      </c>
      <c r="D37" s="36">
        <v>1229.2333333333333</v>
      </c>
      <c r="E37" s="36">
        <v>1210.4166666666667</v>
      </c>
      <c r="F37" s="36">
        <v>1199.1333333333334</v>
      </c>
      <c r="G37" s="36">
        <v>1180.3166666666668</v>
      </c>
      <c r="H37" s="36">
        <v>1240.5166666666667</v>
      </c>
      <c r="I37" s="36">
        <v>1259.3333333333333</v>
      </c>
      <c r="J37" s="36">
        <v>1270.6166666666666</v>
      </c>
      <c r="K37" s="31">
        <v>1248.05</v>
      </c>
      <c r="L37" s="31">
        <v>1217.95</v>
      </c>
      <c r="M37" s="31">
        <v>10.22658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4933.8999999999996</v>
      </c>
      <c r="D38" s="36">
        <v>5018.083333333333</v>
      </c>
      <c r="E38" s="36">
        <v>4817.1666666666661</v>
      </c>
      <c r="F38" s="36">
        <v>4700.4333333333334</v>
      </c>
      <c r="G38" s="36">
        <v>4499.5166666666664</v>
      </c>
      <c r="H38" s="36">
        <v>5134.8166666666657</v>
      </c>
      <c r="I38" s="36">
        <v>5335.7333333333318</v>
      </c>
      <c r="J38" s="36">
        <v>5452.4666666666653</v>
      </c>
      <c r="K38" s="31">
        <v>5219</v>
      </c>
      <c r="L38" s="31">
        <v>4901.3500000000004</v>
      </c>
      <c r="M38" s="31">
        <v>14.387499999999999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1226.6500000000001</v>
      </c>
      <c r="D39" s="36">
        <v>1218.5</v>
      </c>
      <c r="E39" s="36">
        <v>1193.6500000000001</v>
      </c>
      <c r="F39" s="36">
        <v>1160.6500000000001</v>
      </c>
      <c r="G39" s="36">
        <v>1135.8000000000002</v>
      </c>
      <c r="H39" s="36">
        <v>1251.5</v>
      </c>
      <c r="I39" s="36">
        <v>1276.3499999999999</v>
      </c>
      <c r="J39" s="36">
        <v>1309.3499999999999</v>
      </c>
      <c r="K39" s="31">
        <v>1243.3499999999999</v>
      </c>
      <c r="L39" s="31">
        <v>1185.5</v>
      </c>
      <c r="M39" s="31">
        <v>179.87437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9685.7999999999993</v>
      </c>
      <c r="D40" s="36">
        <v>9767.9333333333325</v>
      </c>
      <c r="E40" s="36">
        <v>9587.866666666665</v>
      </c>
      <c r="F40" s="36">
        <v>9489.9333333333325</v>
      </c>
      <c r="G40" s="36">
        <v>9309.866666666665</v>
      </c>
      <c r="H40" s="36">
        <v>9865.866666666665</v>
      </c>
      <c r="I40" s="36">
        <v>10045.933333333334</v>
      </c>
      <c r="J40" s="36">
        <v>10143.866666666665</v>
      </c>
      <c r="K40" s="31">
        <v>9948</v>
      </c>
      <c r="L40" s="31">
        <v>9670</v>
      </c>
      <c r="M40" s="31">
        <v>2.7978900000000002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7233.95</v>
      </c>
      <c r="D41" s="36">
        <v>7253.5999999999995</v>
      </c>
      <c r="E41" s="36">
        <v>7158.2499999999991</v>
      </c>
      <c r="F41" s="36">
        <v>7082.5499999999993</v>
      </c>
      <c r="G41" s="36">
        <v>6987.1999999999989</v>
      </c>
      <c r="H41" s="36">
        <v>7329.2999999999993</v>
      </c>
      <c r="I41" s="36">
        <v>7424.65</v>
      </c>
      <c r="J41" s="36">
        <v>7500.3499999999995</v>
      </c>
      <c r="K41" s="31">
        <v>7348.95</v>
      </c>
      <c r="L41" s="31">
        <v>7177.9</v>
      </c>
      <c r="M41" s="31">
        <v>5.2039999999999997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1594.9</v>
      </c>
      <c r="D42" s="36">
        <v>1592.4666666666665</v>
      </c>
      <c r="E42" s="36">
        <v>1584.9333333333329</v>
      </c>
      <c r="F42" s="36">
        <v>1574.9666666666665</v>
      </c>
      <c r="G42" s="36">
        <v>1567.4333333333329</v>
      </c>
      <c r="H42" s="36">
        <v>1602.4333333333329</v>
      </c>
      <c r="I42" s="36">
        <v>1609.9666666666662</v>
      </c>
      <c r="J42" s="36">
        <v>1619.9333333333329</v>
      </c>
      <c r="K42" s="31">
        <v>1600</v>
      </c>
      <c r="L42" s="31">
        <v>1582.5</v>
      </c>
      <c r="M42" s="31">
        <v>12.692729999999999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8199.7000000000007</v>
      </c>
      <c r="D43" s="36">
        <v>8253.0333333333347</v>
      </c>
      <c r="E43" s="36">
        <v>8132.466666666669</v>
      </c>
      <c r="F43" s="36">
        <v>8065.2333333333345</v>
      </c>
      <c r="G43" s="36">
        <v>7944.6666666666688</v>
      </c>
      <c r="H43" s="36">
        <v>8320.2666666666701</v>
      </c>
      <c r="I43" s="36">
        <v>8440.8333333333358</v>
      </c>
      <c r="J43" s="36">
        <v>8508.0666666666693</v>
      </c>
      <c r="K43" s="31">
        <v>8373.6</v>
      </c>
      <c r="L43" s="31">
        <v>8185.8</v>
      </c>
      <c r="M43" s="31">
        <v>0.24661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3289.6</v>
      </c>
      <c r="D44" s="36">
        <v>3310.1</v>
      </c>
      <c r="E44" s="36">
        <v>3256.25</v>
      </c>
      <c r="F44" s="36">
        <v>3222.9</v>
      </c>
      <c r="G44" s="36">
        <v>3169.05</v>
      </c>
      <c r="H44" s="36">
        <v>3343.45</v>
      </c>
      <c r="I44" s="36">
        <v>3397.2999999999993</v>
      </c>
      <c r="J44" s="36">
        <v>3430.6499999999996</v>
      </c>
      <c r="K44" s="31">
        <v>3363.95</v>
      </c>
      <c r="L44" s="31">
        <v>3276.75</v>
      </c>
      <c r="M44" s="31">
        <v>4.1037100000000004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198.83</v>
      </c>
      <c r="D45" s="36">
        <v>199.02333333333331</v>
      </c>
      <c r="E45" s="36">
        <v>196.34666666666664</v>
      </c>
      <c r="F45" s="36">
        <v>193.86333333333332</v>
      </c>
      <c r="G45" s="36">
        <v>191.18666666666664</v>
      </c>
      <c r="H45" s="36">
        <v>201.50666666666663</v>
      </c>
      <c r="I45" s="36">
        <v>204.18333333333331</v>
      </c>
      <c r="J45" s="36">
        <v>206.66666666666663</v>
      </c>
      <c r="K45" s="31">
        <v>201.7</v>
      </c>
      <c r="L45" s="31">
        <v>196.54</v>
      </c>
      <c r="M45" s="31">
        <v>244.10955000000001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283.95</v>
      </c>
      <c r="D46" s="36">
        <v>285.7</v>
      </c>
      <c r="E46" s="36">
        <v>280.89999999999998</v>
      </c>
      <c r="F46" s="36">
        <v>277.84999999999997</v>
      </c>
      <c r="G46" s="36">
        <v>273.04999999999995</v>
      </c>
      <c r="H46" s="36">
        <v>288.75</v>
      </c>
      <c r="I46" s="36">
        <v>293.55000000000007</v>
      </c>
      <c r="J46" s="36">
        <v>296.60000000000002</v>
      </c>
      <c r="K46" s="31">
        <v>290.5</v>
      </c>
      <c r="L46" s="31">
        <v>282.64999999999998</v>
      </c>
      <c r="M46" s="31">
        <v>331.93684999999999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122.89</v>
      </c>
      <c r="D47" s="36">
        <v>122.77333333333333</v>
      </c>
      <c r="E47" s="36">
        <v>121.49666666666666</v>
      </c>
      <c r="F47" s="36">
        <v>120.10333333333332</v>
      </c>
      <c r="G47" s="36">
        <v>118.82666666666665</v>
      </c>
      <c r="H47" s="36">
        <v>124.16666666666666</v>
      </c>
      <c r="I47" s="36">
        <v>125.44333333333333</v>
      </c>
      <c r="J47" s="36">
        <v>126.83666666666666</v>
      </c>
      <c r="K47" s="31">
        <v>124.05</v>
      </c>
      <c r="L47" s="31">
        <v>121.38</v>
      </c>
      <c r="M47" s="31">
        <v>125.51561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1449.4</v>
      </c>
      <c r="D48" s="36">
        <v>1455.1000000000001</v>
      </c>
      <c r="E48" s="36">
        <v>1441.3500000000004</v>
      </c>
      <c r="F48" s="36">
        <v>1433.3000000000002</v>
      </c>
      <c r="G48" s="36">
        <v>1419.5500000000004</v>
      </c>
      <c r="H48" s="36">
        <v>1463.1500000000003</v>
      </c>
      <c r="I48" s="36">
        <v>1476.8999999999999</v>
      </c>
      <c r="J48" s="36">
        <v>1484.9500000000003</v>
      </c>
      <c r="K48" s="31">
        <v>1468.85</v>
      </c>
      <c r="L48" s="31">
        <v>1447.05</v>
      </c>
      <c r="M48" s="31">
        <v>3.5394999999999999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497.65</v>
      </c>
      <c r="D49" s="36">
        <v>500.48333333333329</v>
      </c>
      <c r="E49" s="36">
        <v>494.26666666666659</v>
      </c>
      <c r="F49" s="36">
        <v>490.88333333333333</v>
      </c>
      <c r="G49" s="36">
        <v>484.66666666666663</v>
      </c>
      <c r="H49" s="36">
        <v>503.86666666666656</v>
      </c>
      <c r="I49" s="36">
        <v>510.08333333333326</v>
      </c>
      <c r="J49" s="36">
        <v>513.46666666666647</v>
      </c>
      <c r="K49" s="31">
        <v>506.7</v>
      </c>
      <c r="L49" s="31">
        <v>497.1</v>
      </c>
      <c r="M49" s="31">
        <v>10.60446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1563.85</v>
      </c>
      <c r="D50" s="36">
        <v>1579.6166666666668</v>
      </c>
      <c r="E50" s="36">
        <v>1520.2333333333336</v>
      </c>
      <c r="F50" s="36">
        <v>1476.6166666666668</v>
      </c>
      <c r="G50" s="36">
        <v>1417.2333333333336</v>
      </c>
      <c r="H50" s="36">
        <v>1623.2333333333336</v>
      </c>
      <c r="I50" s="36">
        <v>1682.6166666666668</v>
      </c>
      <c r="J50" s="36">
        <v>1726.2333333333336</v>
      </c>
      <c r="K50" s="31">
        <v>1639</v>
      </c>
      <c r="L50" s="31">
        <v>1536</v>
      </c>
      <c r="M50" s="31">
        <v>39.562339999999999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309.3</v>
      </c>
      <c r="D51" s="36">
        <v>311.10000000000002</v>
      </c>
      <c r="E51" s="36">
        <v>302.30000000000007</v>
      </c>
      <c r="F51" s="36">
        <v>295.30000000000007</v>
      </c>
      <c r="G51" s="36">
        <v>286.50000000000011</v>
      </c>
      <c r="H51" s="36">
        <v>318.10000000000002</v>
      </c>
      <c r="I51" s="36">
        <v>326.89999999999998</v>
      </c>
      <c r="J51" s="36">
        <v>333.9</v>
      </c>
      <c r="K51" s="31">
        <v>319.89999999999998</v>
      </c>
      <c r="L51" s="31">
        <v>304.10000000000002</v>
      </c>
      <c r="M51" s="31">
        <v>586.98689000000002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1703.4</v>
      </c>
      <c r="D52" s="36">
        <v>1708.2666666666667</v>
      </c>
      <c r="E52" s="36">
        <v>1683.1333333333332</v>
      </c>
      <c r="F52" s="36">
        <v>1662.8666666666666</v>
      </c>
      <c r="G52" s="36">
        <v>1637.7333333333331</v>
      </c>
      <c r="H52" s="36">
        <v>1728.5333333333333</v>
      </c>
      <c r="I52" s="36">
        <v>1753.666666666667</v>
      </c>
      <c r="J52" s="36">
        <v>1773.9333333333334</v>
      </c>
      <c r="K52" s="31">
        <v>1733.4</v>
      </c>
      <c r="L52" s="31">
        <v>1688</v>
      </c>
      <c r="M52" s="31">
        <v>32.89884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297.05</v>
      </c>
      <c r="D53" s="36">
        <v>300.01666666666665</v>
      </c>
      <c r="E53" s="36">
        <v>293.08333333333331</v>
      </c>
      <c r="F53" s="36">
        <v>289.11666666666667</v>
      </c>
      <c r="G53" s="36">
        <v>282.18333333333334</v>
      </c>
      <c r="H53" s="36">
        <v>303.98333333333329</v>
      </c>
      <c r="I53" s="36">
        <v>310.91666666666669</v>
      </c>
      <c r="J53" s="36">
        <v>314.88333333333327</v>
      </c>
      <c r="K53" s="31">
        <v>306.95</v>
      </c>
      <c r="L53" s="31">
        <v>296.05</v>
      </c>
      <c r="M53" s="31">
        <v>228.55416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615.79999999999995</v>
      </c>
      <c r="D54" s="36">
        <v>621.66666666666663</v>
      </c>
      <c r="E54" s="36">
        <v>609.13333333333321</v>
      </c>
      <c r="F54" s="36">
        <v>602.46666666666658</v>
      </c>
      <c r="G54" s="36">
        <v>589.93333333333317</v>
      </c>
      <c r="H54" s="36">
        <v>628.33333333333326</v>
      </c>
      <c r="I54" s="36">
        <v>640.86666666666679</v>
      </c>
      <c r="J54" s="36">
        <v>647.5333333333333</v>
      </c>
      <c r="K54" s="31">
        <v>634.20000000000005</v>
      </c>
      <c r="L54" s="31">
        <v>615</v>
      </c>
      <c r="M54" s="31">
        <v>98.240030000000004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1392.35</v>
      </c>
      <c r="D55" s="36">
        <v>1405.1499999999999</v>
      </c>
      <c r="E55" s="36">
        <v>1375.4999999999998</v>
      </c>
      <c r="F55" s="36">
        <v>1358.6499999999999</v>
      </c>
      <c r="G55" s="36">
        <v>1328.9999999999998</v>
      </c>
      <c r="H55" s="36">
        <v>1421.9999999999998</v>
      </c>
      <c r="I55" s="36">
        <v>1451.6499999999999</v>
      </c>
      <c r="J55" s="36">
        <v>1468.4999999999998</v>
      </c>
      <c r="K55" s="31">
        <v>1434.8</v>
      </c>
      <c r="L55" s="31">
        <v>1388.3</v>
      </c>
      <c r="M55" s="31">
        <v>86.409180000000006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332.25</v>
      </c>
      <c r="D56" s="36">
        <v>333.08333333333331</v>
      </c>
      <c r="E56" s="36">
        <v>326.96666666666664</v>
      </c>
      <c r="F56" s="36">
        <v>321.68333333333334</v>
      </c>
      <c r="G56" s="36">
        <v>315.56666666666666</v>
      </c>
      <c r="H56" s="36">
        <v>338.36666666666662</v>
      </c>
      <c r="I56" s="36">
        <v>344.48333333333329</v>
      </c>
      <c r="J56" s="36">
        <v>349.76666666666659</v>
      </c>
      <c r="K56" s="31">
        <v>339.2</v>
      </c>
      <c r="L56" s="31">
        <v>327.8</v>
      </c>
      <c r="M56" s="31">
        <v>73.101979999999998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32892.550000000003</v>
      </c>
      <c r="D57" s="36">
        <v>33030.483333333337</v>
      </c>
      <c r="E57" s="36">
        <v>32468.466666666674</v>
      </c>
      <c r="F57" s="36">
        <v>32044.383333333339</v>
      </c>
      <c r="G57" s="36">
        <v>31482.366666666676</v>
      </c>
      <c r="H57" s="36">
        <v>33454.566666666673</v>
      </c>
      <c r="I57" s="36">
        <v>34016.583333333336</v>
      </c>
      <c r="J57" s="36">
        <v>34440.666666666672</v>
      </c>
      <c r="K57" s="31">
        <v>33592.5</v>
      </c>
      <c r="L57" s="31">
        <v>32606.400000000001</v>
      </c>
      <c r="M57" s="31">
        <v>0.42615999999999998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5360.65</v>
      </c>
      <c r="D58" s="36">
        <v>5377.833333333333</v>
      </c>
      <c r="E58" s="36">
        <v>5332.8166666666657</v>
      </c>
      <c r="F58" s="36">
        <v>5304.9833333333327</v>
      </c>
      <c r="G58" s="36">
        <v>5259.9666666666653</v>
      </c>
      <c r="H58" s="36">
        <v>5405.6666666666661</v>
      </c>
      <c r="I58" s="36">
        <v>5450.6833333333343</v>
      </c>
      <c r="J58" s="36">
        <v>5478.5166666666664</v>
      </c>
      <c r="K58" s="31">
        <v>5422.85</v>
      </c>
      <c r="L58" s="31">
        <v>5350</v>
      </c>
      <c r="M58" s="31">
        <v>1.35179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675.45</v>
      </c>
      <c r="D59" s="36">
        <v>679.11666666666667</v>
      </c>
      <c r="E59" s="36">
        <v>669.33333333333337</v>
      </c>
      <c r="F59" s="36">
        <v>663.2166666666667</v>
      </c>
      <c r="G59" s="36">
        <v>653.43333333333339</v>
      </c>
      <c r="H59" s="36">
        <v>685.23333333333335</v>
      </c>
      <c r="I59" s="36">
        <v>695.01666666666665</v>
      </c>
      <c r="J59" s="36">
        <v>701.13333333333333</v>
      </c>
      <c r="K59" s="31">
        <v>688.9</v>
      </c>
      <c r="L59" s="31">
        <v>673</v>
      </c>
      <c r="M59" s="31">
        <v>14.017709999999999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121.16</v>
      </c>
      <c r="D60" s="36">
        <v>121.54</v>
      </c>
      <c r="E60" s="36">
        <v>120.23000000000002</v>
      </c>
      <c r="F60" s="36">
        <v>119.30000000000001</v>
      </c>
      <c r="G60" s="36">
        <v>117.99000000000002</v>
      </c>
      <c r="H60" s="36">
        <v>122.47000000000001</v>
      </c>
      <c r="I60" s="36">
        <v>123.77999999999999</v>
      </c>
      <c r="J60" s="36">
        <v>124.71000000000001</v>
      </c>
      <c r="K60" s="31">
        <v>122.85</v>
      </c>
      <c r="L60" s="31">
        <v>120.61</v>
      </c>
      <c r="M60" s="31">
        <v>456.20625000000001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1450.65</v>
      </c>
      <c r="D61" s="36">
        <v>1455.45</v>
      </c>
      <c r="E61" s="36">
        <v>1434.7</v>
      </c>
      <c r="F61" s="36">
        <v>1418.75</v>
      </c>
      <c r="G61" s="36">
        <v>1398</v>
      </c>
      <c r="H61" s="36">
        <v>1471.4</v>
      </c>
      <c r="I61" s="36">
        <v>1492.15</v>
      </c>
      <c r="J61" s="36">
        <v>1508.1000000000001</v>
      </c>
      <c r="K61" s="31">
        <v>1476.2</v>
      </c>
      <c r="L61" s="31">
        <v>1439.5</v>
      </c>
      <c r="M61" s="31">
        <v>14.740259999999999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1559.8</v>
      </c>
      <c r="D62" s="36">
        <v>1565.0666666666668</v>
      </c>
      <c r="E62" s="36">
        <v>1548.1333333333337</v>
      </c>
      <c r="F62" s="36">
        <v>1536.4666666666669</v>
      </c>
      <c r="G62" s="36">
        <v>1519.5333333333338</v>
      </c>
      <c r="H62" s="36">
        <v>1576.7333333333336</v>
      </c>
      <c r="I62" s="36">
        <v>1593.6666666666665</v>
      </c>
      <c r="J62" s="36">
        <v>1605.3333333333335</v>
      </c>
      <c r="K62" s="31">
        <v>1582</v>
      </c>
      <c r="L62" s="31">
        <v>1553.4</v>
      </c>
      <c r="M62" s="31">
        <v>18.815439999999999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477.95</v>
      </c>
      <c r="D63" s="36">
        <v>481.88333333333338</v>
      </c>
      <c r="E63" s="36">
        <v>472.56666666666678</v>
      </c>
      <c r="F63" s="36">
        <v>467.18333333333339</v>
      </c>
      <c r="G63" s="36">
        <v>457.86666666666679</v>
      </c>
      <c r="H63" s="36">
        <v>487.26666666666677</v>
      </c>
      <c r="I63" s="36">
        <v>496.58333333333337</v>
      </c>
      <c r="J63" s="36">
        <v>501.96666666666675</v>
      </c>
      <c r="K63" s="31">
        <v>491.2</v>
      </c>
      <c r="L63" s="31">
        <v>476.5</v>
      </c>
      <c r="M63" s="31">
        <v>89.625100000000003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5395.15</v>
      </c>
      <c r="D64" s="36">
        <v>5355.6500000000005</v>
      </c>
      <c r="E64" s="36">
        <v>5258.8000000000011</v>
      </c>
      <c r="F64" s="36">
        <v>5122.4500000000007</v>
      </c>
      <c r="G64" s="36">
        <v>5025.6000000000013</v>
      </c>
      <c r="H64" s="36">
        <v>5492.0000000000009</v>
      </c>
      <c r="I64" s="36">
        <v>5588.8500000000013</v>
      </c>
      <c r="J64" s="36">
        <v>5725.2000000000007</v>
      </c>
      <c r="K64" s="31">
        <v>5452.5</v>
      </c>
      <c r="L64" s="31">
        <v>5219.3</v>
      </c>
      <c r="M64" s="31">
        <v>8.5775600000000001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2896.3</v>
      </c>
      <c r="D65" s="36">
        <v>2915.6833333333329</v>
      </c>
      <c r="E65" s="36">
        <v>2866.516666666666</v>
      </c>
      <c r="F65" s="36">
        <v>2836.7333333333331</v>
      </c>
      <c r="G65" s="36">
        <v>2787.5666666666662</v>
      </c>
      <c r="H65" s="36">
        <v>2945.4666666666658</v>
      </c>
      <c r="I65" s="36">
        <v>2994.6333333333328</v>
      </c>
      <c r="J65" s="36">
        <v>3024.4166666666656</v>
      </c>
      <c r="K65" s="31">
        <v>2964.85</v>
      </c>
      <c r="L65" s="31">
        <v>2885.9</v>
      </c>
      <c r="M65" s="31">
        <v>1.8590500000000001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1103.05</v>
      </c>
      <c r="D66" s="36">
        <v>1114.6833333333334</v>
      </c>
      <c r="E66" s="36">
        <v>1089.3666666666668</v>
      </c>
      <c r="F66" s="36">
        <v>1075.6833333333334</v>
      </c>
      <c r="G66" s="36">
        <v>1050.3666666666668</v>
      </c>
      <c r="H66" s="36">
        <v>1128.3666666666668</v>
      </c>
      <c r="I66" s="36">
        <v>1153.6833333333334</v>
      </c>
      <c r="J66" s="36">
        <v>1167.3666666666668</v>
      </c>
      <c r="K66" s="31">
        <v>1140</v>
      </c>
      <c r="L66" s="31">
        <v>1101</v>
      </c>
      <c r="M66" s="31">
        <v>22.796299999999999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1573.1</v>
      </c>
      <c r="D67" s="36">
        <v>1571</v>
      </c>
      <c r="E67" s="36">
        <v>1547.1</v>
      </c>
      <c r="F67" s="36">
        <v>1521.1</v>
      </c>
      <c r="G67" s="36">
        <v>1497.1999999999998</v>
      </c>
      <c r="H67" s="36">
        <v>1597</v>
      </c>
      <c r="I67" s="36">
        <v>1620.9</v>
      </c>
      <c r="J67" s="36">
        <v>1646.9</v>
      </c>
      <c r="K67" s="31">
        <v>1594.9</v>
      </c>
      <c r="L67" s="31">
        <v>1545</v>
      </c>
      <c r="M67" s="31">
        <v>12.50531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424.5</v>
      </c>
      <c r="D68" s="36">
        <v>427.86666666666662</v>
      </c>
      <c r="E68" s="36">
        <v>419.63333333333321</v>
      </c>
      <c r="F68" s="36">
        <v>414.76666666666659</v>
      </c>
      <c r="G68" s="36">
        <v>406.53333333333319</v>
      </c>
      <c r="H68" s="36">
        <v>432.73333333333323</v>
      </c>
      <c r="I68" s="36">
        <v>440.9666666666667</v>
      </c>
      <c r="J68" s="36">
        <v>445.83333333333326</v>
      </c>
      <c r="K68" s="31">
        <v>436.1</v>
      </c>
      <c r="L68" s="31">
        <v>423</v>
      </c>
      <c r="M68" s="31">
        <v>28.82216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3791.5</v>
      </c>
      <c r="D69" s="36">
        <v>3840.4333333333329</v>
      </c>
      <c r="E69" s="36">
        <v>3711.0666666666657</v>
      </c>
      <c r="F69" s="36">
        <v>3630.6333333333328</v>
      </c>
      <c r="G69" s="36">
        <v>3501.2666666666655</v>
      </c>
      <c r="H69" s="36">
        <v>3920.8666666666659</v>
      </c>
      <c r="I69" s="36">
        <v>4050.2333333333336</v>
      </c>
      <c r="J69" s="36">
        <v>4130.6666666666661</v>
      </c>
      <c r="K69" s="31">
        <v>3969.8</v>
      </c>
      <c r="L69" s="31">
        <v>3760</v>
      </c>
      <c r="M69" s="31">
        <v>17.695730000000001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859.8</v>
      </c>
      <c r="D70" s="36">
        <v>864.31666666666661</v>
      </c>
      <c r="E70" s="36">
        <v>846.08333333333326</v>
      </c>
      <c r="F70" s="36">
        <v>832.36666666666667</v>
      </c>
      <c r="G70" s="36">
        <v>814.13333333333333</v>
      </c>
      <c r="H70" s="36">
        <v>878.03333333333319</v>
      </c>
      <c r="I70" s="36">
        <v>896.26666666666654</v>
      </c>
      <c r="J70" s="36">
        <v>909.98333333333312</v>
      </c>
      <c r="K70" s="31">
        <v>882.55</v>
      </c>
      <c r="L70" s="31">
        <v>850.6</v>
      </c>
      <c r="M70" s="31">
        <v>43.847650000000002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598.54999999999995</v>
      </c>
      <c r="D71" s="36">
        <v>598.55000000000007</v>
      </c>
      <c r="E71" s="36">
        <v>594.00000000000011</v>
      </c>
      <c r="F71" s="36">
        <v>589.45000000000005</v>
      </c>
      <c r="G71" s="36">
        <v>584.90000000000009</v>
      </c>
      <c r="H71" s="36">
        <v>603.10000000000014</v>
      </c>
      <c r="I71" s="36">
        <v>607.65000000000009</v>
      </c>
      <c r="J71" s="36">
        <v>612.20000000000016</v>
      </c>
      <c r="K71" s="31">
        <v>603.1</v>
      </c>
      <c r="L71" s="31">
        <v>594</v>
      </c>
      <c r="M71" s="31">
        <v>17.03051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1854.5</v>
      </c>
      <c r="D72" s="36">
        <v>1864.6333333333332</v>
      </c>
      <c r="E72" s="36">
        <v>1839.8666666666663</v>
      </c>
      <c r="F72" s="36">
        <v>1825.2333333333331</v>
      </c>
      <c r="G72" s="36">
        <v>1800.4666666666662</v>
      </c>
      <c r="H72" s="36">
        <v>1879.2666666666664</v>
      </c>
      <c r="I72" s="36">
        <v>1904.0333333333333</v>
      </c>
      <c r="J72" s="36">
        <v>1918.6666666666665</v>
      </c>
      <c r="K72" s="31">
        <v>1889.4</v>
      </c>
      <c r="L72" s="31">
        <v>1850</v>
      </c>
      <c r="M72" s="31">
        <v>3.9801000000000002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2485.9</v>
      </c>
      <c r="D73" s="36">
        <v>2473.4166666666665</v>
      </c>
      <c r="E73" s="36">
        <v>2419.833333333333</v>
      </c>
      <c r="F73" s="36">
        <v>2353.7666666666664</v>
      </c>
      <c r="G73" s="36">
        <v>2300.1833333333329</v>
      </c>
      <c r="H73" s="36">
        <v>2539.4833333333331</v>
      </c>
      <c r="I73" s="36">
        <v>2593.0666666666662</v>
      </c>
      <c r="J73" s="36">
        <v>2659.1333333333332</v>
      </c>
      <c r="K73" s="31">
        <v>2527</v>
      </c>
      <c r="L73" s="31">
        <v>2407.35</v>
      </c>
      <c r="M73" s="31">
        <v>9.18506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400.35</v>
      </c>
      <c r="D74" s="36">
        <v>400.26666666666665</v>
      </c>
      <c r="E74" s="36">
        <v>394.08333333333331</v>
      </c>
      <c r="F74" s="36">
        <v>387.81666666666666</v>
      </c>
      <c r="G74" s="36">
        <v>381.63333333333333</v>
      </c>
      <c r="H74" s="36">
        <v>406.5333333333333</v>
      </c>
      <c r="I74" s="36">
        <v>412.7166666666667</v>
      </c>
      <c r="J74" s="36">
        <v>418.98333333333329</v>
      </c>
      <c r="K74" s="31">
        <v>406.45</v>
      </c>
      <c r="L74" s="31">
        <v>394</v>
      </c>
      <c r="M74" s="31">
        <v>25.35998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171.61</v>
      </c>
      <c r="D75" s="36">
        <v>172.51999999999998</v>
      </c>
      <c r="E75" s="36">
        <v>169.08999999999997</v>
      </c>
      <c r="F75" s="36">
        <v>166.57</v>
      </c>
      <c r="G75" s="36">
        <v>163.13999999999999</v>
      </c>
      <c r="H75" s="36">
        <v>175.03999999999996</v>
      </c>
      <c r="I75" s="36">
        <v>178.46999999999997</v>
      </c>
      <c r="J75" s="36">
        <v>180.98999999999995</v>
      </c>
      <c r="K75" s="31">
        <v>175.95</v>
      </c>
      <c r="L75" s="31">
        <v>170</v>
      </c>
      <c r="M75" s="31">
        <v>24.156389999999998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4479.7</v>
      </c>
      <c r="D76" s="36">
        <v>4509</v>
      </c>
      <c r="E76" s="36">
        <v>4436.7</v>
      </c>
      <c r="F76" s="36">
        <v>4393.7</v>
      </c>
      <c r="G76" s="36">
        <v>4321.3999999999996</v>
      </c>
      <c r="H76" s="36">
        <v>4552</v>
      </c>
      <c r="I76" s="36">
        <v>4624.2999999999993</v>
      </c>
      <c r="J76" s="36">
        <v>4667.3</v>
      </c>
      <c r="K76" s="31">
        <v>4581.3</v>
      </c>
      <c r="L76" s="31">
        <v>4466</v>
      </c>
      <c r="M76" s="31">
        <v>2.23028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11336.35</v>
      </c>
      <c r="D77" s="36">
        <v>11395.766666666668</v>
      </c>
      <c r="E77" s="36">
        <v>11244.683333333336</v>
      </c>
      <c r="F77" s="36">
        <v>11153.016666666668</v>
      </c>
      <c r="G77" s="36">
        <v>11001.933333333336</v>
      </c>
      <c r="H77" s="36">
        <v>11487.433333333336</v>
      </c>
      <c r="I77" s="36">
        <v>11638.516666666668</v>
      </c>
      <c r="J77" s="36">
        <v>11730.183333333336</v>
      </c>
      <c r="K77" s="31">
        <v>11546.85</v>
      </c>
      <c r="L77" s="31">
        <v>11304.1</v>
      </c>
      <c r="M77" s="31">
        <v>3.8397899999999998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2679.15</v>
      </c>
      <c r="D78" s="36">
        <v>2695.7833333333333</v>
      </c>
      <c r="E78" s="36">
        <v>2655.3666666666668</v>
      </c>
      <c r="F78" s="36">
        <v>2631.5833333333335</v>
      </c>
      <c r="G78" s="36">
        <v>2591.166666666667</v>
      </c>
      <c r="H78" s="36">
        <v>2719.5666666666666</v>
      </c>
      <c r="I78" s="36">
        <v>2759.9833333333336</v>
      </c>
      <c r="J78" s="36">
        <v>2783.7666666666664</v>
      </c>
      <c r="K78" s="31">
        <v>2736.2</v>
      </c>
      <c r="L78" s="31">
        <v>2672</v>
      </c>
      <c r="M78" s="31">
        <v>1.4983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5956.2</v>
      </c>
      <c r="D79" s="36">
        <v>5958.6166666666659</v>
      </c>
      <c r="E79" s="36">
        <v>5917.5833333333321</v>
      </c>
      <c r="F79" s="36">
        <v>5878.9666666666662</v>
      </c>
      <c r="G79" s="36">
        <v>5837.9333333333325</v>
      </c>
      <c r="H79" s="36">
        <v>5997.2333333333318</v>
      </c>
      <c r="I79" s="36">
        <v>6038.2666666666664</v>
      </c>
      <c r="J79" s="36">
        <v>6076.8833333333314</v>
      </c>
      <c r="K79" s="31">
        <v>5999.65</v>
      </c>
      <c r="L79" s="31">
        <v>5920</v>
      </c>
      <c r="M79" s="31">
        <v>6.1132900000000001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4880.75</v>
      </c>
      <c r="D80" s="36">
        <v>4898.1500000000005</v>
      </c>
      <c r="E80" s="36">
        <v>4832.6000000000013</v>
      </c>
      <c r="F80" s="36">
        <v>4784.4500000000007</v>
      </c>
      <c r="G80" s="36">
        <v>4718.9000000000015</v>
      </c>
      <c r="H80" s="36">
        <v>4946.3000000000011</v>
      </c>
      <c r="I80" s="36">
        <v>5011.8500000000004</v>
      </c>
      <c r="J80" s="36">
        <v>5060.0000000000009</v>
      </c>
      <c r="K80" s="31">
        <v>4963.7</v>
      </c>
      <c r="L80" s="31">
        <v>4850</v>
      </c>
      <c r="M80" s="31">
        <v>6.5261699999999996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4216.05</v>
      </c>
      <c r="D81" s="36">
        <v>4240.7666666666664</v>
      </c>
      <c r="E81" s="36">
        <v>4179.5333333333328</v>
      </c>
      <c r="F81" s="36">
        <v>4143.0166666666664</v>
      </c>
      <c r="G81" s="36">
        <v>4081.7833333333328</v>
      </c>
      <c r="H81" s="36">
        <v>4277.2833333333328</v>
      </c>
      <c r="I81" s="36">
        <v>4338.5166666666664</v>
      </c>
      <c r="J81" s="36">
        <v>4375.0333333333328</v>
      </c>
      <c r="K81" s="31">
        <v>4302</v>
      </c>
      <c r="L81" s="31">
        <v>4204.25</v>
      </c>
      <c r="M81" s="31">
        <v>0.98829999999999996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174.02</v>
      </c>
      <c r="D82" s="36">
        <v>174.24</v>
      </c>
      <c r="E82" s="36">
        <v>171.48000000000002</v>
      </c>
      <c r="F82" s="36">
        <v>168.94</v>
      </c>
      <c r="G82" s="36">
        <v>166.18</v>
      </c>
      <c r="H82" s="36">
        <v>176.78000000000003</v>
      </c>
      <c r="I82" s="36">
        <v>179.54000000000002</v>
      </c>
      <c r="J82" s="36">
        <v>182.08000000000004</v>
      </c>
      <c r="K82" s="31">
        <v>177</v>
      </c>
      <c r="L82" s="31">
        <v>171.7</v>
      </c>
      <c r="M82" s="31">
        <v>45.949019999999997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174.55</v>
      </c>
      <c r="D83" s="36">
        <v>175.13666666666666</v>
      </c>
      <c r="E83" s="36">
        <v>172.82333333333332</v>
      </c>
      <c r="F83" s="36">
        <v>171.09666666666666</v>
      </c>
      <c r="G83" s="36">
        <v>168.78333333333333</v>
      </c>
      <c r="H83" s="36">
        <v>176.86333333333332</v>
      </c>
      <c r="I83" s="36">
        <v>179.17666666666665</v>
      </c>
      <c r="J83" s="36">
        <v>180.90333333333331</v>
      </c>
      <c r="K83" s="31">
        <v>177.45</v>
      </c>
      <c r="L83" s="31">
        <v>173.41</v>
      </c>
      <c r="M83" s="31">
        <v>295.98133999999999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908.65</v>
      </c>
      <c r="D84" s="36">
        <v>911.05000000000007</v>
      </c>
      <c r="E84" s="36">
        <v>879.60000000000014</v>
      </c>
      <c r="F84" s="36">
        <v>850.55000000000007</v>
      </c>
      <c r="G84" s="36">
        <v>819.10000000000014</v>
      </c>
      <c r="H84" s="36">
        <v>940.10000000000014</v>
      </c>
      <c r="I84" s="36">
        <v>971.55000000000018</v>
      </c>
      <c r="J84" s="36">
        <v>1000.6000000000001</v>
      </c>
      <c r="K84" s="31">
        <v>942.5</v>
      </c>
      <c r="L84" s="31">
        <v>882</v>
      </c>
      <c r="M84" s="31">
        <v>97.583709999999996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489.55</v>
      </c>
      <c r="D85" s="36">
        <v>490.90000000000003</v>
      </c>
      <c r="E85" s="36">
        <v>485.65000000000009</v>
      </c>
      <c r="F85" s="36">
        <v>481.75000000000006</v>
      </c>
      <c r="G85" s="36">
        <v>476.50000000000011</v>
      </c>
      <c r="H85" s="36">
        <v>494.80000000000007</v>
      </c>
      <c r="I85" s="36">
        <v>500.04999999999995</v>
      </c>
      <c r="J85" s="36">
        <v>503.95000000000005</v>
      </c>
      <c r="K85" s="31">
        <v>496.15</v>
      </c>
      <c r="L85" s="31">
        <v>487</v>
      </c>
      <c r="M85" s="31">
        <v>11.1328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216.28</v>
      </c>
      <c r="D86" s="36">
        <v>218.27666666666664</v>
      </c>
      <c r="E86" s="36">
        <v>213.70333333333329</v>
      </c>
      <c r="F86" s="36">
        <v>211.12666666666664</v>
      </c>
      <c r="G86" s="36">
        <v>206.55333333333328</v>
      </c>
      <c r="H86" s="36">
        <v>220.8533333333333</v>
      </c>
      <c r="I86" s="36">
        <v>225.42666666666668</v>
      </c>
      <c r="J86" s="36">
        <v>228.0033333333333</v>
      </c>
      <c r="K86" s="31">
        <v>222.85</v>
      </c>
      <c r="L86" s="31">
        <v>215.7</v>
      </c>
      <c r="M86" s="31">
        <v>205.46373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1828.1</v>
      </c>
      <c r="D87" s="36">
        <v>1826.3666666666668</v>
      </c>
      <c r="E87" s="36">
        <v>1777.7333333333336</v>
      </c>
      <c r="F87" s="36">
        <v>1727.3666666666668</v>
      </c>
      <c r="G87" s="36">
        <v>1678.7333333333336</v>
      </c>
      <c r="H87" s="36">
        <v>1876.7333333333336</v>
      </c>
      <c r="I87" s="36">
        <v>1925.3666666666668</v>
      </c>
      <c r="J87" s="36">
        <v>1975.7333333333336</v>
      </c>
      <c r="K87" s="31">
        <v>1875</v>
      </c>
      <c r="L87" s="31">
        <v>1776</v>
      </c>
      <c r="M87" s="31">
        <v>20.071850000000001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1391.8</v>
      </c>
      <c r="D88" s="36">
        <v>1396.45</v>
      </c>
      <c r="E88" s="36">
        <v>1382.15</v>
      </c>
      <c r="F88" s="36">
        <v>1372.5</v>
      </c>
      <c r="G88" s="36">
        <v>1358.2</v>
      </c>
      <c r="H88" s="36">
        <v>1406.1000000000001</v>
      </c>
      <c r="I88" s="36">
        <v>1420.3999999999999</v>
      </c>
      <c r="J88" s="36">
        <v>1430.0500000000002</v>
      </c>
      <c r="K88" s="31">
        <v>1410.75</v>
      </c>
      <c r="L88" s="31">
        <v>1386.8</v>
      </c>
      <c r="M88" s="31">
        <v>4.3408699999999998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3000.8</v>
      </c>
      <c r="D89" s="36">
        <v>3027.9333333333329</v>
      </c>
      <c r="E89" s="36">
        <v>2957.8666666666659</v>
      </c>
      <c r="F89" s="36">
        <v>2914.9333333333329</v>
      </c>
      <c r="G89" s="36">
        <v>2844.8666666666659</v>
      </c>
      <c r="H89" s="36">
        <v>3070.8666666666659</v>
      </c>
      <c r="I89" s="36">
        <v>3140.9333333333325</v>
      </c>
      <c r="J89" s="36">
        <v>3183.8666666666659</v>
      </c>
      <c r="K89" s="31">
        <v>3098</v>
      </c>
      <c r="L89" s="31">
        <v>2985</v>
      </c>
      <c r="M89" s="31">
        <v>5.9841199999999999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2447.15</v>
      </c>
      <c r="D90" s="36">
        <v>2440</v>
      </c>
      <c r="E90" s="36">
        <v>2419.15</v>
      </c>
      <c r="F90" s="36">
        <v>2391.15</v>
      </c>
      <c r="G90" s="36">
        <v>2370.3000000000002</v>
      </c>
      <c r="H90" s="36">
        <v>2468</v>
      </c>
      <c r="I90" s="36">
        <v>2488.8500000000004</v>
      </c>
      <c r="J90" s="36">
        <v>2516.85</v>
      </c>
      <c r="K90" s="31">
        <v>2460.85</v>
      </c>
      <c r="L90" s="31">
        <v>2412</v>
      </c>
      <c r="M90" s="31">
        <v>6.6897599999999997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3259.8</v>
      </c>
      <c r="D91" s="36">
        <v>3225.5666666666671</v>
      </c>
      <c r="E91" s="36">
        <v>3173.1333333333341</v>
      </c>
      <c r="F91" s="36">
        <v>3086.4666666666672</v>
      </c>
      <c r="G91" s="36">
        <v>3034.0333333333342</v>
      </c>
      <c r="H91" s="36">
        <v>3312.233333333334</v>
      </c>
      <c r="I91" s="36">
        <v>3364.6666666666674</v>
      </c>
      <c r="J91" s="36">
        <v>3451.3333333333339</v>
      </c>
      <c r="K91" s="31">
        <v>3278</v>
      </c>
      <c r="L91" s="31">
        <v>3138.9</v>
      </c>
      <c r="M91" s="31">
        <v>0.99517999999999995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612.04999999999995</v>
      </c>
      <c r="D92" s="36">
        <v>619.16666666666663</v>
      </c>
      <c r="E92" s="36">
        <v>603.08333333333326</v>
      </c>
      <c r="F92" s="36">
        <v>594.11666666666667</v>
      </c>
      <c r="G92" s="36">
        <v>578.0333333333333</v>
      </c>
      <c r="H92" s="36">
        <v>628.13333333333321</v>
      </c>
      <c r="I92" s="36">
        <v>644.21666666666647</v>
      </c>
      <c r="J92" s="36">
        <v>653.18333333333317</v>
      </c>
      <c r="K92" s="31">
        <v>635.25</v>
      </c>
      <c r="L92" s="31">
        <v>610.20000000000005</v>
      </c>
      <c r="M92" s="31">
        <v>11.08093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1445.85</v>
      </c>
      <c r="D93" s="36">
        <v>1442.6833333333334</v>
      </c>
      <c r="E93" s="36">
        <v>1433.4666666666667</v>
      </c>
      <c r="F93" s="36">
        <v>1421.0833333333333</v>
      </c>
      <c r="G93" s="36">
        <v>1411.8666666666666</v>
      </c>
      <c r="H93" s="36">
        <v>1455.0666666666668</v>
      </c>
      <c r="I93" s="36">
        <v>1464.2833333333335</v>
      </c>
      <c r="J93" s="36">
        <v>1476.666666666667</v>
      </c>
      <c r="K93" s="31">
        <v>1451.9</v>
      </c>
      <c r="L93" s="31">
        <v>1430.3</v>
      </c>
      <c r="M93" s="31">
        <v>31.175219999999999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3900.3</v>
      </c>
      <c r="D94" s="36">
        <v>3925.4666666666667</v>
      </c>
      <c r="E94" s="36">
        <v>3860.4833333333336</v>
      </c>
      <c r="F94" s="36">
        <v>3820.666666666667</v>
      </c>
      <c r="G94" s="36">
        <v>3755.6833333333338</v>
      </c>
      <c r="H94" s="36">
        <v>3965.2833333333333</v>
      </c>
      <c r="I94" s="36">
        <v>4030.266666666666</v>
      </c>
      <c r="J94" s="36">
        <v>4070.083333333333</v>
      </c>
      <c r="K94" s="31">
        <v>3990.45</v>
      </c>
      <c r="L94" s="31">
        <v>3885.65</v>
      </c>
      <c r="M94" s="31">
        <v>1.6884399999999999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1657.85</v>
      </c>
      <c r="D95" s="36">
        <v>1643.9166666666667</v>
      </c>
      <c r="E95" s="36">
        <v>1617.9333333333334</v>
      </c>
      <c r="F95" s="36">
        <v>1578.0166666666667</v>
      </c>
      <c r="G95" s="36">
        <v>1552.0333333333333</v>
      </c>
      <c r="H95" s="36">
        <v>1683.8333333333335</v>
      </c>
      <c r="I95" s="36">
        <v>1709.8166666666666</v>
      </c>
      <c r="J95" s="36">
        <v>1749.7333333333336</v>
      </c>
      <c r="K95" s="31">
        <v>1669.9</v>
      </c>
      <c r="L95" s="31">
        <v>1604</v>
      </c>
      <c r="M95" s="31">
        <v>450.65598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596.20000000000005</v>
      </c>
      <c r="D96" s="36">
        <v>597.9</v>
      </c>
      <c r="E96" s="36">
        <v>590.65</v>
      </c>
      <c r="F96" s="36">
        <v>585.1</v>
      </c>
      <c r="G96" s="36">
        <v>577.85</v>
      </c>
      <c r="H96" s="36">
        <v>603.44999999999993</v>
      </c>
      <c r="I96" s="36">
        <v>610.69999999999993</v>
      </c>
      <c r="J96" s="36">
        <v>616.24999999999989</v>
      </c>
      <c r="K96" s="31">
        <v>605.15</v>
      </c>
      <c r="L96" s="31">
        <v>592.35</v>
      </c>
      <c r="M96" s="31">
        <v>44.537289999999999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1815.65</v>
      </c>
      <c r="D97" s="36">
        <v>1820.95</v>
      </c>
      <c r="E97" s="36">
        <v>1801.9</v>
      </c>
      <c r="F97" s="36">
        <v>1788.15</v>
      </c>
      <c r="G97" s="36">
        <v>1769.1000000000001</v>
      </c>
      <c r="H97" s="36">
        <v>1834.7</v>
      </c>
      <c r="I97" s="36">
        <v>1853.7499999999998</v>
      </c>
      <c r="J97" s="36">
        <v>1867.5</v>
      </c>
      <c r="K97" s="31">
        <v>1840</v>
      </c>
      <c r="L97" s="31">
        <v>1807.2</v>
      </c>
      <c r="M97" s="31">
        <v>12.61356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5647.7</v>
      </c>
      <c r="D98" s="36">
        <v>5684.166666666667</v>
      </c>
      <c r="E98" s="36">
        <v>5588.5333333333338</v>
      </c>
      <c r="F98" s="36">
        <v>5529.3666666666668</v>
      </c>
      <c r="G98" s="36">
        <v>5433.7333333333336</v>
      </c>
      <c r="H98" s="36">
        <v>5743.3333333333339</v>
      </c>
      <c r="I98" s="36">
        <v>5838.9666666666672</v>
      </c>
      <c r="J98" s="36">
        <v>5898.1333333333341</v>
      </c>
      <c r="K98" s="31">
        <v>5779.8</v>
      </c>
      <c r="L98" s="31">
        <v>5625</v>
      </c>
      <c r="M98" s="31">
        <v>4.4705399999999997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662.4</v>
      </c>
      <c r="D99" s="36">
        <v>668.26666666666677</v>
      </c>
      <c r="E99" s="36">
        <v>654.53333333333353</v>
      </c>
      <c r="F99" s="36">
        <v>646.66666666666674</v>
      </c>
      <c r="G99" s="36">
        <v>632.93333333333351</v>
      </c>
      <c r="H99" s="36">
        <v>676.13333333333355</v>
      </c>
      <c r="I99" s="36">
        <v>689.8666666666669</v>
      </c>
      <c r="J99" s="36">
        <v>697.73333333333358</v>
      </c>
      <c r="K99" s="31">
        <v>682</v>
      </c>
      <c r="L99" s="31">
        <v>660.4</v>
      </c>
      <c r="M99" s="31">
        <v>47.703560000000003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5311.95</v>
      </c>
      <c r="D100" s="36">
        <v>5385.2833333333338</v>
      </c>
      <c r="E100" s="36">
        <v>5187.7666666666673</v>
      </c>
      <c r="F100" s="36">
        <v>5063.5833333333339</v>
      </c>
      <c r="G100" s="36">
        <v>4866.0666666666675</v>
      </c>
      <c r="H100" s="36">
        <v>5509.4666666666672</v>
      </c>
      <c r="I100" s="36">
        <v>5706.9833333333336</v>
      </c>
      <c r="J100" s="36">
        <v>5831.166666666667</v>
      </c>
      <c r="K100" s="31">
        <v>5582.8</v>
      </c>
      <c r="L100" s="31">
        <v>5261.1</v>
      </c>
      <c r="M100" s="31">
        <v>73.51379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515.5</v>
      </c>
      <c r="D101" s="36">
        <v>520.81666666666672</v>
      </c>
      <c r="E101" s="36">
        <v>507.93333333333339</v>
      </c>
      <c r="F101" s="36">
        <v>500.36666666666667</v>
      </c>
      <c r="G101" s="36">
        <v>487.48333333333335</v>
      </c>
      <c r="H101" s="36">
        <v>528.38333333333344</v>
      </c>
      <c r="I101" s="36">
        <v>541.26666666666688</v>
      </c>
      <c r="J101" s="36">
        <v>548.83333333333348</v>
      </c>
      <c r="K101" s="31">
        <v>533.70000000000005</v>
      </c>
      <c r="L101" s="31">
        <v>513.25</v>
      </c>
      <c r="M101" s="31">
        <v>65.293790000000001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2457</v>
      </c>
      <c r="D102" s="36">
        <v>2467.8333333333335</v>
      </c>
      <c r="E102" s="36">
        <v>2440.666666666667</v>
      </c>
      <c r="F102" s="36">
        <v>2424.3333333333335</v>
      </c>
      <c r="G102" s="36">
        <v>2397.166666666667</v>
      </c>
      <c r="H102" s="36">
        <v>2484.166666666667</v>
      </c>
      <c r="I102" s="36">
        <v>2511.3333333333339</v>
      </c>
      <c r="J102" s="36">
        <v>2527.666666666667</v>
      </c>
      <c r="K102" s="31">
        <v>2495</v>
      </c>
      <c r="L102" s="31">
        <v>2451.5</v>
      </c>
      <c r="M102" s="31">
        <v>9.8697599999999994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1144.45</v>
      </c>
      <c r="D103" s="36">
        <v>1145.3833333333334</v>
      </c>
      <c r="E103" s="36">
        <v>1125.2166666666669</v>
      </c>
      <c r="F103" s="36">
        <v>1105.9833333333336</v>
      </c>
      <c r="G103" s="36">
        <v>1085.8166666666671</v>
      </c>
      <c r="H103" s="36">
        <v>1164.6166666666668</v>
      </c>
      <c r="I103" s="36">
        <v>1184.7833333333333</v>
      </c>
      <c r="J103" s="36">
        <v>1204.0166666666667</v>
      </c>
      <c r="K103" s="31">
        <v>1165.55</v>
      </c>
      <c r="L103" s="31">
        <v>1126.1500000000001</v>
      </c>
      <c r="M103" s="31">
        <v>343.09514000000001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1759.75</v>
      </c>
      <c r="D104" s="36">
        <v>1761.25</v>
      </c>
      <c r="E104" s="36">
        <v>1740.5</v>
      </c>
      <c r="F104" s="36">
        <v>1721.25</v>
      </c>
      <c r="G104" s="36">
        <v>1700.5</v>
      </c>
      <c r="H104" s="36">
        <v>1780.5</v>
      </c>
      <c r="I104" s="36">
        <v>1801.25</v>
      </c>
      <c r="J104" s="36">
        <v>1820.5</v>
      </c>
      <c r="K104" s="31">
        <v>1782</v>
      </c>
      <c r="L104" s="31">
        <v>1742</v>
      </c>
      <c r="M104" s="31">
        <v>29.464200000000002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601.85</v>
      </c>
      <c r="D105" s="36">
        <v>604.45000000000005</v>
      </c>
      <c r="E105" s="36">
        <v>597.35000000000014</v>
      </c>
      <c r="F105" s="36">
        <v>592.85000000000014</v>
      </c>
      <c r="G105" s="36">
        <v>585.75000000000023</v>
      </c>
      <c r="H105" s="36">
        <v>608.95000000000005</v>
      </c>
      <c r="I105" s="36">
        <v>616.04999999999995</v>
      </c>
      <c r="J105" s="36">
        <v>620.54999999999995</v>
      </c>
      <c r="K105" s="31">
        <v>611.54999999999995</v>
      </c>
      <c r="L105" s="31">
        <v>599.95000000000005</v>
      </c>
      <c r="M105" s="31">
        <v>16.9512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82.17</v>
      </c>
      <c r="D106" s="36">
        <v>81.993333333333339</v>
      </c>
      <c r="E106" s="36">
        <v>80.486666666666679</v>
      </c>
      <c r="F106" s="36">
        <v>78.803333333333342</v>
      </c>
      <c r="G106" s="36">
        <v>77.296666666666681</v>
      </c>
      <c r="H106" s="36">
        <v>83.676666666666677</v>
      </c>
      <c r="I106" s="36">
        <v>85.183333333333337</v>
      </c>
      <c r="J106" s="36">
        <v>86.866666666666674</v>
      </c>
      <c r="K106" s="31">
        <v>83.5</v>
      </c>
      <c r="L106" s="31">
        <v>80.31</v>
      </c>
      <c r="M106" s="31">
        <v>1164.6801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423.65</v>
      </c>
      <c r="D107" s="36">
        <v>425.81666666666666</v>
      </c>
      <c r="E107" s="36">
        <v>420.88333333333333</v>
      </c>
      <c r="F107" s="36">
        <v>418.11666666666667</v>
      </c>
      <c r="G107" s="36">
        <v>413.18333333333334</v>
      </c>
      <c r="H107" s="36">
        <v>428.58333333333331</v>
      </c>
      <c r="I107" s="36">
        <v>433.51666666666659</v>
      </c>
      <c r="J107" s="36">
        <v>436.2833333333333</v>
      </c>
      <c r="K107" s="31">
        <v>430.75</v>
      </c>
      <c r="L107" s="31">
        <v>423.05</v>
      </c>
      <c r="M107" s="31">
        <v>109.09802999999999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545</v>
      </c>
      <c r="D108" s="36">
        <v>541.2166666666667</v>
      </c>
      <c r="E108" s="36">
        <v>535.43333333333339</v>
      </c>
      <c r="F108" s="36">
        <v>525.86666666666667</v>
      </c>
      <c r="G108" s="36">
        <v>520.08333333333337</v>
      </c>
      <c r="H108" s="36">
        <v>550.78333333333342</v>
      </c>
      <c r="I108" s="36">
        <v>556.56666666666672</v>
      </c>
      <c r="J108" s="36">
        <v>566.13333333333344</v>
      </c>
      <c r="K108" s="31">
        <v>547</v>
      </c>
      <c r="L108" s="31">
        <v>531.65</v>
      </c>
      <c r="M108" s="31">
        <v>22.113710000000001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617.04999999999995</v>
      </c>
      <c r="D109" s="36">
        <v>617.25</v>
      </c>
      <c r="E109" s="36">
        <v>610.54999999999995</v>
      </c>
      <c r="F109" s="36">
        <v>604.04999999999995</v>
      </c>
      <c r="G109" s="36">
        <v>597.34999999999991</v>
      </c>
      <c r="H109" s="36">
        <v>623.75</v>
      </c>
      <c r="I109" s="36">
        <v>630.45000000000005</v>
      </c>
      <c r="J109" s="36">
        <v>636.95000000000005</v>
      </c>
      <c r="K109" s="31">
        <v>623.95000000000005</v>
      </c>
      <c r="L109" s="31">
        <v>610.75</v>
      </c>
      <c r="M109" s="31">
        <v>33.343389999999999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166.75</v>
      </c>
      <c r="D110" s="36">
        <v>167.70000000000002</v>
      </c>
      <c r="E110" s="36">
        <v>165.10000000000002</v>
      </c>
      <c r="F110" s="36">
        <v>163.45000000000002</v>
      </c>
      <c r="G110" s="36">
        <v>160.85000000000002</v>
      </c>
      <c r="H110" s="36">
        <v>169.35000000000002</v>
      </c>
      <c r="I110" s="36">
        <v>171.95</v>
      </c>
      <c r="J110" s="36">
        <v>173.60000000000002</v>
      </c>
      <c r="K110" s="31">
        <v>170.3</v>
      </c>
      <c r="L110" s="31">
        <v>166.05</v>
      </c>
      <c r="M110" s="31">
        <v>180.53094999999999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1014.65</v>
      </c>
      <c r="D111" s="36">
        <v>1018.1833333333334</v>
      </c>
      <c r="E111" s="36">
        <v>999.36666666666679</v>
      </c>
      <c r="F111" s="36">
        <v>984.08333333333337</v>
      </c>
      <c r="G111" s="36">
        <v>965.26666666666677</v>
      </c>
      <c r="H111" s="36">
        <v>1033.4666666666667</v>
      </c>
      <c r="I111" s="36">
        <v>1052.2833333333333</v>
      </c>
      <c r="J111" s="36">
        <v>1067.5666666666668</v>
      </c>
      <c r="K111" s="31">
        <v>1037</v>
      </c>
      <c r="L111" s="31">
        <v>1002.9</v>
      </c>
      <c r="M111" s="31">
        <v>25.505299999999998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173.22</v>
      </c>
      <c r="D112" s="36">
        <v>173.58</v>
      </c>
      <c r="E112" s="36">
        <v>170.97000000000003</v>
      </c>
      <c r="F112" s="36">
        <v>168.72000000000003</v>
      </c>
      <c r="G112" s="36">
        <v>166.11000000000004</v>
      </c>
      <c r="H112" s="36">
        <v>175.83</v>
      </c>
      <c r="I112" s="36">
        <v>178.43999999999997</v>
      </c>
      <c r="J112" s="36">
        <v>180.69</v>
      </c>
      <c r="K112" s="31">
        <v>176.19</v>
      </c>
      <c r="L112" s="31">
        <v>171.33</v>
      </c>
      <c r="M112" s="31">
        <v>267.56319000000002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470.4</v>
      </c>
      <c r="D113" s="36">
        <v>474.66666666666669</v>
      </c>
      <c r="E113" s="36">
        <v>465.38333333333338</v>
      </c>
      <c r="F113" s="36">
        <v>460.36666666666667</v>
      </c>
      <c r="G113" s="36">
        <v>451.08333333333337</v>
      </c>
      <c r="H113" s="36">
        <v>479.68333333333339</v>
      </c>
      <c r="I113" s="36">
        <v>488.9666666666667</v>
      </c>
      <c r="J113" s="36">
        <v>493.98333333333341</v>
      </c>
      <c r="K113" s="31">
        <v>483.95</v>
      </c>
      <c r="L113" s="31">
        <v>469.65</v>
      </c>
      <c r="M113" s="31">
        <v>20.00817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334</v>
      </c>
      <c r="D114" s="36">
        <v>329.11666666666667</v>
      </c>
      <c r="E114" s="36">
        <v>316.28333333333336</v>
      </c>
      <c r="F114" s="36">
        <v>298.56666666666666</v>
      </c>
      <c r="G114" s="36">
        <v>285.73333333333335</v>
      </c>
      <c r="H114" s="36">
        <v>346.83333333333337</v>
      </c>
      <c r="I114" s="36">
        <v>359.66666666666663</v>
      </c>
      <c r="J114" s="36">
        <v>377.38333333333338</v>
      </c>
      <c r="K114" s="31">
        <v>341.95</v>
      </c>
      <c r="L114" s="31">
        <v>311.39999999999998</v>
      </c>
      <c r="M114" s="31">
        <v>8321.5497699999996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1528.2</v>
      </c>
      <c r="D115" s="36">
        <v>1530.4833333333333</v>
      </c>
      <c r="E115" s="36">
        <v>1510.9666666666667</v>
      </c>
      <c r="F115" s="36">
        <v>1493.7333333333333</v>
      </c>
      <c r="G115" s="36">
        <v>1474.2166666666667</v>
      </c>
      <c r="H115" s="36">
        <v>1547.7166666666667</v>
      </c>
      <c r="I115" s="36">
        <v>1567.2333333333336</v>
      </c>
      <c r="J115" s="36">
        <v>1584.4666666666667</v>
      </c>
      <c r="K115" s="31">
        <v>1550</v>
      </c>
      <c r="L115" s="31">
        <v>1513.25</v>
      </c>
      <c r="M115" s="31">
        <v>110.02582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6241.75</v>
      </c>
      <c r="D116" s="36">
        <v>6206.6500000000005</v>
      </c>
      <c r="E116" s="36">
        <v>6137.9000000000015</v>
      </c>
      <c r="F116" s="36">
        <v>6034.0500000000011</v>
      </c>
      <c r="G116" s="36">
        <v>5965.300000000002</v>
      </c>
      <c r="H116" s="36">
        <v>6310.5000000000009</v>
      </c>
      <c r="I116" s="36">
        <v>6379.2499999999991</v>
      </c>
      <c r="J116" s="36">
        <v>6483.1</v>
      </c>
      <c r="K116" s="31">
        <v>6275.4</v>
      </c>
      <c r="L116" s="31">
        <v>6102.8</v>
      </c>
      <c r="M116" s="31">
        <v>2.42632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1511.35</v>
      </c>
      <c r="D117" s="36">
        <v>1507.8999999999999</v>
      </c>
      <c r="E117" s="36">
        <v>1500.1499999999996</v>
      </c>
      <c r="F117" s="36">
        <v>1488.9499999999998</v>
      </c>
      <c r="G117" s="36">
        <v>1481.1999999999996</v>
      </c>
      <c r="H117" s="36">
        <v>1519.0999999999997</v>
      </c>
      <c r="I117" s="36">
        <v>1526.8500000000001</v>
      </c>
      <c r="J117" s="36">
        <v>1538.0499999999997</v>
      </c>
      <c r="K117" s="31">
        <v>1515.65</v>
      </c>
      <c r="L117" s="31">
        <v>1496.7</v>
      </c>
      <c r="M117" s="31">
        <v>54.934559999999998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4228</v>
      </c>
      <c r="D118" s="36">
        <v>4255.7333333333336</v>
      </c>
      <c r="E118" s="36">
        <v>4186.4666666666672</v>
      </c>
      <c r="F118" s="36">
        <v>4144.9333333333334</v>
      </c>
      <c r="G118" s="36">
        <v>4075.666666666667</v>
      </c>
      <c r="H118" s="36">
        <v>4297.2666666666673</v>
      </c>
      <c r="I118" s="36">
        <v>4366.5333333333338</v>
      </c>
      <c r="J118" s="36">
        <v>4408.0666666666675</v>
      </c>
      <c r="K118" s="31">
        <v>4325</v>
      </c>
      <c r="L118" s="31">
        <v>4214.2</v>
      </c>
      <c r="M118" s="31">
        <v>12.85543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1133.4000000000001</v>
      </c>
      <c r="D119" s="36">
        <v>1144.95</v>
      </c>
      <c r="E119" s="36">
        <v>1118.5</v>
      </c>
      <c r="F119" s="36">
        <v>1103.5999999999999</v>
      </c>
      <c r="G119" s="36">
        <v>1077.1499999999999</v>
      </c>
      <c r="H119" s="36">
        <v>1159.8500000000001</v>
      </c>
      <c r="I119" s="36">
        <v>1186.3000000000004</v>
      </c>
      <c r="J119" s="36">
        <v>1201.2000000000003</v>
      </c>
      <c r="K119" s="31">
        <v>1171.4000000000001</v>
      </c>
      <c r="L119" s="31">
        <v>1130.05</v>
      </c>
      <c r="M119" s="31">
        <v>3.7327900000000001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698.4</v>
      </c>
      <c r="D120" s="36">
        <v>698.68333333333339</v>
      </c>
      <c r="E120" s="36">
        <v>683.61666666666679</v>
      </c>
      <c r="F120" s="36">
        <v>668.83333333333337</v>
      </c>
      <c r="G120" s="36">
        <v>653.76666666666677</v>
      </c>
      <c r="H120" s="36">
        <v>713.46666666666681</v>
      </c>
      <c r="I120" s="36">
        <v>728.53333333333342</v>
      </c>
      <c r="J120" s="36">
        <v>743.31666666666683</v>
      </c>
      <c r="K120" s="31">
        <v>713.75</v>
      </c>
      <c r="L120" s="31">
        <v>683.9</v>
      </c>
      <c r="M120" s="31">
        <v>28.852900000000002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914.95</v>
      </c>
      <c r="D121" s="36">
        <v>921.71666666666658</v>
      </c>
      <c r="E121" s="36">
        <v>906.53333333333319</v>
      </c>
      <c r="F121" s="36">
        <v>898.11666666666656</v>
      </c>
      <c r="G121" s="36">
        <v>882.93333333333317</v>
      </c>
      <c r="H121" s="36">
        <v>930.13333333333321</v>
      </c>
      <c r="I121" s="36">
        <v>945.31666666666661</v>
      </c>
      <c r="J121" s="36">
        <v>953.73333333333323</v>
      </c>
      <c r="K121" s="31">
        <v>936.9</v>
      </c>
      <c r="L121" s="31">
        <v>913.3</v>
      </c>
      <c r="M121" s="31">
        <v>17.93533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1046.95</v>
      </c>
      <c r="D122" s="36">
        <v>1042.3</v>
      </c>
      <c r="E122" s="36">
        <v>1033.6499999999999</v>
      </c>
      <c r="F122" s="36">
        <v>1020.3499999999999</v>
      </c>
      <c r="G122" s="36">
        <v>1011.6999999999998</v>
      </c>
      <c r="H122" s="36">
        <v>1055.5999999999999</v>
      </c>
      <c r="I122" s="36">
        <v>1064.25</v>
      </c>
      <c r="J122" s="36">
        <v>1077.55</v>
      </c>
      <c r="K122" s="31">
        <v>1050.95</v>
      </c>
      <c r="L122" s="31">
        <v>1029</v>
      </c>
      <c r="M122" s="31">
        <v>20.747229999999998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544.4</v>
      </c>
      <c r="D123" s="36">
        <v>546.13333333333333</v>
      </c>
      <c r="E123" s="36">
        <v>539.31666666666661</v>
      </c>
      <c r="F123" s="36">
        <v>534.23333333333323</v>
      </c>
      <c r="G123" s="36">
        <v>527.41666666666652</v>
      </c>
      <c r="H123" s="36">
        <v>551.2166666666667</v>
      </c>
      <c r="I123" s="36">
        <v>558.03333333333353</v>
      </c>
      <c r="J123" s="36">
        <v>563.11666666666679</v>
      </c>
      <c r="K123" s="31">
        <v>552.95000000000005</v>
      </c>
      <c r="L123" s="31">
        <v>541.04999999999995</v>
      </c>
      <c r="M123" s="31">
        <v>31.105879999999999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1515.85</v>
      </c>
      <c r="D124" s="36">
        <v>1510.1166666666668</v>
      </c>
      <c r="E124" s="36">
        <v>1494.2833333333335</v>
      </c>
      <c r="F124" s="36">
        <v>1472.7166666666667</v>
      </c>
      <c r="G124" s="36">
        <v>1456.8833333333334</v>
      </c>
      <c r="H124" s="36">
        <v>1531.6833333333336</v>
      </c>
      <c r="I124" s="36">
        <v>1547.5166666666667</v>
      </c>
      <c r="J124" s="36">
        <v>1569.0833333333337</v>
      </c>
      <c r="K124" s="31">
        <v>1525.95</v>
      </c>
      <c r="L124" s="31">
        <v>1488.55</v>
      </c>
      <c r="M124" s="31">
        <v>6.0241499999999997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1746.7</v>
      </c>
      <c r="D125" s="36">
        <v>1741.5833333333333</v>
      </c>
      <c r="E125" s="36">
        <v>1720.1166666666666</v>
      </c>
      <c r="F125" s="36">
        <v>1693.5333333333333</v>
      </c>
      <c r="G125" s="36">
        <v>1672.0666666666666</v>
      </c>
      <c r="H125" s="36">
        <v>1768.1666666666665</v>
      </c>
      <c r="I125" s="36">
        <v>1789.6333333333332</v>
      </c>
      <c r="J125" s="36">
        <v>1816.2166666666665</v>
      </c>
      <c r="K125" s="31">
        <v>1763.05</v>
      </c>
      <c r="L125" s="31">
        <v>1715</v>
      </c>
      <c r="M125" s="31">
        <v>99.597980000000007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176.21</v>
      </c>
      <c r="D126" s="36">
        <v>177.23</v>
      </c>
      <c r="E126" s="36">
        <v>173.01999999999998</v>
      </c>
      <c r="F126" s="36">
        <v>169.82999999999998</v>
      </c>
      <c r="G126" s="36">
        <v>165.61999999999998</v>
      </c>
      <c r="H126" s="36">
        <v>180.42</v>
      </c>
      <c r="I126" s="36">
        <v>184.62999999999997</v>
      </c>
      <c r="J126" s="36">
        <v>187.82</v>
      </c>
      <c r="K126" s="31">
        <v>181.44</v>
      </c>
      <c r="L126" s="31">
        <v>174.04</v>
      </c>
      <c r="M126" s="31">
        <v>157.81172000000001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4864.55</v>
      </c>
      <c r="D127" s="36">
        <v>4856.6833333333334</v>
      </c>
      <c r="E127" s="36">
        <v>4823.3666666666668</v>
      </c>
      <c r="F127" s="36">
        <v>4782.1833333333334</v>
      </c>
      <c r="G127" s="36">
        <v>4748.8666666666668</v>
      </c>
      <c r="H127" s="36">
        <v>4897.8666666666668</v>
      </c>
      <c r="I127" s="36">
        <v>4931.1833333333343</v>
      </c>
      <c r="J127" s="36">
        <v>4972.3666666666668</v>
      </c>
      <c r="K127" s="31">
        <v>4890</v>
      </c>
      <c r="L127" s="31">
        <v>4815.5</v>
      </c>
      <c r="M127" s="31">
        <v>0.99270000000000003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736.4</v>
      </c>
      <c r="D128" s="36">
        <v>739.19999999999993</v>
      </c>
      <c r="E128" s="36">
        <v>726.54999999999984</v>
      </c>
      <c r="F128" s="36">
        <v>716.69999999999993</v>
      </c>
      <c r="G128" s="36">
        <v>704.04999999999984</v>
      </c>
      <c r="H128" s="36">
        <v>749.04999999999984</v>
      </c>
      <c r="I128" s="36">
        <v>761.69999999999993</v>
      </c>
      <c r="J128" s="36">
        <v>771.54999999999984</v>
      </c>
      <c r="K128" s="31">
        <v>751.85</v>
      </c>
      <c r="L128" s="31">
        <v>729.35</v>
      </c>
      <c r="M128" s="31">
        <v>26.66976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5019.8500000000004</v>
      </c>
      <c r="D129" s="36">
        <v>5022.0666666666666</v>
      </c>
      <c r="E129" s="36">
        <v>4968.2833333333328</v>
      </c>
      <c r="F129" s="36">
        <v>4916.7166666666662</v>
      </c>
      <c r="G129" s="36">
        <v>4862.9333333333325</v>
      </c>
      <c r="H129" s="36">
        <v>5073.6333333333332</v>
      </c>
      <c r="I129" s="36">
        <v>5127.4166666666679</v>
      </c>
      <c r="J129" s="36">
        <v>5178.9833333333336</v>
      </c>
      <c r="K129" s="31">
        <v>5075.8500000000004</v>
      </c>
      <c r="L129" s="31">
        <v>4970.5</v>
      </c>
      <c r="M129" s="31">
        <v>3.5112700000000001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3589.95</v>
      </c>
      <c r="D130" s="36">
        <v>3621.3166666666671</v>
      </c>
      <c r="E130" s="36">
        <v>3543.6333333333341</v>
      </c>
      <c r="F130" s="36">
        <v>3497.3166666666671</v>
      </c>
      <c r="G130" s="36">
        <v>3419.6333333333341</v>
      </c>
      <c r="H130" s="36">
        <v>3667.6333333333341</v>
      </c>
      <c r="I130" s="36">
        <v>3745.3166666666675</v>
      </c>
      <c r="J130" s="36">
        <v>3791.6333333333341</v>
      </c>
      <c r="K130" s="31">
        <v>3699</v>
      </c>
      <c r="L130" s="31">
        <v>3575</v>
      </c>
      <c r="M130" s="31">
        <v>29.361509999999999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430.35</v>
      </c>
      <c r="D131" s="36">
        <v>430.61666666666662</v>
      </c>
      <c r="E131" s="36">
        <v>425.73333333333323</v>
      </c>
      <c r="F131" s="36">
        <v>421.11666666666662</v>
      </c>
      <c r="G131" s="36">
        <v>416.23333333333323</v>
      </c>
      <c r="H131" s="36">
        <v>435.23333333333323</v>
      </c>
      <c r="I131" s="36">
        <v>440.11666666666656</v>
      </c>
      <c r="J131" s="36">
        <v>444.73333333333323</v>
      </c>
      <c r="K131" s="31">
        <v>435.5</v>
      </c>
      <c r="L131" s="31">
        <v>426</v>
      </c>
      <c r="M131" s="31">
        <v>12.622809999999999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1031.5</v>
      </c>
      <c r="D132" s="36">
        <v>1039.6000000000001</v>
      </c>
      <c r="E132" s="36">
        <v>1015.3500000000004</v>
      </c>
      <c r="F132" s="36">
        <v>999.20000000000027</v>
      </c>
      <c r="G132" s="36">
        <v>974.9500000000005</v>
      </c>
      <c r="H132" s="36">
        <v>1055.7500000000002</v>
      </c>
      <c r="I132" s="36">
        <v>1079.9999999999998</v>
      </c>
      <c r="J132" s="36">
        <v>1096.1500000000001</v>
      </c>
      <c r="K132" s="31">
        <v>1063.8499999999999</v>
      </c>
      <c r="L132" s="31">
        <v>1023.45</v>
      </c>
      <c r="M132" s="31">
        <v>31.849160000000001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1572.3</v>
      </c>
      <c r="D133" s="36">
        <v>1576.5666666666666</v>
      </c>
      <c r="E133" s="36">
        <v>1561.7333333333331</v>
      </c>
      <c r="F133" s="36">
        <v>1551.1666666666665</v>
      </c>
      <c r="G133" s="36">
        <v>1536.333333333333</v>
      </c>
      <c r="H133" s="36">
        <v>1587.1333333333332</v>
      </c>
      <c r="I133" s="36">
        <v>1601.9666666666667</v>
      </c>
      <c r="J133" s="36">
        <v>1612.5333333333333</v>
      </c>
      <c r="K133" s="31">
        <v>1591.4</v>
      </c>
      <c r="L133" s="31">
        <v>1566</v>
      </c>
      <c r="M133" s="31">
        <v>5.9021999999999997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124948.75</v>
      </c>
      <c r="D134" s="36">
        <v>125298.90000000001</v>
      </c>
      <c r="E134" s="36">
        <v>124399.85000000002</v>
      </c>
      <c r="F134" s="36">
        <v>123850.95000000001</v>
      </c>
      <c r="G134" s="36">
        <v>122951.90000000002</v>
      </c>
      <c r="H134" s="36">
        <v>125847.80000000002</v>
      </c>
      <c r="I134" s="36">
        <v>126746.85</v>
      </c>
      <c r="J134" s="36">
        <v>127295.75000000001</v>
      </c>
      <c r="K134" s="31">
        <v>126197.95</v>
      </c>
      <c r="L134" s="31">
        <v>124750</v>
      </c>
      <c r="M134" s="31">
        <v>3.9730000000000001E-2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1545.5</v>
      </c>
      <c r="D135" s="36">
        <v>1553.7833333333335</v>
      </c>
      <c r="E135" s="36">
        <v>1506.7166666666672</v>
      </c>
      <c r="F135" s="36">
        <v>1467.9333333333336</v>
      </c>
      <c r="G135" s="36">
        <v>1420.8666666666672</v>
      </c>
      <c r="H135" s="36">
        <v>1592.5666666666671</v>
      </c>
      <c r="I135" s="36">
        <v>1639.6333333333332</v>
      </c>
      <c r="J135" s="36">
        <v>1678.416666666667</v>
      </c>
      <c r="K135" s="31">
        <v>1600.85</v>
      </c>
      <c r="L135" s="31">
        <v>1515</v>
      </c>
      <c r="M135" s="31">
        <v>11.14503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306.45</v>
      </c>
      <c r="D136" s="36">
        <v>307.7</v>
      </c>
      <c r="E136" s="36">
        <v>304.39999999999998</v>
      </c>
      <c r="F136" s="36">
        <v>302.34999999999997</v>
      </c>
      <c r="G136" s="36">
        <v>299.04999999999995</v>
      </c>
      <c r="H136" s="36">
        <v>309.75</v>
      </c>
      <c r="I136" s="36">
        <v>313.05000000000007</v>
      </c>
      <c r="J136" s="36">
        <v>315.10000000000002</v>
      </c>
      <c r="K136" s="31">
        <v>311</v>
      </c>
      <c r="L136" s="31">
        <v>305.64999999999998</v>
      </c>
      <c r="M136" s="31">
        <v>25.060600000000001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2933.85</v>
      </c>
      <c r="D137" s="36">
        <v>2945.7666666666664</v>
      </c>
      <c r="E137" s="36">
        <v>2914.5333333333328</v>
      </c>
      <c r="F137" s="36">
        <v>2895.2166666666662</v>
      </c>
      <c r="G137" s="36">
        <v>2863.9833333333327</v>
      </c>
      <c r="H137" s="36">
        <v>2965.083333333333</v>
      </c>
      <c r="I137" s="36">
        <v>2996.3166666666666</v>
      </c>
      <c r="J137" s="36">
        <v>3015.6333333333332</v>
      </c>
      <c r="K137" s="31">
        <v>2977</v>
      </c>
      <c r="L137" s="31">
        <v>2926.45</v>
      </c>
      <c r="M137" s="31">
        <v>35.122979999999998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2213.25</v>
      </c>
      <c r="D138" s="36">
        <v>2230.1666666666665</v>
      </c>
      <c r="E138" s="36">
        <v>2185.083333333333</v>
      </c>
      <c r="F138" s="36">
        <v>2156.9166666666665</v>
      </c>
      <c r="G138" s="36">
        <v>2111.833333333333</v>
      </c>
      <c r="H138" s="36">
        <v>2258.333333333333</v>
      </c>
      <c r="I138" s="36">
        <v>2303.4166666666661</v>
      </c>
      <c r="J138" s="36">
        <v>2331.583333333333</v>
      </c>
      <c r="K138" s="31">
        <v>2275.25</v>
      </c>
      <c r="L138" s="31">
        <v>2202</v>
      </c>
      <c r="M138" s="31">
        <v>3.52346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622.45000000000005</v>
      </c>
      <c r="D139" s="36">
        <v>623.6</v>
      </c>
      <c r="E139" s="36">
        <v>616.6</v>
      </c>
      <c r="F139" s="36">
        <v>610.75</v>
      </c>
      <c r="G139" s="36">
        <v>603.75</v>
      </c>
      <c r="H139" s="36">
        <v>629.45000000000005</v>
      </c>
      <c r="I139" s="36">
        <v>636.45000000000005</v>
      </c>
      <c r="J139" s="36">
        <v>642.30000000000007</v>
      </c>
      <c r="K139" s="31">
        <v>630.6</v>
      </c>
      <c r="L139" s="31">
        <v>617.75</v>
      </c>
      <c r="M139" s="31">
        <v>22.62576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12242.1</v>
      </c>
      <c r="D140" s="36">
        <v>12355.699999999999</v>
      </c>
      <c r="E140" s="36">
        <v>12086.399999999998</v>
      </c>
      <c r="F140" s="36">
        <v>11930.699999999999</v>
      </c>
      <c r="G140" s="36">
        <v>11661.399999999998</v>
      </c>
      <c r="H140" s="36">
        <v>12511.399999999998</v>
      </c>
      <c r="I140" s="36">
        <v>12780.699999999997</v>
      </c>
      <c r="J140" s="36">
        <v>12936.399999999998</v>
      </c>
      <c r="K140" s="31">
        <v>12625</v>
      </c>
      <c r="L140" s="31">
        <v>12200</v>
      </c>
      <c r="M140" s="31">
        <v>6.9487100000000002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987.95</v>
      </c>
      <c r="D141" s="36">
        <v>987.45000000000016</v>
      </c>
      <c r="E141" s="36">
        <v>976.95000000000027</v>
      </c>
      <c r="F141" s="36">
        <v>965.95000000000016</v>
      </c>
      <c r="G141" s="36">
        <v>955.45000000000027</v>
      </c>
      <c r="H141" s="36">
        <v>998.45000000000027</v>
      </c>
      <c r="I141" s="36">
        <v>1008.95</v>
      </c>
      <c r="J141" s="36">
        <v>1019.9500000000003</v>
      </c>
      <c r="K141" s="31">
        <v>997.95</v>
      </c>
      <c r="L141" s="31">
        <v>976.45</v>
      </c>
      <c r="M141" s="31">
        <v>5.6602899999999998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899.95</v>
      </c>
      <c r="D142" s="36">
        <v>905.33333333333337</v>
      </c>
      <c r="E142" s="36">
        <v>884.66666666666674</v>
      </c>
      <c r="F142" s="36">
        <v>869.38333333333333</v>
      </c>
      <c r="G142" s="36">
        <v>848.7166666666667</v>
      </c>
      <c r="H142" s="36">
        <v>920.61666666666679</v>
      </c>
      <c r="I142" s="36">
        <v>941.28333333333353</v>
      </c>
      <c r="J142" s="36">
        <v>956.56666666666683</v>
      </c>
      <c r="K142" s="31">
        <v>926</v>
      </c>
      <c r="L142" s="31">
        <v>890.05</v>
      </c>
      <c r="M142" s="31">
        <v>19.722899999999999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3969.45</v>
      </c>
      <c r="D143" s="36">
        <v>4054.8166666666671</v>
      </c>
      <c r="E143" s="36">
        <v>3864.6333333333341</v>
      </c>
      <c r="F143" s="36">
        <v>3759.8166666666671</v>
      </c>
      <c r="G143" s="36">
        <v>3569.6333333333341</v>
      </c>
      <c r="H143" s="36">
        <v>4159.6333333333341</v>
      </c>
      <c r="I143" s="36">
        <v>4349.8166666666675</v>
      </c>
      <c r="J143" s="36">
        <v>4454.6333333333341</v>
      </c>
      <c r="K143" s="31">
        <v>4245</v>
      </c>
      <c r="L143" s="31">
        <v>3950</v>
      </c>
      <c r="M143" s="31">
        <v>56.389620000000001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76.739999999999995</v>
      </c>
      <c r="D144" s="36">
        <v>77.649999999999991</v>
      </c>
      <c r="E144" s="36">
        <v>75.299999999999983</v>
      </c>
      <c r="F144" s="36">
        <v>73.859999999999985</v>
      </c>
      <c r="G144" s="36">
        <v>71.509999999999977</v>
      </c>
      <c r="H144" s="36">
        <v>79.089999999999989</v>
      </c>
      <c r="I144" s="36">
        <v>81.439999999999984</v>
      </c>
      <c r="J144" s="36">
        <v>82.88</v>
      </c>
      <c r="K144" s="31">
        <v>80</v>
      </c>
      <c r="L144" s="31">
        <v>76.209999999999994</v>
      </c>
      <c r="M144" s="31">
        <v>326.64758999999998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2411.4</v>
      </c>
      <c r="D145" s="36">
        <v>2411.1999999999998</v>
      </c>
      <c r="E145" s="36">
        <v>2389.3999999999996</v>
      </c>
      <c r="F145" s="36">
        <v>2367.3999999999996</v>
      </c>
      <c r="G145" s="36">
        <v>2345.5999999999995</v>
      </c>
      <c r="H145" s="36">
        <v>2433.1999999999998</v>
      </c>
      <c r="I145" s="36">
        <v>2455</v>
      </c>
      <c r="J145" s="36">
        <v>2477</v>
      </c>
      <c r="K145" s="31">
        <v>2433</v>
      </c>
      <c r="L145" s="31">
        <v>2389.1999999999998</v>
      </c>
      <c r="M145" s="31">
        <v>4.64717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1740.45</v>
      </c>
      <c r="D146" s="36">
        <v>1748.8333333333333</v>
      </c>
      <c r="E146" s="36">
        <v>1727.9166666666665</v>
      </c>
      <c r="F146" s="36">
        <v>1715.3833333333332</v>
      </c>
      <c r="G146" s="36">
        <v>1694.4666666666665</v>
      </c>
      <c r="H146" s="36">
        <v>1761.3666666666666</v>
      </c>
      <c r="I146" s="36">
        <v>1782.2833333333331</v>
      </c>
      <c r="J146" s="36">
        <v>1794.8166666666666</v>
      </c>
      <c r="K146" s="31">
        <v>1769.75</v>
      </c>
      <c r="L146" s="31">
        <v>1736.3</v>
      </c>
      <c r="M146" s="31">
        <v>2.48556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100.1</v>
      </c>
      <c r="D147" s="36">
        <v>100.45333333333333</v>
      </c>
      <c r="E147" s="36">
        <v>98.756666666666661</v>
      </c>
      <c r="F147" s="36">
        <v>97.413333333333327</v>
      </c>
      <c r="G147" s="36">
        <v>95.716666666666654</v>
      </c>
      <c r="H147" s="36">
        <v>101.79666666666667</v>
      </c>
      <c r="I147" s="36">
        <v>103.49333333333335</v>
      </c>
      <c r="J147" s="36">
        <v>104.83666666666667</v>
      </c>
      <c r="K147" s="31">
        <v>102.15</v>
      </c>
      <c r="L147" s="31">
        <v>99.11</v>
      </c>
      <c r="M147" s="31">
        <v>392.53924999999998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262.10000000000002</v>
      </c>
      <c r="D148" s="36">
        <v>263.58333333333331</v>
      </c>
      <c r="E148" s="36">
        <v>259.06666666666661</v>
      </c>
      <c r="F148" s="36">
        <v>256.0333333333333</v>
      </c>
      <c r="G148" s="36">
        <v>251.51666666666659</v>
      </c>
      <c r="H148" s="36">
        <v>266.61666666666662</v>
      </c>
      <c r="I148" s="36">
        <v>271.13333333333338</v>
      </c>
      <c r="J148" s="36">
        <v>274.16666666666663</v>
      </c>
      <c r="K148" s="31">
        <v>268.10000000000002</v>
      </c>
      <c r="L148" s="31">
        <v>260.55</v>
      </c>
      <c r="M148" s="31">
        <v>54.705370000000002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362.5</v>
      </c>
      <c r="D149" s="36">
        <v>364.98333333333335</v>
      </c>
      <c r="E149" s="36">
        <v>359.06666666666672</v>
      </c>
      <c r="F149" s="36">
        <v>355.63333333333338</v>
      </c>
      <c r="G149" s="36">
        <v>349.71666666666675</v>
      </c>
      <c r="H149" s="36">
        <v>368.41666666666669</v>
      </c>
      <c r="I149" s="36">
        <v>374.33333333333331</v>
      </c>
      <c r="J149" s="36">
        <v>377.76666666666665</v>
      </c>
      <c r="K149" s="31">
        <v>370.9</v>
      </c>
      <c r="L149" s="31">
        <v>361.55</v>
      </c>
      <c r="M149" s="31">
        <v>83.373339999999999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3637.85</v>
      </c>
      <c r="D150" s="36">
        <v>3627.5833333333335</v>
      </c>
      <c r="E150" s="36">
        <v>3584.3166666666671</v>
      </c>
      <c r="F150" s="36">
        <v>3530.7833333333338</v>
      </c>
      <c r="G150" s="36">
        <v>3487.5166666666673</v>
      </c>
      <c r="H150" s="36">
        <v>3681.1166666666668</v>
      </c>
      <c r="I150" s="36">
        <v>3724.3833333333332</v>
      </c>
      <c r="J150" s="36">
        <v>3777.9166666666665</v>
      </c>
      <c r="K150" s="31">
        <v>3670.85</v>
      </c>
      <c r="L150" s="31">
        <v>3574.05</v>
      </c>
      <c r="M150" s="31">
        <v>3.6574499999999999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2526.0500000000002</v>
      </c>
      <c r="D151" s="36">
        <v>2534.5</v>
      </c>
      <c r="E151" s="36">
        <v>2509.4</v>
      </c>
      <c r="F151" s="36">
        <v>2492.75</v>
      </c>
      <c r="G151" s="36">
        <v>2467.65</v>
      </c>
      <c r="H151" s="36">
        <v>2551.15</v>
      </c>
      <c r="I151" s="36">
        <v>2576.2500000000005</v>
      </c>
      <c r="J151" s="36">
        <v>2592.9</v>
      </c>
      <c r="K151" s="31">
        <v>2559.6</v>
      </c>
      <c r="L151" s="31">
        <v>2517.85</v>
      </c>
      <c r="M151" s="31">
        <v>7.84307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1863.85</v>
      </c>
      <c r="D152" s="36">
        <v>1879.1000000000001</v>
      </c>
      <c r="E152" s="36">
        <v>1833.2500000000002</v>
      </c>
      <c r="F152" s="36">
        <v>1802.65</v>
      </c>
      <c r="G152" s="36">
        <v>1756.8000000000002</v>
      </c>
      <c r="H152" s="36">
        <v>1909.7000000000003</v>
      </c>
      <c r="I152" s="36">
        <v>1955.5500000000002</v>
      </c>
      <c r="J152" s="36">
        <v>1986.1500000000003</v>
      </c>
      <c r="K152" s="31">
        <v>1924.95</v>
      </c>
      <c r="L152" s="31">
        <v>1848.5</v>
      </c>
      <c r="M152" s="31">
        <v>6.6296200000000001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271.55</v>
      </c>
      <c r="D153" s="36">
        <v>273.08333333333337</v>
      </c>
      <c r="E153" s="36">
        <v>269.56666666666672</v>
      </c>
      <c r="F153" s="36">
        <v>267.58333333333337</v>
      </c>
      <c r="G153" s="36">
        <v>264.06666666666672</v>
      </c>
      <c r="H153" s="36">
        <v>275.06666666666672</v>
      </c>
      <c r="I153" s="36">
        <v>278.58333333333337</v>
      </c>
      <c r="J153" s="36">
        <v>280.56666666666672</v>
      </c>
      <c r="K153" s="31">
        <v>276.60000000000002</v>
      </c>
      <c r="L153" s="31">
        <v>271.10000000000002</v>
      </c>
      <c r="M153" s="31">
        <v>133.61607000000001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696.4</v>
      </c>
      <c r="D154" s="36">
        <v>690.18333333333339</v>
      </c>
      <c r="E154" s="36">
        <v>678.36666666666679</v>
      </c>
      <c r="F154" s="36">
        <v>660.33333333333337</v>
      </c>
      <c r="G154" s="36">
        <v>648.51666666666677</v>
      </c>
      <c r="H154" s="36">
        <v>708.21666666666681</v>
      </c>
      <c r="I154" s="36">
        <v>720.03333333333342</v>
      </c>
      <c r="J154" s="36">
        <v>738.06666666666683</v>
      </c>
      <c r="K154" s="31">
        <v>702</v>
      </c>
      <c r="L154" s="31">
        <v>672.15</v>
      </c>
      <c r="M154" s="31">
        <v>56.340290000000003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410.25</v>
      </c>
      <c r="D155" s="36">
        <v>411.91666666666669</v>
      </c>
      <c r="E155" s="36">
        <v>401.83333333333337</v>
      </c>
      <c r="F155" s="36">
        <v>393.41666666666669</v>
      </c>
      <c r="G155" s="36">
        <v>383.33333333333337</v>
      </c>
      <c r="H155" s="36">
        <v>420.33333333333337</v>
      </c>
      <c r="I155" s="36">
        <v>430.41666666666674</v>
      </c>
      <c r="J155" s="36">
        <v>438.83333333333337</v>
      </c>
      <c r="K155" s="31">
        <v>422</v>
      </c>
      <c r="L155" s="31">
        <v>403.5</v>
      </c>
      <c r="M155" s="31">
        <v>40.543349999999997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1354.1</v>
      </c>
      <c r="D156" s="36">
        <v>1355</v>
      </c>
      <c r="E156" s="36">
        <v>1330.15</v>
      </c>
      <c r="F156" s="36">
        <v>1306.2</v>
      </c>
      <c r="G156" s="36">
        <v>1281.3500000000001</v>
      </c>
      <c r="H156" s="36">
        <v>1378.95</v>
      </c>
      <c r="I156" s="36">
        <v>1403.8</v>
      </c>
      <c r="J156" s="36">
        <v>1427.75</v>
      </c>
      <c r="K156" s="31">
        <v>1379.85</v>
      </c>
      <c r="L156" s="31">
        <v>1331.05</v>
      </c>
      <c r="M156" s="31">
        <v>9.0299600000000009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3650.6</v>
      </c>
      <c r="D157" s="36">
        <v>3664.7000000000003</v>
      </c>
      <c r="E157" s="36">
        <v>3624.4000000000005</v>
      </c>
      <c r="F157" s="36">
        <v>3598.2000000000003</v>
      </c>
      <c r="G157" s="36">
        <v>3557.9000000000005</v>
      </c>
      <c r="H157" s="36">
        <v>3690.9000000000005</v>
      </c>
      <c r="I157" s="36">
        <v>3731.2000000000007</v>
      </c>
      <c r="J157" s="36">
        <v>3757.4000000000005</v>
      </c>
      <c r="K157" s="31">
        <v>3705</v>
      </c>
      <c r="L157" s="31">
        <v>3638.5</v>
      </c>
      <c r="M157" s="31">
        <v>2.6131000000000002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38946.9</v>
      </c>
      <c r="D158" s="36">
        <v>38842.299999999996</v>
      </c>
      <c r="E158" s="36">
        <v>38437.849999999991</v>
      </c>
      <c r="F158" s="36">
        <v>37928.799999999996</v>
      </c>
      <c r="G158" s="36">
        <v>37524.349999999991</v>
      </c>
      <c r="H158" s="36">
        <v>39351.349999999991</v>
      </c>
      <c r="I158" s="36">
        <v>39755.799999999988</v>
      </c>
      <c r="J158" s="36">
        <v>40264.849999999991</v>
      </c>
      <c r="K158" s="31">
        <v>39246.75</v>
      </c>
      <c r="L158" s="31">
        <v>38333.25</v>
      </c>
      <c r="M158" s="31">
        <v>0.25796999999999998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1468.7</v>
      </c>
      <c r="D159" s="36">
        <v>1462.4833333333336</v>
      </c>
      <c r="E159" s="36">
        <v>1445.0666666666671</v>
      </c>
      <c r="F159" s="36">
        <v>1421.4333333333334</v>
      </c>
      <c r="G159" s="36">
        <v>1404.0166666666669</v>
      </c>
      <c r="H159" s="36">
        <v>1486.1166666666672</v>
      </c>
      <c r="I159" s="36">
        <v>1503.5333333333338</v>
      </c>
      <c r="J159" s="36">
        <v>1527.1666666666674</v>
      </c>
      <c r="K159" s="31">
        <v>1479.9</v>
      </c>
      <c r="L159" s="31">
        <v>1438.85</v>
      </c>
      <c r="M159" s="31">
        <v>3.0575999999999999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3842.55</v>
      </c>
      <c r="D160" s="36">
        <v>3834.65</v>
      </c>
      <c r="E160" s="36">
        <v>3772.9</v>
      </c>
      <c r="F160" s="36">
        <v>3703.25</v>
      </c>
      <c r="G160" s="36">
        <v>3641.5</v>
      </c>
      <c r="H160" s="36">
        <v>3904.3</v>
      </c>
      <c r="I160" s="36">
        <v>3966.05</v>
      </c>
      <c r="J160" s="36">
        <v>4035.7000000000003</v>
      </c>
      <c r="K160" s="31">
        <v>3896.4</v>
      </c>
      <c r="L160" s="31">
        <v>3765</v>
      </c>
      <c r="M160" s="31">
        <v>3.8174299999999999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310.7</v>
      </c>
      <c r="D161" s="36">
        <v>312.71666666666664</v>
      </c>
      <c r="E161" s="36">
        <v>307.08333333333326</v>
      </c>
      <c r="F161" s="36">
        <v>303.46666666666664</v>
      </c>
      <c r="G161" s="36">
        <v>297.83333333333326</v>
      </c>
      <c r="H161" s="36">
        <v>316.33333333333326</v>
      </c>
      <c r="I161" s="36">
        <v>321.96666666666658</v>
      </c>
      <c r="J161" s="36">
        <v>325.58333333333326</v>
      </c>
      <c r="K161" s="31">
        <v>318.35000000000002</v>
      </c>
      <c r="L161" s="31">
        <v>309.10000000000002</v>
      </c>
      <c r="M161" s="31">
        <v>36.079450000000001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3117.2</v>
      </c>
      <c r="D162" s="36">
        <v>3122.1833333333329</v>
      </c>
      <c r="E162" s="36">
        <v>3096.3666666666659</v>
      </c>
      <c r="F162" s="36">
        <v>3075.5333333333328</v>
      </c>
      <c r="G162" s="36">
        <v>3049.7166666666658</v>
      </c>
      <c r="H162" s="36">
        <v>3143.016666666666</v>
      </c>
      <c r="I162" s="36">
        <v>3168.8333333333326</v>
      </c>
      <c r="J162" s="36">
        <v>3189.6666666666661</v>
      </c>
      <c r="K162" s="31">
        <v>3148</v>
      </c>
      <c r="L162" s="31">
        <v>3101.35</v>
      </c>
      <c r="M162" s="31">
        <v>3.0943299999999998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898.75</v>
      </c>
      <c r="D163" s="36">
        <v>900.43333333333339</v>
      </c>
      <c r="E163" s="36">
        <v>890.51666666666677</v>
      </c>
      <c r="F163" s="36">
        <v>882.28333333333342</v>
      </c>
      <c r="G163" s="36">
        <v>872.36666666666679</v>
      </c>
      <c r="H163" s="36">
        <v>908.66666666666674</v>
      </c>
      <c r="I163" s="36">
        <v>918.58333333333326</v>
      </c>
      <c r="J163" s="36">
        <v>926.81666666666672</v>
      </c>
      <c r="K163" s="31">
        <v>910.35</v>
      </c>
      <c r="L163" s="31">
        <v>892.2</v>
      </c>
      <c r="M163" s="31">
        <v>13.29044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7002.7</v>
      </c>
      <c r="D164" s="36">
        <v>7052.4833333333336</v>
      </c>
      <c r="E164" s="36">
        <v>6930.2166666666672</v>
      </c>
      <c r="F164" s="36">
        <v>6857.7333333333336</v>
      </c>
      <c r="G164" s="36">
        <v>6735.4666666666672</v>
      </c>
      <c r="H164" s="36">
        <v>7124.9666666666672</v>
      </c>
      <c r="I164" s="36">
        <v>7247.2333333333336</v>
      </c>
      <c r="J164" s="36">
        <v>7319.7166666666672</v>
      </c>
      <c r="K164" s="31">
        <v>7174.75</v>
      </c>
      <c r="L164" s="31">
        <v>6980</v>
      </c>
      <c r="M164" s="31">
        <v>3.1912400000000001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423.9</v>
      </c>
      <c r="D165" s="36">
        <v>427.58333333333331</v>
      </c>
      <c r="E165" s="36">
        <v>419.41666666666663</v>
      </c>
      <c r="F165" s="36">
        <v>414.93333333333334</v>
      </c>
      <c r="G165" s="36">
        <v>406.76666666666665</v>
      </c>
      <c r="H165" s="36">
        <v>432.06666666666661</v>
      </c>
      <c r="I165" s="36">
        <v>440.23333333333323</v>
      </c>
      <c r="J165" s="36">
        <v>444.71666666666658</v>
      </c>
      <c r="K165" s="31">
        <v>435.75</v>
      </c>
      <c r="L165" s="31">
        <v>423.1</v>
      </c>
      <c r="M165" s="31">
        <v>63.857570000000003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499.25</v>
      </c>
      <c r="D166" s="36">
        <v>501.84999999999997</v>
      </c>
      <c r="E166" s="36">
        <v>491.79999999999995</v>
      </c>
      <c r="F166" s="36">
        <v>484.34999999999997</v>
      </c>
      <c r="G166" s="36">
        <v>474.29999999999995</v>
      </c>
      <c r="H166" s="36">
        <v>509.29999999999995</v>
      </c>
      <c r="I166" s="36">
        <v>519.35</v>
      </c>
      <c r="J166" s="36">
        <v>526.79999999999995</v>
      </c>
      <c r="K166" s="31">
        <v>511.9</v>
      </c>
      <c r="L166" s="31">
        <v>494.4</v>
      </c>
      <c r="M166" s="31">
        <v>89.118560000000002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327.3</v>
      </c>
      <c r="D167" s="36">
        <v>329.18333333333334</v>
      </c>
      <c r="E167" s="36">
        <v>323.51666666666665</v>
      </c>
      <c r="F167" s="36">
        <v>319.73333333333329</v>
      </c>
      <c r="G167" s="36">
        <v>314.06666666666661</v>
      </c>
      <c r="H167" s="36">
        <v>332.9666666666667</v>
      </c>
      <c r="I167" s="36">
        <v>338.63333333333333</v>
      </c>
      <c r="J167" s="36">
        <v>342.41666666666674</v>
      </c>
      <c r="K167" s="31">
        <v>334.85</v>
      </c>
      <c r="L167" s="31">
        <v>325.39999999999998</v>
      </c>
      <c r="M167" s="31">
        <v>142.35149999999999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1867.4</v>
      </c>
      <c r="D168" s="36">
        <v>1877.8166666666666</v>
      </c>
      <c r="E168" s="36">
        <v>1826.5833333333333</v>
      </c>
      <c r="F168" s="36">
        <v>1785.7666666666667</v>
      </c>
      <c r="G168" s="36">
        <v>1734.5333333333333</v>
      </c>
      <c r="H168" s="36">
        <v>1918.6333333333332</v>
      </c>
      <c r="I168" s="36">
        <v>1969.8666666666668</v>
      </c>
      <c r="J168" s="36">
        <v>2010.6833333333332</v>
      </c>
      <c r="K168" s="31">
        <v>1929.05</v>
      </c>
      <c r="L168" s="31">
        <v>1837</v>
      </c>
      <c r="M168" s="31">
        <v>11.820589999999999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16459.5</v>
      </c>
      <c r="D169" s="36">
        <v>16537.25</v>
      </c>
      <c r="E169" s="36">
        <v>16284.8</v>
      </c>
      <c r="F169" s="36">
        <v>16110.099999999999</v>
      </c>
      <c r="G169" s="36">
        <v>15857.649999999998</v>
      </c>
      <c r="H169" s="36">
        <v>16711.95</v>
      </c>
      <c r="I169" s="36">
        <v>16964.399999999998</v>
      </c>
      <c r="J169" s="36">
        <v>17139.100000000002</v>
      </c>
      <c r="K169" s="31">
        <v>16789.7</v>
      </c>
      <c r="L169" s="31">
        <v>16362.55</v>
      </c>
      <c r="M169" s="31">
        <v>4.5580000000000002E-2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128.29</v>
      </c>
      <c r="D170" s="36">
        <v>128.48333333333335</v>
      </c>
      <c r="E170" s="36">
        <v>126.7766666666667</v>
      </c>
      <c r="F170" s="36">
        <v>125.26333333333335</v>
      </c>
      <c r="G170" s="36">
        <v>123.5566666666667</v>
      </c>
      <c r="H170" s="36">
        <v>129.9966666666667</v>
      </c>
      <c r="I170" s="36">
        <v>131.70333333333335</v>
      </c>
      <c r="J170" s="36">
        <v>133.2166666666667</v>
      </c>
      <c r="K170" s="31">
        <v>130.19</v>
      </c>
      <c r="L170" s="31">
        <v>126.97</v>
      </c>
      <c r="M170" s="31">
        <v>609.54903000000002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515.6</v>
      </c>
      <c r="D171" s="36">
        <v>519.43333333333339</v>
      </c>
      <c r="E171" s="36">
        <v>508.91666666666674</v>
      </c>
      <c r="F171" s="36">
        <v>502.23333333333335</v>
      </c>
      <c r="G171" s="36">
        <v>491.7166666666667</v>
      </c>
      <c r="H171" s="36">
        <v>526.11666666666679</v>
      </c>
      <c r="I171" s="36">
        <v>536.63333333333344</v>
      </c>
      <c r="J171" s="36">
        <v>543.31666666666683</v>
      </c>
      <c r="K171" s="31">
        <v>529.95000000000005</v>
      </c>
      <c r="L171" s="31">
        <v>512.75</v>
      </c>
      <c r="M171" s="31">
        <v>94.483699999999999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390.9</v>
      </c>
      <c r="D172" s="36">
        <v>390.33333333333331</v>
      </c>
      <c r="E172" s="36">
        <v>383.36666666666662</v>
      </c>
      <c r="F172" s="36">
        <v>375.83333333333331</v>
      </c>
      <c r="G172" s="36">
        <v>368.86666666666662</v>
      </c>
      <c r="H172" s="36">
        <v>397.86666666666662</v>
      </c>
      <c r="I172" s="36">
        <v>404.83333333333331</v>
      </c>
      <c r="J172" s="36">
        <v>412.36666666666662</v>
      </c>
      <c r="K172" s="31">
        <v>397.3</v>
      </c>
      <c r="L172" s="31">
        <v>382.8</v>
      </c>
      <c r="M172" s="31">
        <v>139.15163999999999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2917.3</v>
      </c>
      <c r="D173" s="36">
        <v>2934.7666666666664</v>
      </c>
      <c r="E173" s="36">
        <v>2894.5333333333328</v>
      </c>
      <c r="F173" s="36">
        <v>2871.7666666666664</v>
      </c>
      <c r="G173" s="36">
        <v>2831.5333333333328</v>
      </c>
      <c r="H173" s="36">
        <v>2957.5333333333328</v>
      </c>
      <c r="I173" s="36">
        <v>2997.7666666666664</v>
      </c>
      <c r="J173" s="36">
        <v>3020.5333333333328</v>
      </c>
      <c r="K173" s="31">
        <v>2975</v>
      </c>
      <c r="L173" s="31">
        <v>2912</v>
      </c>
      <c r="M173" s="31">
        <v>43.629370000000002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730</v>
      </c>
      <c r="D174" s="36">
        <v>727.7166666666667</v>
      </c>
      <c r="E174" s="36">
        <v>723.43333333333339</v>
      </c>
      <c r="F174" s="36">
        <v>716.86666666666667</v>
      </c>
      <c r="G174" s="36">
        <v>712.58333333333337</v>
      </c>
      <c r="H174" s="36">
        <v>734.28333333333342</v>
      </c>
      <c r="I174" s="36">
        <v>738.56666666666672</v>
      </c>
      <c r="J174" s="36">
        <v>745.13333333333344</v>
      </c>
      <c r="K174" s="31">
        <v>732</v>
      </c>
      <c r="L174" s="31">
        <v>721.15</v>
      </c>
      <c r="M174" s="31">
        <v>9.68431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1449.2</v>
      </c>
      <c r="D175" s="36">
        <v>1457.9166666666667</v>
      </c>
      <c r="E175" s="36">
        <v>1437.4333333333334</v>
      </c>
      <c r="F175" s="36">
        <v>1425.6666666666667</v>
      </c>
      <c r="G175" s="36">
        <v>1405.1833333333334</v>
      </c>
      <c r="H175" s="36">
        <v>1469.6833333333334</v>
      </c>
      <c r="I175" s="36">
        <v>1490.1666666666665</v>
      </c>
      <c r="J175" s="36">
        <v>1501.9333333333334</v>
      </c>
      <c r="K175" s="31">
        <v>1478.4</v>
      </c>
      <c r="L175" s="31">
        <v>1446.15</v>
      </c>
      <c r="M175" s="31">
        <v>5.7898300000000003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2416.75</v>
      </c>
      <c r="D176" s="36">
        <v>2415.5833333333335</v>
      </c>
      <c r="E176" s="36">
        <v>2391.166666666667</v>
      </c>
      <c r="F176" s="36">
        <v>2365.5833333333335</v>
      </c>
      <c r="G176" s="36">
        <v>2341.166666666667</v>
      </c>
      <c r="H176" s="36">
        <v>2441.166666666667</v>
      </c>
      <c r="I176" s="36">
        <v>2465.5833333333339</v>
      </c>
      <c r="J176" s="36">
        <v>2491.166666666667</v>
      </c>
      <c r="K176" s="31">
        <v>2440</v>
      </c>
      <c r="L176" s="31">
        <v>2390</v>
      </c>
      <c r="M176" s="31">
        <v>4.3413199999999996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182.3</v>
      </c>
      <c r="D177" s="36">
        <v>181.23333333333335</v>
      </c>
      <c r="E177" s="36">
        <v>177.97666666666669</v>
      </c>
      <c r="F177" s="36">
        <v>173.65333333333334</v>
      </c>
      <c r="G177" s="36">
        <v>170.39666666666668</v>
      </c>
      <c r="H177" s="36">
        <v>185.5566666666667</v>
      </c>
      <c r="I177" s="36">
        <v>188.81333333333336</v>
      </c>
      <c r="J177" s="36">
        <v>193.13666666666671</v>
      </c>
      <c r="K177" s="31">
        <v>184.49</v>
      </c>
      <c r="L177" s="31">
        <v>176.91</v>
      </c>
      <c r="M177" s="31">
        <v>487.84724999999997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27443.4</v>
      </c>
      <c r="D178" s="36">
        <v>27428.883333333331</v>
      </c>
      <c r="E178" s="36">
        <v>27100.716666666664</v>
      </c>
      <c r="F178" s="36">
        <v>26758.033333333333</v>
      </c>
      <c r="G178" s="36">
        <v>26429.866666666665</v>
      </c>
      <c r="H178" s="36">
        <v>27771.566666666662</v>
      </c>
      <c r="I178" s="36">
        <v>28099.733333333334</v>
      </c>
      <c r="J178" s="36">
        <v>28442.416666666661</v>
      </c>
      <c r="K178" s="31">
        <v>27757.05</v>
      </c>
      <c r="L178" s="31">
        <v>27086.2</v>
      </c>
      <c r="M178" s="31">
        <v>0.35730000000000001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2791.25</v>
      </c>
      <c r="D179" s="36">
        <v>2794.0833333333335</v>
      </c>
      <c r="E179" s="36">
        <v>2757.166666666667</v>
      </c>
      <c r="F179" s="36">
        <v>2723.0833333333335</v>
      </c>
      <c r="G179" s="36">
        <v>2686.166666666667</v>
      </c>
      <c r="H179" s="36">
        <v>2828.166666666667</v>
      </c>
      <c r="I179" s="36">
        <v>2865.0833333333339</v>
      </c>
      <c r="J179" s="36">
        <v>2899.166666666667</v>
      </c>
      <c r="K179" s="31">
        <v>2831</v>
      </c>
      <c r="L179" s="31">
        <v>2760</v>
      </c>
      <c r="M179" s="31">
        <v>18.350269999999998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7538</v>
      </c>
      <c r="D180" s="36">
        <v>7621</v>
      </c>
      <c r="E180" s="36">
        <v>7432</v>
      </c>
      <c r="F180" s="36">
        <v>7326</v>
      </c>
      <c r="G180" s="36">
        <v>7137</v>
      </c>
      <c r="H180" s="36">
        <v>7727</v>
      </c>
      <c r="I180" s="36">
        <v>7916</v>
      </c>
      <c r="J180" s="36">
        <v>8022</v>
      </c>
      <c r="K180" s="31">
        <v>7810</v>
      </c>
      <c r="L180" s="31">
        <v>7515</v>
      </c>
      <c r="M180" s="31">
        <v>3.4780700000000002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642.9</v>
      </c>
      <c r="D181" s="36">
        <v>649.4</v>
      </c>
      <c r="E181" s="36">
        <v>634.5</v>
      </c>
      <c r="F181" s="36">
        <v>626.1</v>
      </c>
      <c r="G181" s="36">
        <v>611.20000000000005</v>
      </c>
      <c r="H181" s="36">
        <v>657.8</v>
      </c>
      <c r="I181" s="36">
        <v>672.69999999999982</v>
      </c>
      <c r="J181" s="36">
        <v>681.09999999999991</v>
      </c>
      <c r="K181" s="31">
        <v>664.3</v>
      </c>
      <c r="L181" s="31">
        <v>641</v>
      </c>
      <c r="M181" s="31">
        <v>24.23762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852.6</v>
      </c>
      <c r="D182" s="36">
        <v>851.4</v>
      </c>
      <c r="E182" s="36">
        <v>842.19999999999993</v>
      </c>
      <c r="F182" s="36">
        <v>831.8</v>
      </c>
      <c r="G182" s="36">
        <v>822.59999999999991</v>
      </c>
      <c r="H182" s="36">
        <v>861.8</v>
      </c>
      <c r="I182" s="36">
        <v>871</v>
      </c>
      <c r="J182" s="36">
        <v>881.4</v>
      </c>
      <c r="K182" s="31">
        <v>860.6</v>
      </c>
      <c r="L182" s="31">
        <v>841</v>
      </c>
      <c r="M182" s="31">
        <v>329.25139999999999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149.94999999999999</v>
      </c>
      <c r="D183" s="36">
        <v>151.16666666666666</v>
      </c>
      <c r="E183" s="36">
        <v>148.2833333333333</v>
      </c>
      <c r="F183" s="36">
        <v>146.61666666666665</v>
      </c>
      <c r="G183" s="36">
        <v>143.73333333333329</v>
      </c>
      <c r="H183" s="36">
        <v>152.83333333333331</v>
      </c>
      <c r="I183" s="36">
        <v>155.7166666666667</v>
      </c>
      <c r="J183" s="36">
        <v>157.38333333333333</v>
      </c>
      <c r="K183" s="31">
        <v>154.05000000000001</v>
      </c>
      <c r="L183" s="31">
        <v>149.5</v>
      </c>
      <c r="M183" s="31">
        <v>188.55153000000001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1504</v>
      </c>
      <c r="D184" s="36">
        <v>1511.2833333333335</v>
      </c>
      <c r="E184" s="36">
        <v>1492.7166666666672</v>
      </c>
      <c r="F184" s="36">
        <v>1481.4333333333336</v>
      </c>
      <c r="G184" s="36">
        <v>1462.8666666666672</v>
      </c>
      <c r="H184" s="36">
        <v>1522.5666666666671</v>
      </c>
      <c r="I184" s="36">
        <v>1541.1333333333332</v>
      </c>
      <c r="J184" s="36">
        <v>1552.416666666667</v>
      </c>
      <c r="K184" s="31">
        <v>1529.85</v>
      </c>
      <c r="L184" s="31">
        <v>1500</v>
      </c>
      <c r="M184" s="31">
        <v>15.373670000000001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766.85</v>
      </c>
      <c r="D185" s="36">
        <v>759.85</v>
      </c>
      <c r="E185" s="36">
        <v>747.30000000000007</v>
      </c>
      <c r="F185" s="36">
        <v>727.75</v>
      </c>
      <c r="G185" s="36">
        <v>715.2</v>
      </c>
      <c r="H185" s="36">
        <v>779.40000000000009</v>
      </c>
      <c r="I185" s="36">
        <v>791.95</v>
      </c>
      <c r="J185" s="36">
        <v>811.50000000000011</v>
      </c>
      <c r="K185" s="31">
        <v>772.4</v>
      </c>
      <c r="L185" s="31">
        <v>740.3</v>
      </c>
      <c r="M185" s="31">
        <v>13.37372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711</v>
      </c>
      <c r="D186" s="36">
        <v>710.61666666666679</v>
      </c>
      <c r="E186" s="36">
        <v>703.5833333333336</v>
      </c>
      <c r="F186" s="36">
        <v>696.16666666666686</v>
      </c>
      <c r="G186" s="36">
        <v>689.13333333333367</v>
      </c>
      <c r="H186" s="36">
        <v>718.03333333333353</v>
      </c>
      <c r="I186" s="36">
        <v>725.06666666666683</v>
      </c>
      <c r="J186" s="36">
        <v>732.48333333333346</v>
      </c>
      <c r="K186" s="31">
        <v>717.65</v>
      </c>
      <c r="L186" s="31">
        <v>703.2</v>
      </c>
      <c r="M186" s="31">
        <v>18.1114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2437.75</v>
      </c>
      <c r="D187" s="36">
        <v>2447.3166666666671</v>
      </c>
      <c r="E187" s="36">
        <v>2420.5833333333339</v>
      </c>
      <c r="F187" s="36">
        <v>2403.416666666667</v>
      </c>
      <c r="G187" s="36">
        <v>2376.6833333333338</v>
      </c>
      <c r="H187" s="36">
        <v>2464.483333333334</v>
      </c>
      <c r="I187" s="36">
        <v>2491.2166666666667</v>
      </c>
      <c r="J187" s="36">
        <v>2508.3833333333341</v>
      </c>
      <c r="K187" s="31">
        <v>2474.0500000000002</v>
      </c>
      <c r="L187" s="31">
        <v>2430.15</v>
      </c>
      <c r="M187" s="31">
        <v>6.7489600000000003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1106.8499999999999</v>
      </c>
      <c r="D188" s="36">
        <v>1116.6833333333334</v>
      </c>
      <c r="E188" s="36">
        <v>1094.3666666666668</v>
      </c>
      <c r="F188" s="36">
        <v>1081.8833333333334</v>
      </c>
      <c r="G188" s="36">
        <v>1059.5666666666668</v>
      </c>
      <c r="H188" s="36">
        <v>1129.1666666666667</v>
      </c>
      <c r="I188" s="36">
        <v>1151.4833333333333</v>
      </c>
      <c r="J188" s="36">
        <v>1163.9666666666667</v>
      </c>
      <c r="K188" s="31">
        <v>1139</v>
      </c>
      <c r="L188" s="31">
        <v>1104.2</v>
      </c>
      <c r="M188" s="31">
        <v>16.208639999999999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1831.25</v>
      </c>
      <c r="D189" s="36">
        <v>1843.8499999999997</v>
      </c>
      <c r="E189" s="36">
        <v>1815.2499999999993</v>
      </c>
      <c r="F189" s="36">
        <v>1799.2499999999995</v>
      </c>
      <c r="G189" s="36">
        <v>1770.6499999999992</v>
      </c>
      <c r="H189" s="36">
        <v>1859.8499999999995</v>
      </c>
      <c r="I189" s="36">
        <v>1888.4499999999998</v>
      </c>
      <c r="J189" s="36">
        <v>1904.4499999999996</v>
      </c>
      <c r="K189" s="31">
        <v>1872.45</v>
      </c>
      <c r="L189" s="31">
        <v>1827.85</v>
      </c>
      <c r="M189" s="31">
        <v>5.1688000000000001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3801.7</v>
      </c>
      <c r="D190" s="36">
        <v>3809.5</v>
      </c>
      <c r="E190" s="36">
        <v>3785.15</v>
      </c>
      <c r="F190" s="36">
        <v>3768.6</v>
      </c>
      <c r="G190" s="36">
        <v>3744.25</v>
      </c>
      <c r="H190" s="36">
        <v>3826.05</v>
      </c>
      <c r="I190" s="36">
        <v>3850.4000000000005</v>
      </c>
      <c r="J190" s="36">
        <v>3866.9500000000003</v>
      </c>
      <c r="K190" s="31">
        <v>3833.85</v>
      </c>
      <c r="L190" s="31">
        <v>3792.95</v>
      </c>
      <c r="M190" s="31">
        <v>15.0905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1105.5999999999999</v>
      </c>
      <c r="D191" s="36">
        <v>1113.1666666666667</v>
      </c>
      <c r="E191" s="36">
        <v>1095.4333333333334</v>
      </c>
      <c r="F191" s="36">
        <v>1085.2666666666667</v>
      </c>
      <c r="G191" s="36">
        <v>1067.5333333333333</v>
      </c>
      <c r="H191" s="36">
        <v>1123.3333333333335</v>
      </c>
      <c r="I191" s="36">
        <v>1141.0666666666666</v>
      </c>
      <c r="J191" s="36">
        <v>1151.2333333333336</v>
      </c>
      <c r="K191" s="31">
        <v>1130.9000000000001</v>
      </c>
      <c r="L191" s="31">
        <v>1103</v>
      </c>
      <c r="M191" s="31">
        <v>12.01455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7244.8</v>
      </c>
      <c r="D192" s="36">
        <v>7254.75</v>
      </c>
      <c r="E192" s="36">
        <v>7192.85</v>
      </c>
      <c r="F192" s="36">
        <v>7140.9000000000005</v>
      </c>
      <c r="G192" s="36">
        <v>7079.0000000000009</v>
      </c>
      <c r="H192" s="36">
        <v>7306.7</v>
      </c>
      <c r="I192" s="36">
        <v>7368.5999999999995</v>
      </c>
      <c r="J192" s="36">
        <v>7420.5499999999993</v>
      </c>
      <c r="K192" s="31">
        <v>7316.65</v>
      </c>
      <c r="L192" s="31">
        <v>7202.8</v>
      </c>
      <c r="M192" s="31">
        <v>0.58609999999999995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652.75</v>
      </c>
      <c r="D193" s="36">
        <v>657.23333333333335</v>
      </c>
      <c r="E193" s="36">
        <v>646.76666666666665</v>
      </c>
      <c r="F193" s="36">
        <v>640.7833333333333</v>
      </c>
      <c r="G193" s="36">
        <v>630.31666666666661</v>
      </c>
      <c r="H193" s="36">
        <v>663.2166666666667</v>
      </c>
      <c r="I193" s="36">
        <v>673.68333333333339</v>
      </c>
      <c r="J193" s="36">
        <v>679.66666666666674</v>
      </c>
      <c r="K193" s="31">
        <v>667.7</v>
      </c>
      <c r="L193" s="31">
        <v>651.25</v>
      </c>
      <c r="M193" s="31">
        <v>13.078340000000001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977.35</v>
      </c>
      <c r="D194" s="36">
        <v>982.4666666666667</v>
      </c>
      <c r="E194" s="36">
        <v>970.03333333333342</v>
      </c>
      <c r="F194" s="36">
        <v>962.7166666666667</v>
      </c>
      <c r="G194" s="36">
        <v>950.28333333333342</v>
      </c>
      <c r="H194" s="36">
        <v>989.78333333333342</v>
      </c>
      <c r="I194" s="36">
        <v>1002.2166666666668</v>
      </c>
      <c r="J194" s="36">
        <v>1009.5333333333334</v>
      </c>
      <c r="K194" s="31">
        <v>994.9</v>
      </c>
      <c r="L194" s="31">
        <v>975.15</v>
      </c>
      <c r="M194" s="31">
        <v>76.057190000000006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442.35</v>
      </c>
      <c r="D195" s="36">
        <v>445.55</v>
      </c>
      <c r="E195" s="36">
        <v>438.45000000000005</v>
      </c>
      <c r="F195" s="36">
        <v>434.55</v>
      </c>
      <c r="G195" s="36">
        <v>427.45000000000005</v>
      </c>
      <c r="H195" s="36">
        <v>449.45000000000005</v>
      </c>
      <c r="I195" s="36">
        <v>456.55000000000007</v>
      </c>
      <c r="J195" s="36">
        <v>460.45000000000005</v>
      </c>
      <c r="K195" s="31">
        <v>452.65</v>
      </c>
      <c r="L195" s="31">
        <v>441.65</v>
      </c>
      <c r="M195" s="31">
        <v>89.812730000000002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180.02</v>
      </c>
      <c r="D196" s="36">
        <v>180.60666666666665</v>
      </c>
      <c r="E196" s="36">
        <v>178.7233333333333</v>
      </c>
      <c r="F196" s="36">
        <v>177.42666666666665</v>
      </c>
      <c r="G196" s="36">
        <v>175.54333333333329</v>
      </c>
      <c r="H196" s="36">
        <v>181.90333333333331</v>
      </c>
      <c r="I196" s="36">
        <v>183.78666666666669</v>
      </c>
      <c r="J196" s="36">
        <v>185.08333333333331</v>
      </c>
      <c r="K196" s="31">
        <v>182.49</v>
      </c>
      <c r="L196" s="31">
        <v>179.31</v>
      </c>
      <c r="M196" s="31">
        <v>274.76794999999998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1381.15</v>
      </c>
      <c r="D197" s="36">
        <v>1376.3666666666668</v>
      </c>
      <c r="E197" s="36">
        <v>1365.7833333333335</v>
      </c>
      <c r="F197" s="36">
        <v>1350.4166666666667</v>
      </c>
      <c r="G197" s="36">
        <v>1339.8333333333335</v>
      </c>
      <c r="H197" s="36">
        <v>1391.7333333333336</v>
      </c>
      <c r="I197" s="36">
        <v>1402.3166666666666</v>
      </c>
      <c r="J197" s="36">
        <v>1417.6833333333336</v>
      </c>
      <c r="K197" s="31">
        <v>1386.95</v>
      </c>
      <c r="L197" s="31">
        <v>1361</v>
      </c>
      <c r="M197" s="31">
        <v>13.131970000000001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859.8</v>
      </c>
      <c r="D198" s="36">
        <v>865.46666666666658</v>
      </c>
      <c r="E198" s="36">
        <v>850.88333333333321</v>
      </c>
      <c r="F198" s="36">
        <v>841.96666666666658</v>
      </c>
      <c r="G198" s="36">
        <v>827.38333333333321</v>
      </c>
      <c r="H198" s="36">
        <v>874.38333333333321</v>
      </c>
      <c r="I198" s="36">
        <v>888.96666666666647</v>
      </c>
      <c r="J198" s="36">
        <v>897.88333333333321</v>
      </c>
      <c r="K198" s="31">
        <v>880.05</v>
      </c>
      <c r="L198" s="31">
        <v>856.55</v>
      </c>
      <c r="M198" s="31">
        <v>6.5876000000000001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3462.35</v>
      </c>
      <c r="D199" s="36">
        <v>3504.4500000000003</v>
      </c>
      <c r="E199" s="36">
        <v>3413.9000000000005</v>
      </c>
      <c r="F199" s="36">
        <v>3365.4500000000003</v>
      </c>
      <c r="G199" s="36">
        <v>3274.9000000000005</v>
      </c>
      <c r="H199" s="36">
        <v>3552.9000000000005</v>
      </c>
      <c r="I199" s="36">
        <v>3643.4500000000007</v>
      </c>
      <c r="J199" s="36">
        <v>3691.9000000000005</v>
      </c>
      <c r="K199" s="31">
        <v>3595</v>
      </c>
      <c r="L199" s="31">
        <v>3456</v>
      </c>
      <c r="M199" s="31">
        <v>18.623940000000001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2885.55</v>
      </c>
      <c r="D200" s="36">
        <v>2911.1666666666665</v>
      </c>
      <c r="E200" s="36">
        <v>2842.333333333333</v>
      </c>
      <c r="F200" s="36">
        <v>2799.1166666666663</v>
      </c>
      <c r="G200" s="36">
        <v>2730.2833333333328</v>
      </c>
      <c r="H200" s="36">
        <v>2954.3833333333332</v>
      </c>
      <c r="I200" s="36">
        <v>3023.2166666666662</v>
      </c>
      <c r="J200" s="36">
        <v>3066.4333333333334</v>
      </c>
      <c r="K200" s="31">
        <v>2980</v>
      </c>
      <c r="L200" s="31">
        <v>2867.95</v>
      </c>
      <c r="M200" s="31">
        <v>5.7915799999999997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1589.9</v>
      </c>
      <c r="D201" s="36">
        <v>1584.9666666666665</v>
      </c>
      <c r="E201" s="36">
        <v>1559.9333333333329</v>
      </c>
      <c r="F201" s="36">
        <v>1529.9666666666665</v>
      </c>
      <c r="G201" s="36">
        <v>1504.9333333333329</v>
      </c>
      <c r="H201" s="36">
        <v>1614.9333333333329</v>
      </c>
      <c r="I201" s="36">
        <v>1639.9666666666662</v>
      </c>
      <c r="J201" s="36">
        <v>1669.9333333333329</v>
      </c>
      <c r="K201" s="31">
        <v>1610</v>
      </c>
      <c r="L201" s="31">
        <v>1555</v>
      </c>
      <c r="M201" s="31">
        <v>1.9368300000000001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5356.8</v>
      </c>
      <c r="D202" s="36">
        <v>5349.0666666666666</v>
      </c>
      <c r="E202" s="36">
        <v>5296.1333333333332</v>
      </c>
      <c r="F202" s="36">
        <v>5235.4666666666662</v>
      </c>
      <c r="G202" s="36">
        <v>5182.5333333333328</v>
      </c>
      <c r="H202" s="36">
        <v>5409.7333333333336</v>
      </c>
      <c r="I202" s="36">
        <v>5462.6666666666661</v>
      </c>
      <c r="J202" s="36">
        <v>5523.3333333333339</v>
      </c>
      <c r="K202" s="31">
        <v>5402</v>
      </c>
      <c r="L202" s="31">
        <v>5288.4</v>
      </c>
      <c r="M202" s="31">
        <v>7.0790899999999999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4357.8500000000004</v>
      </c>
      <c r="D203" s="36">
        <v>4347.083333333333</v>
      </c>
      <c r="E203" s="36">
        <v>4298.3166666666657</v>
      </c>
      <c r="F203" s="36">
        <v>4238.7833333333328</v>
      </c>
      <c r="G203" s="36">
        <v>4190.0166666666655</v>
      </c>
      <c r="H203" s="36">
        <v>4406.6166666666659</v>
      </c>
      <c r="I203" s="36">
        <v>4455.3833333333341</v>
      </c>
      <c r="J203" s="36">
        <v>4514.9166666666661</v>
      </c>
      <c r="K203" s="31">
        <v>4395.8500000000004</v>
      </c>
      <c r="L203" s="31">
        <v>4287.55</v>
      </c>
      <c r="M203" s="31">
        <v>2.83012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557.29999999999995</v>
      </c>
      <c r="D204" s="36">
        <v>558.81666666666672</v>
      </c>
      <c r="E204" s="36">
        <v>549.18333333333339</v>
      </c>
      <c r="F204" s="36">
        <v>541.06666666666672</v>
      </c>
      <c r="G204" s="36">
        <v>531.43333333333339</v>
      </c>
      <c r="H204" s="36">
        <v>566.93333333333339</v>
      </c>
      <c r="I204" s="36">
        <v>576.56666666666683</v>
      </c>
      <c r="J204" s="36">
        <v>584.68333333333339</v>
      </c>
      <c r="K204" s="31">
        <v>568.45000000000005</v>
      </c>
      <c r="L204" s="31">
        <v>550.70000000000005</v>
      </c>
      <c r="M204" s="31">
        <v>61.242930000000001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10995.55</v>
      </c>
      <c r="D205" s="36">
        <v>11047.166666666666</v>
      </c>
      <c r="E205" s="36">
        <v>10916.633333333331</v>
      </c>
      <c r="F205" s="36">
        <v>10837.716666666665</v>
      </c>
      <c r="G205" s="36">
        <v>10707.183333333331</v>
      </c>
      <c r="H205" s="36">
        <v>11126.083333333332</v>
      </c>
      <c r="I205" s="36">
        <v>11256.616666666669</v>
      </c>
      <c r="J205" s="36">
        <v>11335.533333333333</v>
      </c>
      <c r="K205" s="31">
        <v>11177.7</v>
      </c>
      <c r="L205" s="31">
        <v>10968.25</v>
      </c>
      <c r="M205" s="31">
        <v>6.5926600000000004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147.25</v>
      </c>
      <c r="D206" s="36">
        <v>147.21666666666667</v>
      </c>
      <c r="E206" s="36">
        <v>145.33333333333334</v>
      </c>
      <c r="F206" s="36">
        <v>143.41666666666669</v>
      </c>
      <c r="G206" s="36">
        <v>141.53333333333336</v>
      </c>
      <c r="H206" s="36">
        <v>149.13333333333333</v>
      </c>
      <c r="I206" s="36">
        <v>151.01666666666665</v>
      </c>
      <c r="J206" s="36">
        <v>152.93333333333331</v>
      </c>
      <c r="K206" s="31">
        <v>149.1</v>
      </c>
      <c r="L206" s="31">
        <v>145.30000000000001</v>
      </c>
      <c r="M206" s="31">
        <v>94.345569999999995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2095.9499999999998</v>
      </c>
      <c r="D207" s="36">
        <v>2092.7833333333333</v>
      </c>
      <c r="E207" s="36">
        <v>2068.4166666666665</v>
      </c>
      <c r="F207" s="36">
        <v>2040.8833333333332</v>
      </c>
      <c r="G207" s="36">
        <v>2016.5166666666664</v>
      </c>
      <c r="H207" s="36">
        <v>2120.3166666666666</v>
      </c>
      <c r="I207" s="36">
        <v>2144.6833333333334</v>
      </c>
      <c r="J207" s="36">
        <v>2172.2166666666667</v>
      </c>
      <c r="K207" s="31">
        <v>2117.15</v>
      </c>
      <c r="L207" s="31">
        <v>2065.25</v>
      </c>
      <c r="M207" s="31">
        <v>1.3584700000000001</v>
      </c>
      <c r="N207" s="1"/>
      <c r="O207" s="1"/>
    </row>
    <row r="208" spans="1:15" ht="12.75" customHeight="1">
      <c r="A208" s="51">
        <v>203</v>
      </c>
      <c r="B208" s="53" t="s">
        <v>1017</v>
      </c>
      <c r="C208" s="31">
        <v>1272.8499999999999</v>
      </c>
      <c r="D208" s="36">
        <v>1266.6166666666666</v>
      </c>
      <c r="E208" s="36">
        <v>1251.9833333333331</v>
      </c>
      <c r="F208" s="36">
        <v>1231.1166666666666</v>
      </c>
      <c r="G208" s="36">
        <v>1216.4833333333331</v>
      </c>
      <c r="H208" s="36">
        <v>1287.4833333333331</v>
      </c>
      <c r="I208" s="36">
        <v>1302.1166666666668</v>
      </c>
      <c r="J208" s="36">
        <v>1322.9833333333331</v>
      </c>
      <c r="K208" s="31">
        <v>1281.25</v>
      </c>
      <c r="L208" s="31">
        <v>1245.75</v>
      </c>
      <c r="M208" s="31">
        <v>12.92892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1623</v>
      </c>
      <c r="D209" s="36">
        <v>1635.95</v>
      </c>
      <c r="E209" s="36">
        <v>1599.9</v>
      </c>
      <c r="F209" s="36">
        <v>1576.8</v>
      </c>
      <c r="G209" s="36">
        <v>1540.75</v>
      </c>
      <c r="H209" s="36">
        <v>1659.0500000000002</v>
      </c>
      <c r="I209" s="36">
        <v>1695.1</v>
      </c>
      <c r="J209" s="36">
        <v>1718.2000000000003</v>
      </c>
      <c r="K209" s="31">
        <v>1672</v>
      </c>
      <c r="L209" s="31">
        <v>1612.85</v>
      </c>
      <c r="M209" s="31">
        <v>43.806280000000001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448.45</v>
      </c>
      <c r="D210" s="36">
        <v>450.0333333333333</v>
      </c>
      <c r="E210" s="36">
        <v>444.46666666666658</v>
      </c>
      <c r="F210" s="36">
        <v>440.48333333333329</v>
      </c>
      <c r="G210" s="36">
        <v>434.91666666666657</v>
      </c>
      <c r="H210" s="36">
        <v>454.01666666666659</v>
      </c>
      <c r="I210" s="36">
        <v>459.58333333333331</v>
      </c>
      <c r="J210" s="36">
        <v>463.56666666666661</v>
      </c>
      <c r="K210" s="31">
        <v>455.6</v>
      </c>
      <c r="L210" s="31">
        <v>446.05</v>
      </c>
      <c r="M210" s="31">
        <v>64.169939999999997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16.920000000000002</v>
      </c>
      <c r="D211" s="36">
        <v>16.89</v>
      </c>
      <c r="E211" s="36">
        <v>16.39</v>
      </c>
      <c r="F211" s="36">
        <v>15.86</v>
      </c>
      <c r="G211" s="36">
        <v>15.36</v>
      </c>
      <c r="H211" s="36">
        <v>17.420000000000002</v>
      </c>
      <c r="I211" s="36">
        <v>17.920000000000002</v>
      </c>
      <c r="J211" s="36">
        <v>18.450000000000003</v>
      </c>
      <c r="K211" s="31">
        <v>17.39</v>
      </c>
      <c r="L211" s="31">
        <v>16.36</v>
      </c>
      <c r="M211" s="31">
        <v>15645.737999999999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1477.75</v>
      </c>
      <c r="D212" s="36">
        <v>1503.5333333333335</v>
      </c>
      <c r="E212" s="36">
        <v>1447.0666666666671</v>
      </c>
      <c r="F212" s="36">
        <v>1416.3833333333334</v>
      </c>
      <c r="G212" s="36">
        <v>1359.916666666667</v>
      </c>
      <c r="H212" s="36">
        <v>1534.2166666666672</v>
      </c>
      <c r="I212" s="36">
        <v>1590.6833333333338</v>
      </c>
      <c r="J212" s="36">
        <v>1621.3666666666672</v>
      </c>
      <c r="K212" s="31">
        <v>1560</v>
      </c>
      <c r="L212" s="31">
        <v>1472.85</v>
      </c>
      <c r="M212" s="31">
        <v>20.53603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495.75</v>
      </c>
      <c r="D213" s="36">
        <v>493.2166666666667</v>
      </c>
      <c r="E213" s="36">
        <v>489.28333333333342</v>
      </c>
      <c r="F213" s="36">
        <v>482.81666666666672</v>
      </c>
      <c r="G213" s="36">
        <v>478.88333333333344</v>
      </c>
      <c r="H213" s="36">
        <v>499.68333333333339</v>
      </c>
      <c r="I213" s="36">
        <v>503.61666666666667</v>
      </c>
      <c r="J213" s="36">
        <v>510.08333333333337</v>
      </c>
      <c r="K213" s="31">
        <v>497.15</v>
      </c>
      <c r="L213" s="31">
        <v>486.75</v>
      </c>
      <c r="M213" s="31">
        <v>104.40142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23.81</v>
      </c>
      <c r="D214" s="36">
        <v>23.816666666666666</v>
      </c>
      <c r="E214" s="36">
        <v>23.493333333333332</v>
      </c>
      <c r="F214" s="36">
        <v>23.176666666666666</v>
      </c>
      <c r="G214" s="36">
        <v>22.853333333333332</v>
      </c>
      <c r="H214" s="36">
        <v>24.133333333333333</v>
      </c>
      <c r="I214" s="36">
        <v>24.456666666666663</v>
      </c>
      <c r="J214" s="36">
        <v>24.773333333333333</v>
      </c>
      <c r="K214" s="31">
        <v>24.14</v>
      </c>
      <c r="L214" s="31">
        <v>23.5</v>
      </c>
      <c r="M214" s="31">
        <v>1527.76153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154.34</v>
      </c>
      <c r="D215" s="36">
        <v>156.65</v>
      </c>
      <c r="E215" s="36">
        <v>151.71</v>
      </c>
      <c r="F215" s="36">
        <v>149.08000000000001</v>
      </c>
      <c r="G215" s="36">
        <v>144.14000000000001</v>
      </c>
      <c r="H215" s="36">
        <v>159.28</v>
      </c>
      <c r="I215" s="36">
        <v>164.22</v>
      </c>
      <c r="J215" s="36">
        <v>166.85</v>
      </c>
      <c r="K215" s="31">
        <v>161.59</v>
      </c>
      <c r="L215" s="31">
        <v>154.02000000000001</v>
      </c>
      <c r="M215" s="31">
        <v>140.55999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198.49</v>
      </c>
      <c r="D216" s="36">
        <v>196.35</v>
      </c>
      <c r="E216" s="36">
        <v>191.7</v>
      </c>
      <c r="F216" s="36">
        <v>184.91</v>
      </c>
      <c r="G216" s="36">
        <v>180.26</v>
      </c>
      <c r="H216" s="36">
        <v>203.14</v>
      </c>
      <c r="I216" s="36">
        <v>207.79000000000002</v>
      </c>
      <c r="J216" s="36">
        <v>214.57999999999998</v>
      </c>
      <c r="K216" s="31">
        <v>201</v>
      </c>
      <c r="L216" s="31">
        <v>189.56</v>
      </c>
      <c r="M216" s="31">
        <v>1122.7489700000001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1073.55</v>
      </c>
      <c r="D217" s="36">
        <v>1076.2333333333333</v>
      </c>
      <c r="E217" s="36">
        <v>1066.5666666666666</v>
      </c>
      <c r="F217" s="36">
        <v>1059.5833333333333</v>
      </c>
      <c r="G217" s="36">
        <v>1049.9166666666665</v>
      </c>
      <c r="H217" s="36">
        <v>1083.2166666666667</v>
      </c>
      <c r="I217" s="36">
        <v>1092.8833333333332</v>
      </c>
      <c r="J217" s="36">
        <v>1099.8666666666668</v>
      </c>
      <c r="K217" s="31">
        <v>1085.9000000000001</v>
      </c>
      <c r="L217" s="31">
        <v>1069.25</v>
      </c>
      <c r="M217" s="31">
        <v>8.5959400000000006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852.9</v>
      </c>
      <c r="D11" s="36">
        <v>844.11666666666679</v>
      </c>
      <c r="E11" s="36">
        <v>823.73333333333358</v>
      </c>
      <c r="F11" s="36">
        <v>794.56666666666683</v>
      </c>
      <c r="G11" s="36">
        <v>774.18333333333362</v>
      </c>
      <c r="H11" s="36">
        <v>873.28333333333353</v>
      </c>
      <c r="I11" s="36">
        <v>893.66666666666674</v>
      </c>
      <c r="J11" s="36">
        <v>922.83333333333348</v>
      </c>
      <c r="K11" s="31">
        <v>864.5</v>
      </c>
      <c r="L11" s="31">
        <v>814.95</v>
      </c>
      <c r="M11" s="31">
        <v>25.265989999999999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36930.550000000003</v>
      </c>
      <c r="D12" s="36">
        <v>37031.133333333331</v>
      </c>
      <c r="E12" s="36">
        <v>36562.266666666663</v>
      </c>
      <c r="F12" s="36">
        <v>36193.98333333333</v>
      </c>
      <c r="G12" s="36">
        <v>35725.116666666661</v>
      </c>
      <c r="H12" s="36">
        <v>37399.416666666664</v>
      </c>
      <c r="I12" s="36">
        <v>37868.283333333333</v>
      </c>
      <c r="J12" s="36">
        <v>38236.566666666666</v>
      </c>
      <c r="K12" s="31">
        <v>37500</v>
      </c>
      <c r="L12" s="31">
        <v>36662.85</v>
      </c>
      <c r="M12" s="31">
        <v>0.10351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8544</v>
      </c>
      <c r="D13" s="36">
        <v>8659.5833333333339</v>
      </c>
      <c r="E13" s="36">
        <v>8405.4166666666679</v>
      </c>
      <c r="F13" s="36">
        <v>8266.8333333333339</v>
      </c>
      <c r="G13" s="36">
        <v>8012.6666666666679</v>
      </c>
      <c r="H13" s="36">
        <v>8798.1666666666679</v>
      </c>
      <c r="I13" s="36">
        <v>9052.3333333333358</v>
      </c>
      <c r="J13" s="36">
        <v>9190.9166666666679</v>
      </c>
      <c r="K13" s="31">
        <v>8913.75</v>
      </c>
      <c r="L13" s="31">
        <v>8521</v>
      </c>
      <c r="M13" s="31">
        <v>6.0129200000000003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2621.55</v>
      </c>
      <c r="D14" s="36">
        <v>2623.1</v>
      </c>
      <c r="E14" s="36">
        <v>2589</v>
      </c>
      <c r="F14" s="36">
        <v>2556.4500000000003</v>
      </c>
      <c r="G14" s="36">
        <v>2522.3500000000004</v>
      </c>
      <c r="H14" s="36">
        <v>2655.6499999999996</v>
      </c>
      <c r="I14" s="36">
        <v>2689.7499999999991</v>
      </c>
      <c r="J14" s="36">
        <v>2722.2999999999993</v>
      </c>
      <c r="K14" s="31">
        <v>2657.2</v>
      </c>
      <c r="L14" s="31">
        <v>2590.5500000000002</v>
      </c>
      <c r="M14" s="31">
        <v>2.2603300000000002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4271.55</v>
      </c>
      <c r="D15" s="36">
        <v>4237.083333333333</v>
      </c>
      <c r="E15" s="36">
        <v>4134.4666666666662</v>
      </c>
      <c r="F15" s="36">
        <v>3997.3833333333332</v>
      </c>
      <c r="G15" s="36">
        <v>3894.7666666666664</v>
      </c>
      <c r="H15" s="36">
        <v>4374.1666666666661</v>
      </c>
      <c r="I15" s="36">
        <v>4476.7833333333328</v>
      </c>
      <c r="J15" s="36">
        <v>4613.8666666666659</v>
      </c>
      <c r="K15" s="31">
        <v>4339.7</v>
      </c>
      <c r="L15" s="31">
        <v>4100</v>
      </c>
      <c r="M15" s="31">
        <v>2.3669600000000002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1571.15</v>
      </c>
      <c r="D16" s="36">
        <v>1575.6000000000001</v>
      </c>
      <c r="E16" s="36">
        <v>1556.7000000000003</v>
      </c>
      <c r="F16" s="36">
        <v>1542.2500000000002</v>
      </c>
      <c r="G16" s="36">
        <v>1523.3500000000004</v>
      </c>
      <c r="H16" s="36">
        <v>1590.0500000000002</v>
      </c>
      <c r="I16" s="36">
        <v>1608.9500000000003</v>
      </c>
      <c r="J16" s="36">
        <v>1623.4</v>
      </c>
      <c r="K16" s="31">
        <v>1594.5</v>
      </c>
      <c r="L16" s="31">
        <v>1561.15</v>
      </c>
      <c r="M16" s="31">
        <v>4.9166100000000004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656.95</v>
      </c>
      <c r="D17" s="36">
        <v>660.98333333333335</v>
      </c>
      <c r="E17" s="36">
        <v>645.9666666666667</v>
      </c>
      <c r="F17" s="36">
        <v>634.98333333333335</v>
      </c>
      <c r="G17" s="36">
        <v>619.9666666666667</v>
      </c>
      <c r="H17" s="36">
        <v>671.9666666666667</v>
      </c>
      <c r="I17" s="36">
        <v>686.98333333333335</v>
      </c>
      <c r="J17" s="36">
        <v>697.9666666666667</v>
      </c>
      <c r="K17" s="31">
        <v>676</v>
      </c>
      <c r="L17" s="31">
        <v>650</v>
      </c>
      <c r="M17" s="31">
        <v>194.36706000000001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685.3</v>
      </c>
      <c r="D18" s="36">
        <v>686.76666666666677</v>
      </c>
      <c r="E18" s="36">
        <v>677.53333333333353</v>
      </c>
      <c r="F18" s="36">
        <v>669.76666666666677</v>
      </c>
      <c r="G18" s="36">
        <v>660.53333333333353</v>
      </c>
      <c r="H18" s="36">
        <v>694.53333333333353</v>
      </c>
      <c r="I18" s="36">
        <v>703.76666666666688</v>
      </c>
      <c r="J18" s="36">
        <v>711.53333333333353</v>
      </c>
      <c r="K18" s="31">
        <v>696</v>
      </c>
      <c r="L18" s="31">
        <v>679</v>
      </c>
      <c r="M18" s="31">
        <v>8.4430800000000001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1935.75</v>
      </c>
      <c r="D19" s="36">
        <v>1937.3166666666666</v>
      </c>
      <c r="E19" s="36">
        <v>1895.6833333333332</v>
      </c>
      <c r="F19" s="36">
        <v>1855.6166666666666</v>
      </c>
      <c r="G19" s="36">
        <v>1813.9833333333331</v>
      </c>
      <c r="H19" s="36">
        <v>1977.3833333333332</v>
      </c>
      <c r="I19" s="36">
        <v>2019.0166666666664</v>
      </c>
      <c r="J19" s="36">
        <v>2059.083333333333</v>
      </c>
      <c r="K19" s="31">
        <v>1978.95</v>
      </c>
      <c r="L19" s="31">
        <v>1897.25</v>
      </c>
      <c r="M19" s="31">
        <v>6.8534699999999997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26909.8</v>
      </c>
      <c r="D20" s="36">
        <v>27011.583333333332</v>
      </c>
      <c r="E20" s="36">
        <v>26748.216666666664</v>
      </c>
      <c r="F20" s="36">
        <v>26586.633333333331</v>
      </c>
      <c r="G20" s="36">
        <v>26323.266666666663</v>
      </c>
      <c r="H20" s="36">
        <v>27173.166666666664</v>
      </c>
      <c r="I20" s="36">
        <v>27436.533333333333</v>
      </c>
      <c r="J20" s="36">
        <v>27598.116666666665</v>
      </c>
      <c r="K20" s="31">
        <v>27274.95</v>
      </c>
      <c r="L20" s="31">
        <v>26850</v>
      </c>
      <c r="M20" s="31">
        <v>0.10863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1515.65</v>
      </c>
      <c r="D21" s="36">
        <v>1493.8166666666666</v>
      </c>
      <c r="E21" s="36">
        <v>1462.8333333333333</v>
      </c>
      <c r="F21" s="36">
        <v>1410.0166666666667</v>
      </c>
      <c r="G21" s="36">
        <v>1379.0333333333333</v>
      </c>
      <c r="H21" s="36">
        <v>1546.6333333333332</v>
      </c>
      <c r="I21" s="36">
        <v>1577.6166666666668</v>
      </c>
      <c r="J21" s="36">
        <v>1630.4333333333332</v>
      </c>
      <c r="K21" s="31">
        <v>1524.8</v>
      </c>
      <c r="L21" s="31">
        <v>1441</v>
      </c>
      <c r="M21" s="31">
        <v>11.74173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1007.75</v>
      </c>
      <c r="D22" s="36">
        <v>1013.5</v>
      </c>
      <c r="E22" s="36">
        <v>995.3</v>
      </c>
      <c r="F22" s="36">
        <v>982.84999999999991</v>
      </c>
      <c r="G22" s="36">
        <v>964.64999999999986</v>
      </c>
      <c r="H22" s="36">
        <v>1025.95</v>
      </c>
      <c r="I22" s="36">
        <v>1044.1500000000001</v>
      </c>
      <c r="J22" s="36">
        <v>1056.6000000000001</v>
      </c>
      <c r="K22" s="31">
        <v>1031.7</v>
      </c>
      <c r="L22" s="31">
        <v>1001.05</v>
      </c>
      <c r="M22" s="31">
        <v>10.74316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3261.9</v>
      </c>
      <c r="D23" s="36">
        <v>3267.4</v>
      </c>
      <c r="E23" s="36">
        <v>3220.8</v>
      </c>
      <c r="F23" s="36">
        <v>3179.7000000000003</v>
      </c>
      <c r="G23" s="36">
        <v>3133.1000000000004</v>
      </c>
      <c r="H23" s="36">
        <v>3308.5</v>
      </c>
      <c r="I23" s="36">
        <v>3355.0999999999995</v>
      </c>
      <c r="J23" s="36">
        <v>3396.2</v>
      </c>
      <c r="K23" s="31">
        <v>3314</v>
      </c>
      <c r="L23" s="31">
        <v>3226.3</v>
      </c>
      <c r="M23" s="31">
        <v>14.192640000000001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1789.65</v>
      </c>
      <c r="D24" s="36">
        <v>1795.4333333333334</v>
      </c>
      <c r="E24" s="36">
        <v>1769.2166666666667</v>
      </c>
      <c r="F24" s="36">
        <v>1748.7833333333333</v>
      </c>
      <c r="G24" s="36">
        <v>1722.5666666666666</v>
      </c>
      <c r="H24" s="36">
        <v>1815.8666666666668</v>
      </c>
      <c r="I24" s="36">
        <v>1842.0833333333335</v>
      </c>
      <c r="J24" s="36">
        <v>1862.5166666666669</v>
      </c>
      <c r="K24" s="31">
        <v>1821.65</v>
      </c>
      <c r="L24" s="31">
        <v>1775</v>
      </c>
      <c r="M24" s="31">
        <v>9.7169299999999996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1448.4</v>
      </c>
      <c r="D25" s="36">
        <v>1440.2833333333335</v>
      </c>
      <c r="E25" s="36">
        <v>1428.5666666666671</v>
      </c>
      <c r="F25" s="36">
        <v>1408.7333333333336</v>
      </c>
      <c r="G25" s="36">
        <v>1397.0166666666671</v>
      </c>
      <c r="H25" s="36">
        <v>1460.116666666667</v>
      </c>
      <c r="I25" s="36">
        <v>1471.8333333333337</v>
      </c>
      <c r="J25" s="36">
        <v>1491.666666666667</v>
      </c>
      <c r="K25" s="31">
        <v>1452</v>
      </c>
      <c r="L25" s="31">
        <v>1420.45</v>
      </c>
      <c r="M25" s="31">
        <v>44.84742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738.65</v>
      </c>
      <c r="D26" s="36">
        <v>736.19999999999993</v>
      </c>
      <c r="E26" s="36">
        <v>722.44999999999982</v>
      </c>
      <c r="F26" s="36">
        <v>706.24999999999989</v>
      </c>
      <c r="G26" s="36">
        <v>692.49999999999977</v>
      </c>
      <c r="H26" s="36">
        <v>752.39999999999986</v>
      </c>
      <c r="I26" s="36">
        <v>766.15000000000009</v>
      </c>
      <c r="J26" s="36">
        <v>782.34999999999991</v>
      </c>
      <c r="K26" s="31">
        <v>749.95</v>
      </c>
      <c r="L26" s="31">
        <v>720</v>
      </c>
      <c r="M26" s="31">
        <v>54.775880000000001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927.4</v>
      </c>
      <c r="D27" s="36">
        <v>932.41666666666663</v>
      </c>
      <c r="E27" s="36">
        <v>917.0333333333333</v>
      </c>
      <c r="F27" s="36">
        <v>906.66666666666663</v>
      </c>
      <c r="G27" s="36">
        <v>891.2833333333333</v>
      </c>
      <c r="H27" s="36">
        <v>942.7833333333333</v>
      </c>
      <c r="I27" s="36">
        <v>958.16666666666674</v>
      </c>
      <c r="J27" s="36">
        <v>968.5333333333333</v>
      </c>
      <c r="K27" s="31">
        <v>947.8</v>
      </c>
      <c r="L27" s="31">
        <v>922.05</v>
      </c>
      <c r="M27" s="31">
        <v>8.7359200000000001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337.1</v>
      </c>
      <c r="D28" s="36">
        <v>338.61666666666667</v>
      </c>
      <c r="E28" s="36">
        <v>334.23333333333335</v>
      </c>
      <c r="F28" s="36">
        <v>331.36666666666667</v>
      </c>
      <c r="G28" s="36">
        <v>326.98333333333335</v>
      </c>
      <c r="H28" s="36">
        <v>341.48333333333335</v>
      </c>
      <c r="I28" s="36">
        <v>345.86666666666667</v>
      </c>
      <c r="J28" s="36">
        <v>348.73333333333335</v>
      </c>
      <c r="K28" s="31">
        <v>343</v>
      </c>
      <c r="L28" s="31">
        <v>335.75</v>
      </c>
      <c r="M28" s="31">
        <v>12.109680000000001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238.1</v>
      </c>
      <c r="D29" s="36">
        <v>236.6</v>
      </c>
      <c r="E29" s="36">
        <v>232.7</v>
      </c>
      <c r="F29" s="36">
        <v>227.29999999999998</v>
      </c>
      <c r="G29" s="36">
        <v>223.39999999999998</v>
      </c>
      <c r="H29" s="36">
        <v>242</v>
      </c>
      <c r="I29" s="36">
        <v>245.90000000000003</v>
      </c>
      <c r="J29" s="36">
        <v>251.3</v>
      </c>
      <c r="K29" s="31">
        <v>240.5</v>
      </c>
      <c r="L29" s="31">
        <v>231.2</v>
      </c>
      <c r="M29" s="31">
        <v>72.008349999999993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320.95</v>
      </c>
      <c r="D30" s="36">
        <v>324.31666666666666</v>
      </c>
      <c r="E30" s="36">
        <v>316.7833333333333</v>
      </c>
      <c r="F30" s="36">
        <v>312.61666666666662</v>
      </c>
      <c r="G30" s="36">
        <v>305.08333333333326</v>
      </c>
      <c r="H30" s="36">
        <v>328.48333333333335</v>
      </c>
      <c r="I30" s="36">
        <v>336.01666666666677</v>
      </c>
      <c r="J30" s="36">
        <v>340.18333333333339</v>
      </c>
      <c r="K30" s="31">
        <v>331.85</v>
      </c>
      <c r="L30" s="31">
        <v>320.14999999999998</v>
      </c>
      <c r="M30" s="31">
        <v>52.476430000000001</v>
      </c>
      <c r="N30" s="1"/>
      <c r="O30" s="1"/>
    </row>
    <row r="31" spans="1:15" ht="12.75" customHeight="1">
      <c r="A31" s="33">
        <v>21</v>
      </c>
      <c r="B31" s="53" t="s">
        <v>1018</v>
      </c>
      <c r="C31" s="31">
        <v>804.45</v>
      </c>
      <c r="D31" s="36">
        <v>811.81666666666661</v>
      </c>
      <c r="E31" s="36">
        <v>783.63333333333321</v>
      </c>
      <c r="F31" s="36">
        <v>762.81666666666661</v>
      </c>
      <c r="G31" s="36">
        <v>734.63333333333321</v>
      </c>
      <c r="H31" s="36">
        <v>832.63333333333321</v>
      </c>
      <c r="I31" s="36">
        <v>860.81666666666661</v>
      </c>
      <c r="J31" s="36">
        <v>881.63333333333321</v>
      </c>
      <c r="K31" s="31">
        <v>840</v>
      </c>
      <c r="L31" s="31">
        <v>791</v>
      </c>
      <c r="M31" s="31">
        <v>6.3258700000000001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878.65</v>
      </c>
      <c r="D32" s="36">
        <v>878.13333333333333</v>
      </c>
      <c r="E32" s="36">
        <v>866.26666666666665</v>
      </c>
      <c r="F32" s="36">
        <v>853.88333333333333</v>
      </c>
      <c r="G32" s="36">
        <v>842.01666666666665</v>
      </c>
      <c r="H32" s="36">
        <v>890.51666666666665</v>
      </c>
      <c r="I32" s="36">
        <v>902.38333333333321</v>
      </c>
      <c r="J32" s="36">
        <v>914.76666666666665</v>
      </c>
      <c r="K32" s="31">
        <v>890</v>
      </c>
      <c r="L32" s="31">
        <v>865.75</v>
      </c>
      <c r="M32" s="31">
        <v>0.87917999999999996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1240.05</v>
      </c>
      <c r="D33" s="36">
        <v>1235.6000000000001</v>
      </c>
      <c r="E33" s="36">
        <v>1215.4500000000003</v>
      </c>
      <c r="F33" s="36">
        <v>1190.8500000000001</v>
      </c>
      <c r="G33" s="36">
        <v>1170.7000000000003</v>
      </c>
      <c r="H33" s="36">
        <v>1260.2000000000003</v>
      </c>
      <c r="I33" s="36">
        <v>1280.3500000000004</v>
      </c>
      <c r="J33" s="36">
        <v>1304.9500000000003</v>
      </c>
      <c r="K33" s="31">
        <v>1255.75</v>
      </c>
      <c r="L33" s="31">
        <v>1211</v>
      </c>
      <c r="M33" s="31">
        <v>2.0414699999999999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2371.15</v>
      </c>
      <c r="D34" s="36">
        <v>2375.1333333333332</v>
      </c>
      <c r="E34" s="36">
        <v>2339.2666666666664</v>
      </c>
      <c r="F34" s="36">
        <v>2307.3833333333332</v>
      </c>
      <c r="G34" s="36">
        <v>2271.5166666666664</v>
      </c>
      <c r="H34" s="36">
        <v>2407.0166666666664</v>
      </c>
      <c r="I34" s="36">
        <v>2442.8833333333332</v>
      </c>
      <c r="J34" s="36">
        <v>2474.7666666666664</v>
      </c>
      <c r="K34" s="31">
        <v>2411</v>
      </c>
      <c r="L34" s="31">
        <v>2343.25</v>
      </c>
      <c r="M34" s="31">
        <v>0.56637999999999999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862.5</v>
      </c>
      <c r="D35" s="36">
        <v>872.15</v>
      </c>
      <c r="E35" s="36">
        <v>849.34999999999991</v>
      </c>
      <c r="F35" s="36">
        <v>836.19999999999993</v>
      </c>
      <c r="G35" s="36">
        <v>813.39999999999986</v>
      </c>
      <c r="H35" s="36">
        <v>885.3</v>
      </c>
      <c r="I35" s="36">
        <v>908.09999999999991</v>
      </c>
      <c r="J35" s="36">
        <v>921.25</v>
      </c>
      <c r="K35" s="31">
        <v>894.95</v>
      </c>
      <c r="L35" s="31">
        <v>859</v>
      </c>
      <c r="M35" s="31">
        <v>3.00739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5184.8500000000004</v>
      </c>
      <c r="D36" s="36">
        <v>5201.2333333333336</v>
      </c>
      <c r="E36" s="36">
        <v>5143.6166666666668</v>
      </c>
      <c r="F36" s="36">
        <v>5102.3833333333332</v>
      </c>
      <c r="G36" s="36">
        <v>5044.7666666666664</v>
      </c>
      <c r="H36" s="36">
        <v>5242.4666666666672</v>
      </c>
      <c r="I36" s="36">
        <v>5300.0833333333339</v>
      </c>
      <c r="J36" s="36">
        <v>5341.3166666666675</v>
      </c>
      <c r="K36" s="31">
        <v>5258.85</v>
      </c>
      <c r="L36" s="31">
        <v>5160</v>
      </c>
      <c r="M36" s="31">
        <v>1.7511099999999999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2004.95</v>
      </c>
      <c r="D37" s="36">
        <v>2023.5999999999997</v>
      </c>
      <c r="E37" s="36">
        <v>1976.4499999999994</v>
      </c>
      <c r="F37" s="36">
        <v>1947.9499999999996</v>
      </c>
      <c r="G37" s="36">
        <v>1900.7999999999993</v>
      </c>
      <c r="H37" s="36">
        <v>2052.0999999999995</v>
      </c>
      <c r="I37" s="36">
        <v>2099.2499999999995</v>
      </c>
      <c r="J37" s="36">
        <v>2127.7499999999995</v>
      </c>
      <c r="K37" s="31">
        <v>2070.75</v>
      </c>
      <c r="L37" s="31">
        <v>1995.1</v>
      </c>
      <c r="M37" s="31">
        <v>0.89568000000000003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62.73</v>
      </c>
      <c r="D38" s="36">
        <v>63.476666666666667</v>
      </c>
      <c r="E38" s="36">
        <v>61.75333333333333</v>
      </c>
      <c r="F38" s="36">
        <v>60.776666666666664</v>
      </c>
      <c r="G38" s="36">
        <v>59.053333333333327</v>
      </c>
      <c r="H38" s="36">
        <v>64.453333333333333</v>
      </c>
      <c r="I38" s="36">
        <v>66.176666666666677</v>
      </c>
      <c r="J38" s="36">
        <v>67.153333333333336</v>
      </c>
      <c r="K38" s="31">
        <v>65.2</v>
      </c>
      <c r="L38" s="31">
        <v>62.5</v>
      </c>
      <c r="M38" s="31">
        <v>68.715720000000005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29.52</v>
      </c>
      <c r="D39" s="36">
        <v>28.806666666666661</v>
      </c>
      <c r="E39" s="36">
        <v>27.613333333333323</v>
      </c>
      <c r="F39" s="36">
        <v>25.70666666666666</v>
      </c>
      <c r="G39" s="36">
        <v>24.513333333333321</v>
      </c>
      <c r="H39" s="36">
        <v>30.713333333333324</v>
      </c>
      <c r="I39" s="36">
        <v>31.906666666666659</v>
      </c>
      <c r="J39" s="36">
        <v>33.813333333333325</v>
      </c>
      <c r="K39" s="31">
        <v>30</v>
      </c>
      <c r="L39" s="31">
        <v>26.9</v>
      </c>
      <c r="M39" s="31">
        <v>557.83781999999997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1398.55</v>
      </c>
      <c r="D40" s="36">
        <v>1390.5166666666667</v>
      </c>
      <c r="E40" s="36">
        <v>1363.0333333333333</v>
      </c>
      <c r="F40" s="36">
        <v>1327.5166666666667</v>
      </c>
      <c r="G40" s="36">
        <v>1300.0333333333333</v>
      </c>
      <c r="H40" s="36">
        <v>1426.0333333333333</v>
      </c>
      <c r="I40" s="36">
        <v>1453.5166666666664</v>
      </c>
      <c r="J40" s="36">
        <v>1489.0333333333333</v>
      </c>
      <c r="K40" s="31">
        <v>1418</v>
      </c>
      <c r="L40" s="31">
        <v>1355</v>
      </c>
      <c r="M40" s="31">
        <v>32.038620000000002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3998.9</v>
      </c>
      <c r="D41" s="36">
        <v>3999.9500000000003</v>
      </c>
      <c r="E41" s="36">
        <v>3953.3000000000006</v>
      </c>
      <c r="F41" s="36">
        <v>3907.7000000000003</v>
      </c>
      <c r="G41" s="36">
        <v>3861.0500000000006</v>
      </c>
      <c r="H41" s="36">
        <v>4045.5500000000006</v>
      </c>
      <c r="I41" s="36">
        <v>4092.2000000000003</v>
      </c>
      <c r="J41" s="36">
        <v>4137.8000000000011</v>
      </c>
      <c r="K41" s="31">
        <v>4046.6</v>
      </c>
      <c r="L41" s="31">
        <v>3954.35</v>
      </c>
      <c r="M41" s="31">
        <v>2.1815500000000001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666.8</v>
      </c>
      <c r="D42" s="36">
        <v>665.46666666666658</v>
      </c>
      <c r="E42" s="36">
        <v>655.63333333333321</v>
      </c>
      <c r="F42" s="36">
        <v>644.46666666666658</v>
      </c>
      <c r="G42" s="36">
        <v>634.63333333333321</v>
      </c>
      <c r="H42" s="36">
        <v>676.63333333333321</v>
      </c>
      <c r="I42" s="36">
        <v>686.46666666666647</v>
      </c>
      <c r="J42" s="36">
        <v>697.63333333333321</v>
      </c>
      <c r="K42" s="31">
        <v>675.3</v>
      </c>
      <c r="L42" s="31">
        <v>654.29999999999995</v>
      </c>
      <c r="M42" s="31">
        <v>31.045110000000001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3995.4</v>
      </c>
      <c r="D43" s="36">
        <v>4025.1333333333332</v>
      </c>
      <c r="E43" s="36">
        <v>3960.2666666666664</v>
      </c>
      <c r="F43" s="36">
        <v>3925.1333333333332</v>
      </c>
      <c r="G43" s="36">
        <v>3860.2666666666664</v>
      </c>
      <c r="H43" s="36">
        <v>4060.2666666666664</v>
      </c>
      <c r="I43" s="36">
        <v>4125.1333333333332</v>
      </c>
      <c r="J43" s="36">
        <v>4160.2666666666664</v>
      </c>
      <c r="K43" s="31">
        <v>4090</v>
      </c>
      <c r="L43" s="31">
        <v>3990</v>
      </c>
      <c r="M43" s="31">
        <v>0.20843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2607.75</v>
      </c>
      <c r="D44" s="36">
        <v>2626.9666666666667</v>
      </c>
      <c r="E44" s="36">
        <v>2580.8833333333332</v>
      </c>
      <c r="F44" s="36">
        <v>2554.0166666666664</v>
      </c>
      <c r="G44" s="36">
        <v>2507.9333333333329</v>
      </c>
      <c r="H44" s="36">
        <v>2653.8333333333335</v>
      </c>
      <c r="I44" s="36">
        <v>2699.9166666666665</v>
      </c>
      <c r="J44" s="36">
        <v>2726.7833333333338</v>
      </c>
      <c r="K44" s="31">
        <v>2673.05</v>
      </c>
      <c r="L44" s="31">
        <v>2600.1</v>
      </c>
      <c r="M44" s="31">
        <v>2.8661400000000001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782.15</v>
      </c>
      <c r="D45" s="36">
        <v>784.7166666666667</v>
      </c>
      <c r="E45" s="36">
        <v>774.43333333333339</v>
      </c>
      <c r="F45" s="36">
        <v>766.7166666666667</v>
      </c>
      <c r="G45" s="36">
        <v>756.43333333333339</v>
      </c>
      <c r="H45" s="36">
        <v>792.43333333333339</v>
      </c>
      <c r="I45" s="36">
        <v>802.7166666666667</v>
      </c>
      <c r="J45" s="36">
        <v>810.43333333333339</v>
      </c>
      <c r="K45" s="31">
        <v>795</v>
      </c>
      <c r="L45" s="31">
        <v>777</v>
      </c>
      <c r="M45" s="31">
        <v>1.20855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8381</v>
      </c>
      <c r="D46" s="36">
        <v>8460.15</v>
      </c>
      <c r="E46" s="36">
        <v>8272.2999999999993</v>
      </c>
      <c r="F46" s="36">
        <v>8163.6</v>
      </c>
      <c r="G46" s="36">
        <v>7975.75</v>
      </c>
      <c r="H46" s="36">
        <v>8568.8499999999985</v>
      </c>
      <c r="I46" s="36">
        <v>8756.7000000000007</v>
      </c>
      <c r="J46" s="36">
        <v>8865.3999999999978</v>
      </c>
      <c r="K46" s="31">
        <v>8648</v>
      </c>
      <c r="L46" s="31">
        <v>8351.4500000000007</v>
      </c>
      <c r="M46" s="31">
        <v>0.68640000000000001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6173.55</v>
      </c>
      <c r="D47" s="36">
        <v>6190.2</v>
      </c>
      <c r="E47" s="36">
        <v>6111.4</v>
      </c>
      <c r="F47" s="36">
        <v>6049.25</v>
      </c>
      <c r="G47" s="36">
        <v>5970.45</v>
      </c>
      <c r="H47" s="36">
        <v>6252.3499999999995</v>
      </c>
      <c r="I47" s="36">
        <v>6331.1500000000005</v>
      </c>
      <c r="J47" s="36">
        <v>6393.2999999999993</v>
      </c>
      <c r="K47" s="31">
        <v>6269</v>
      </c>
      <c r="L47" s="31">
        <v>6128.05</v>
      </c>
      <c r="M47" s="31">
        <v>4.0171400000000004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484.65</v>
      </c>
      <c r="D48" s="36">
        <v>484.43333333333334</v>
      </c>
      <c r="E48" s="36">
        <v>479.86666666666667</v>
      </c>
      <c r="F48" s="36">
        <v>475.08333333333331</v>
      </c>
      <c r="G48" s="36">
        <v>470.51666666666665</v>
      </c>
      <c r="H48" s="36">
        <v>489.2166666666667</v>
      </c>
      <c r="I48" s="36">
        <v>493.78333333333342</v>
      </c>
      <c r="J48" s="36">
        <v>498.56666666666672</v>
      </c>
      <c r="K48" s="31">
        <v>489</v>
      </c>
      <c r="L48" s="31">
        <v>479.65</v>
      </c>
      <c r="M48" s="31">
        <v>32.286259999999999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347.65</v>
      </c>
      <c r="D49" s="36">
        <v>347.48333333333335</v>
      </c>
      <c r="E49" s="36">
        <v>339.4666666666667</v>
      </c>
      <c r="F49" s="36">
        <v>331.28333333333336</v>
      </c>
      <c r="G49" s="36">
        <v>323.26666666666671</v>
      </c>
      <c r="H49" s="36">
        <v>355.66666666666669</v>
      </c>
      <c r="I49" s="36">
        <v>363.68333333333334</v>
      </c>
      <c r="J49" s="36">
        <v>371.86666666666667</v>
      </c>
      <c r="K49" s="31">
        <v>355.5</v>
      </c>
      <c r="L49" s="31">
        <v>339.3</v>
      </c>
      <c r="M49" s="31">
        <v>13.950760000000001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671.9</v>
      </c>
      <c r="D50" s="36">
        <v>663.41666666666663</v>
      </c>
      <c r="E50" s="36">
        <v>649.83333333333326</v>
      </c>
      <c r="F50" s="36">
        <v>627.76666666666665</v>
      </c>
      <c r="G50" s="36">
        <v>614.18333333333328</v>
      </c>
      <c r="H50" s="36">
        <v>685.48333333333323</v>
      </c>
      <c r="I50" s="36">
        <v>699.06666666666649</v>
      </c>
      <c r="J50" s="36">
        <v>721.13333333333321</v>
      </c>
      <c r="K50" s="31">
        <v>677</v>
      </c>
      <c r="L50" s="31">
        <v>641.35</v>
      </c>
      <c r="M50" s="31">
        <v>5.40733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669.5</v>
      </c>
      <c r="D51" s="36">
        <v>671.16666666666663</v>
      </c>
      <c r="E51" s="36">
        <v>652.33333333333326</v>
      </c>
      <c r="F51" s="36">
        <v>635.16666666666663</v>
      </c>
      <c r="G51" s="36">
        <v>616.33333333333326</v>
      </c>
      <c r="H51" s="36">
        <v>688.33333333333326</v>
      </c>
      <c r="I51" s="36">
        <v>707.16666666666652</v>
      </c>
      <c r="J51" s="36">
        <v>724.33333333333326</v>
      </c>
      <c r="K51" s="31">
        <v>690</v>
      </c>
      <c r="L51" s="31">
        <v>654</v>
      </c>
      <c r="M51" s="31">
        <v>8.1767099999999999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234.01</v>
      </c>
      <c r="D52" s="36">
        <v>235.14666666666668</v>
      </c>
      <c r="E52" s="36">
        <v>230.41333333333336</v>
      </c>
      <c r="F52" s="36">
        <v>226.81666666666669</v>
      </c>
      <c r="G52" s="36">
        <v>222.08333333333337</v>
      </c>
      <c r="H52" s="36">
        <v>238.74333333333334</v>
      </c>
      <c r="I52" s="36">
        <v>243.47666666666663</v>
      </c>
      <c r="J52" s="36">
        <v>247.07333333333332</v>
      </c>
      <c r="K52" s="31">
        <v>239.88</v>
      </c>
      <c r="L52" s="31">
        <v>231.55</v>
      </c>
      <c r="M52" s="31">
        <v>121.66591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2891.7</v>
      </c>
      <c r="D53" s="36">
        <v>2898.1166666666668</v>
      </c>
      <c r="E53" s="36">
        <v>2876.2333333333336</v>
      </c>
      <c r="F53" s="36">
        <v>2860.7666666666669</v>
      </c>
      <c r="G53" s="36">
        <v>2838.8833333333337</v>
      </c>
      <c r="H53" s="36">
        <v>2913.5833333333335</v>
      </c>
      <c r="I53" s="36">
        <v>2935.4666666666667</v>
      </c>
      <c r="J53" s="36">
        <v>2950.9333333333334</v>
      </c>
      <c r="K53" s="31">
        <v>2920</v>
      </c>
      <c r="L53" s="31">
        <v>2882.65</v>
      </c>
      <c r="M53" s="31">
        <v>10.18294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352</v>
      </c>
      <c r="D54" s="36">
        <v>353.7833333333333</v>
      </c>
      <c r="E54" s="36">
        <v>349.21666666666658</v>
      </c>
      <c r="F54" s="36">
        <v>346.43333333333328</v>
      </c>
      <c r="G54" s="36">
        <v>341.86666666666656</v>
      </c>
      <c r="H54" s="36">
        <v>356.56666666666661</v>
      </c>
      <c r="I54" s="36">
        <v>361.13333333333333</v>
      </c>
      <c r="J54" s="36">
        <v>363.91666666666663</v>
      </c>
      <c r="K54" s="31">
        <v>358.35</v>
      </c>
      <c r="L54" s="31">
        <v>351</v>
      </c>
      <c r="M54" s="31">
        <v>7.0948799999999999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6379.45</v>
      </c>
      <c r="D55" s="36">
        <v>6406.8</v>
      </c>
      <c r="E55" s="36">
        <v>6274.6500000000005</v>
      </c>
      <c r="F55" s="36">
        <v>6169.85</v>
      </c>
      <c r="G55" s="36">
        <v>6037.7000000000007</v>
      </c>
      <c r="H55" s="36">
        <v>6511.6</v>
      </c>
      <c r="I55" s="36">
        <v>6643.75</v>
      </c>
      <c r="J55" s="36">
        <v>6748.55</v>
      </c>
      <c r="K55" s="31">
        <v>6538.95</v>
      </c>
      <c r="L55" s="31">
        <v>6302</v>
      </c>
      <c r="M55" s="31">
        <v>0.16941999999999999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2204.6</v>
      </c>
      <c r="D56" s="36">
        <v>2218.2833333333333</v>
      </c>
      <c r="E56" s="36">
        <v>2185.6166666666668</v>
      </c>
      <c r="F56" s="36">
        <v>2166.6333333333337</v>
      </c>
      <c r="G56" s="36">
        <v>2133.9666666666672</v>
      </c>
      <c r="H56" s="36">
        <v>2237.2666666666664</v>
      </c>
      <c r="I56" s="36">
        <v>2269.9333333333334</v>
      </c>
      <c r="J56" s="36">
        <v>2288.9166666666661</v>
      </c>
      <c r="K56" s="31">
        <v>2250.9499999999998</v>
      </c>
      <c r="L56" s="31">
        <v>2199.3000000000002</v>
      </c>
      <c r="M56" s="31">
        <v>1.9381200000000001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6234.5</v>
      </c>
      <c r="D57" s="36">
        <v>6249.2333333333336</v>
      </c>
      <c r="E57" s="36">
        <v>6173.4666666666672</v>
      </c>
      <c r="F57" s="36">
        <v>6112.4333333333334</v>
      </c>
      <c r="G57" s="36">
        <v>6036.666666666667</v>
      </c>
      <c r="H57" s="36">
        <v>6310.2666666666673</v>
      </c>
      <c r="I57" s="36">
        <v>6386.0333333333338</v>
      </c>
      <c r="J57" s="36">
        <v>6447.0666666666675</v>
      </c>
      <c r="K57" s="31">
        <v>6325</v>
      </c>
      <c r="L57" s="31">
        <v>6188.2</v>
      </c>
      <c r="M57" s="31">
        <v>0.27450999999999998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1221.7</v>
      </c>
      <c r="D58" s="36">
        <v>1229.2333333333333</v>
      </c>
      <c r="E58" s="36">
        <v>1210.4166666666667</v>
      </c>
      <c r="F58" s="36">
        <v>1199.1333333333334</v>
      </c>
      <c r="G58" s="36">
        <v>1180.3166666666668</v>
      </c>
      <c r="H58" s="36">
        <v>1240.5166666666667</v>
      </c>
      <c r="I58" s="36">
        <v>1259.3333333333333</v>
      </c>
      <c r="J58" s="36">
        <v>1270.6166666666666</v>
      </c>
      <c r="K58" s="31">
        <v>1248.05</v>
      </c>
      <c r="L58" s="31">
        <v>1217.95</v>
      </c>
      <c r="M58" s="31">
        <v>10.22658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639.35</v>
      </c>
      <c r="D59" s="36">
        <v>645.11666666666667</v>
      </c>
      <c r="E59" s="36">
        <v>618.23333333333335</v>
      </c>
      <c r="F59" s="36">
        <v>597.11666666666667</v>
      </c>
      <c r="G59" s="36">
        <v>570.23333333333335</v>
      </c>
      <c r="H59" s="36">
        <v>666.23333333333335</v>
      </c>
      <c r="I59" s="36">
        <v>693.11666666666679</v>
      </c>
      <c r="J59" s="36">
        <v>714.23333333333335</v>
      </c>
      <c r="K59" s="31">
        <v>672</v>
      </c>
      <c r="L59" s="31">
        <v>624</v>
      </c>
      <c r="M59" s="31">
        <v>32.082009999999997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4933.8999999999996</v>
      </c>
      <c r="D60" s="36">
        <v>5018.083333333333</v>
      </c>
      <c r="E60" s="36">
        <v>4817.1666666666661</v>
      </c>
      <c r="F60" s="36">
        <v>4700.4333333333334</v>
      </c>
      <c r="G60" s="36">
        <v>4499.5166666666664</v>
      </c>
      <c r="H60" s="36">
        <v>5134.8166666666657</v>
      </c>
      <c r="I60" s="36">
        <v>5335.7333333333318</v>
      </c>
      <c r="J60" s="36">
        <v>5452.4666666666653</v>
      </c>
      <c r="K60" s="31">
        <v>5219</v>
      </c>
      <c r="L60" s="31">
        <v>4901.3500000000004</v>
      </c>
      <c r="M60" s="31">
        <v>14.387499999999999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1226.6500000000001</v>
      </c>
      <c r="D61" s="36">
        <v>1218.5</v>
      </c>
      <c r="E61" s="36">
        <v>1193.6500000000001</v>
      </c>
      <c r="F61" s="36">
        <v>1160.6500000000001</v>
      </c>
      <c r="G61" s="36">
        <v>1135.8000000000002</v>
      </c>
      <c r="H61" s="36">
        <v>1251.5</v>
      </c>
      <c r="I61" s="36">
        <v>1276.3499999999999</v>
      </c>
      <c r="J61" s="36">
        <v>1309.3499999999999</v>
      </c>
      <c r="K61" s="31">
        <v>1243.3499999999999</v>
      </c>
      <c r="L61" s="31">
        <v>1185.5</v>
      </c>
      <c r="M61" s="31">
        <v>179.87437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4524.05</v>
      </c>
      <c r="D62" s="36">
        <v>4575.0166666666664</v>
      </c>
      <c r="E62" s="36">
        <v>4421.0333333333328</v>
      </c>
      <c r="F62" s="36">
        <v>4318.0166666666664</v>
      </c>
      <c r="G62" s="36">
        <v>4164.0333333333328</v>
      </c>
      <c r="H62" s="36">
        <v>4678.0333333333328</v>
      </c>
      <c r="I62" s="36">
        <v>4832.0166666666664</v>
      </c>
      <c r="J62" s="36">
        <v>4935.0333333333328</v>
      </c>
      <c r="K62" s="31">
        <v>4729</v>
      </c>
      <c r="L62" s="31">
        <v>4472</v>
      </c>
      <c r="M62" s="31">
        <v>7.1896500000000003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367.9</v>
      </c>
      <c r="D63" s="36">
        <v>365.63333333333338</v>
      </c>
      <c r="E63" s="36">
        <v>360.26666666666677</v>
      </c>
      <c r="F63" s="36">
        <v>352.63333333333338</v>
      </c>
      <c r="G63" s="36">
        <v>347.26666666666677</v>
      </c>
      <c r="H63" s="36">
        <v>373.26666666666677</v>
      </c>
      <c r="I63" s="36">
        <v>378.63333333333344</v>
      </c>
      <c r="J63" s="36">
        <v>386.26666666666677</v>
      </c>
      <c r="K63" s="31">
        <v>371</v>
      </c>
      <c r="L63" s="31">
        <v>358</v>
      </c>
      <c r="M63" s="31">
        <v>53.246679999999998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2709.25</v>
      </c>
      <c r="D64" s="36">
        <v>2715.75</v>
      </c>
      <c r="E64" s="36">
        <v>2693.5</v>
      </c>
      <c r="F64" s="36">
        <v>2677.75</v>
      </c>
      <c r="G64" s="36">
        <v>2655.5</v>
      </c>
      <c r="H64" s="36">
        <v>2731.5</v>
      </c>
      <c r="I64" s="36">
        <v>2753.75</v>
      </c>
      <c r="J64" s="36">
        <v>2769.5</v>
      </c>
      <c r="K64" s="31">
        <v>2738</v>
      </c>
      <c r="L64" s="31">
        <v>2700</v>
      </c>
      <c r="M64" s="31">
        <v>4.3258299999999998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9685.7999999999993</v>
      </c>
      <c r="D65" s="36">
        <v>9767.9333333333325</v>
      </c>
      <c r="E65" s="36">
        <v>9587.866666666665</v>
      </c>
      <c r="F65" s="36">
        <v>9489.9333333333325</v>
      </c>
      <c r="G65" s="36">
        <v>9309.866666666665</v>
      </c>
      <c r="H65" s="36">
        <v>9865.866666666665</v>
      </c>
      <c r="I65" s="36">
        <v>10045.933333333334</v>
      </c>
      <c r="J65" s="36">
        <v>10143.866666666665</v>
      </c>
      <c r="K65" s="31">
        <v>9948</v>
      </c>
      <c r="L65" s="31">
        <v>9670</v>
      </c>
      <c r="M65" s="31">
        <v>2.7978900000000002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7233.95</v>
      </c>
      <c r="D66" s="36">
        <v>7253.5999999999995</v>
      </c>
      <c r="E66" s="36">
        <v>7158.2499999999991</v>
      </c>
      <c r="F66" s="36">
        <v>7082.5499999999993</v>
      </c>
      <c r="G66" s="36">
        <v>6987.1999999999989</v>
      </c>
      <c r="H66" s="36">
        <v>7329.2999999999993</v>
      </c>
      <c r="I66" s="36">
        <v>7424.65</v>
      </c>
      <c r="J66" s="36">
        <v>7500.3499999999995</v>
      </c>
      <c r="K66" s="31">
        <v>7348.95</v>
      </c>
      <c r="L66" s="31">
        <v>7177.9</v>
      </c>
      <c r="M66" s="31">
        <v>5.2039999999999997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1594.9</v>
      </c>
      <c r="D67" s="36">
        <v>1592.4666666666665</v>
      </c>
      <c r="E67" s="36">
        <v>1584.9333333333329</v>
      </c>
      <c r="F67" s="36">
        <v>1574.9666666666665</v>
      </c>
      <c r="G67" s="36">
        <v>1567.4333333333329</v>
      </c>
      <c r="H67" s="36">
        <v>1602.4333333333329</v>
      </c>
      <c r="I67" s="36">
        <v>1609.9666666666662</v>
      </c>
      <c r="J67" s="36">
        <v>1619.9333333333329</v>
      </c>
      <c r="K67" s="31">
        <v>1600</v>
      </c>
      <c r="L67" s="31">
        <v>1582.5</v>
      </c>
      <c r="M67" s="31">
        <v>12.692729999999999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8199.7000000000007</v>
      </c>
      <c r="D68" s="36">
        <v>8253.0333333333347</v>
      </c>
      <c r="E68" s="36">
        <v>8132.466666666669</v>
      </c>
      <c r="F68" s="36">
        <v>8065.2333333333345</v>
      </c>
      <c r="G68" s="36">
        <v>7944.6666666666688</v>
      </c>
      <c r="H68" s="36">
        <v>8320.2666666666701</v>
      </c>
      <c r="I68" s="36">
        <v>8440.8333333333358</v>
      </c>
      <c r="J68" s="36">
        <v>8508.0666666666693</v>
      </c>
      <c r="K68" s="31">
        <v>8373.6</v>
      </c>
      <c r="L68" s="31">
        <v>8185.8</v>
      </c>
      <c r="M68" s="31">
        <v>0.24661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2243.65</v>
      </c>
      <c r="D69" s="36">
        <v>2250.1666666666665</v>
      </c>
      <c r="E69" s="36">
        <v>2210.4833333333331</v>
      </c>
      <c r="F69" s="36">
        <v>2177.3166666666666</v>
      </c>
      <c r="G69" s="36">
        <v>2137.6333333333332</v>
      </c>
      <c r="H69" s="36">
        <v>2283.333333333333</v>
      </c>
      <c r="I69" s="36">
        <v>2323.0166666666664</v>
      </c>
      <c r="J69" s="36">
        <v>2356.1833333333329</v>
      </c>
      <c r="K69" s="31">
        <v>2289.85</v>
      </c>
      <c r="L69" s="31">
        <v>2217</v>
      </c>
      <c r="M69" s="31">
        <v>1.05017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3289.6</v>
      </c>
      <c r="D70" s="36">
        <v>3310.1</v>
      </c>
      <c r="E70" s="36">
        <v>3256.25</v>
      </c>
      <c r="F70" s="36">
        <v>3222.9</v>
      </c>
      <c r="G70" s="36">
        <v>3169.05</v>
      </c>
      <c r="H70" s="36">
        <v>3343.45</v>
      </c>
      <c r="I70" s="36">
        <v>3397.2999999999993</v>
      </c>
      <c r="J70" s="36">
        <v>3430.6499999999996</v>
      </c>
      <c r="K70" s="31">
        <v>3363.95</v>
      </c>
      <c r="L70" s="31">
        <v>3276.75</v>
      </c>
      <c r="M70" s="31">
        <v>4.1037100000000004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440.85</v>
      </c>
      <c r="D71" s="36">
        <v>435.81666666666666</v>
      </c>
      <c r="E71" s="36">
        <v>427.23333333333335</v>
      </c>
      <c r="F71" s="36">
        <v>413.61666666666667</v>
      </c>
      <c r="G71" s="36">
        <v>405.03333333333336</v>
      </c>
      <c r="H71" s="36">
        <v>449.43333333333334</v>
      </c>
      <c r="I71" s="36">
        <v>458.01666666666671</v>
      </c>
      <c r="J71" s="36">
        <v>471.63333333333333</v>
      </c>
      <c r="K71" s="31">
        <v>444.4</v>
      </c>
      <c r="L71" s="31">
        <v>422.2</v>
      </c>
      <c r="M71" s="31">
        <v>63.718179999999997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198.83</v>
      </c>
      <c r="D72" s="36">
        <v>199.02333333333331</v>
      </c>
      <c r="E72" s="36">
        <v>196.34666666666664</v>
      </c>
      <c r="F72" s="36">
        <v>193.86333333333332</v>
      </c>
      <c r="G72" s="36">
        <v>191.18666666666664</v>
      </c>
      <c r="H72" s="36">
        <v>201.50666666666663</v>
      </c>
      <c r="I72" s="36">
        <v>204.18333333333331</v>
      </c>
      <c r="J72" s="36">
        <v>206.66666666666663</v>
      </c>
      <c r="K72" s="31">
        <v>201.7</v>
      </c>
      <c r="L72" s="31">
        <v>196.54</v>
      </c>
      <c r="M72" s="31">
        <v>244.10955000000001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283.95</v>
      </c>
      <c r="D73" s="36">
        <v>285.7</v>
      </c>
      <c r="E73" s="36">
        <v>280.89999999999998</v>
      </c>
      <c r="F73" s="36">
        <v>277.84999999999997</v>
      </c>
      <c r="G73" s="36">
        <v>273.04999999999995</v>
      </c>
      <c r="H73" s="36">
        <v>288.75</v>
      </c>
      <c r="I73" s="36">
        <v>293.55000000000007</v>
      </c>
      <c r="J73" s="36">
        <v>296.60000000000002</v>
      </c>
      <c r="K73" s="31">
        <v>290.5</v>
      </c>
      <c r="L73" s="31">
        <v>282.64999999999998</v>
      </c>
      <c r="M73" s="31">
        <v>331.93684999999999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122.89</v>
      </c>
      <c r="D74" s="36">
        <v>122.77333333333333</v>
      </c>
      <c r="E74" s="36">
        <v>121.49666666666666</v>
      </c>
      <c r="F74" s="36">
        <v>120.10333333333332</v>
      </c>
      <c r="G74" s="36">
        <v>118.82666666666665</v>
      </c>
      <c r="H74" s="36">
        <v>124.16666666666666</v>
      </c>
      <c r="I74" s="36">
        <v>125.44333333333333</v>
      </c>
      <c r="J74" s="36">
        <v>126.83666666666666</v>
      </c>
      <c r="K74" s="31">
        <v>124.05</v>
      </c>
      <c r="L74" s="31">
        <v>121.38</v>
      </c>
      <c r="M74" s="31">
        <v>125.51561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65.45</v>
      </c>
      <c r="D75" s="36">
        <v>65.716666666666669</v>
      </c>
      <c r="E75" s="36">
        <v>63.983333333333334</v>
      </c>
      <c r="F75" s="36">
        <v>62.516666666666666</v>
      </c>
      <c r="G75" s="36">
        <v>60.783333333333331</v>
      </c>
      <c r="H75" s="36">
        <v>67.183333333333337</v>
      </c>
      <c r="I75" s="36">
        <v>68.916666666666686</v>
      </c>
      <c r="J75" s="36">
        <v>70.38333333333334</v>
      </c>
      <c r="K75" s="31">
        <v>67.45</v>
      </c>
      <c r="L75" s="31">
        <v>64.25</v>
      </c>
      <c r="M75" s="31">
        <v>232.20507000000001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1449.4</v>
      </c>
      <c r="D76" s="36">
        <v>1455.1000000000001</v>
      </c>
      <c r="E76" s="36">
        <v>1441.3500000000004</v>
      </c>
      <c r="F76" s="36">
        <v>1433.3000000000002</v>
      </c>
      <c r="G76" s="36">
        <v>1419.5500000000004</v>
      </c>
      <c r="H76" s="36">
        <v>1463.1500000000003</v>
      </c>
      <c r="I76" s="36">
        <v>1476.8999999999999</v>
      </c>
      <c r="J76" s="36">
        <v>1484.9500000000003</v>
      </c>
      <c r="K76" s="31">
        <v>1468.85</v>
      </c>
      <c r="L76" s="31">
        <v>1447.05</v>
      </c>
      <c r="M76" s="31">
        <v>3.5394999999999999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6166.5</v>
      </c>
      <c r="D77" s="36">
        <v>6159.6000000000013</v>
      </c>
      <c r="E77" s="36">
        <v>6121.5000000000027</v>
      </c>
      <c r="F77" s="36">
        <v>6076.5000000000018</v>
      </c>
      <c r="G77" s="36">
        <v>6038.4000000000033</v>
      </c>
      <c r="H77" s="36">
        <v>6204.6000000000022</v>
      </c>
      <c r="I77" s="36">
        <v>6242.7000000000007</v>
      </c>
      <c r="J77" s="36">
        <v>6287.7000000000016</v>
      </c>
      <c r="K77" s="31">
        <v>6197.7</v>
      </c>
      <c r="L77" s="31">
        <v>6114.6</v>
      </c>
      <c r="M77" s="31">
        <v>0.27800000000000002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497.65</v>
      </c>
      <c r="D78" s="36">
        <v>500.48333333333329</v>
      </c>
      <c r="E78" s="36">
        <v>494.26666666666659</v>
      </c>
      <c r="F78" s="36">
        <v>490.88333333333333</v>
      </c>
      <c r="G78" s="36">
        <v>484.66666666666663</v>
      </c>
      <c r="H78" s="36">
        <v>503.86666666666656</v>
      </c>
      <c r="I78" s="36">
        <v>510.08333333333326</v>
      </c>
      <c r="J78" s="36">
        <v>513.46666666666647</v>
      </c>
      <c r="K78" s="31">
        <v>506.7</v>
      </c>
      <c r="L78" s="31">
        <v>497.1</v>
      </c>
      <c r="M78" s="31">
        <v>10.60446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1563.85</v>
      </c>
      <c r="D79" s="36">
        <v>1579.6166666666668</v>
      </c>
      <c r="E79" s="36">
        <v>1520.2333333333336</v>
      </c>
      <c r="F79" s="36">
        <v>1476.6166666666668</v>
      </c>
      <c r="G79" s="36">
        <v>1417.2333333333336</v>
      </c>
      <c r="H79" s="36">
        <v>1623.2333333333336</v>
      </c>
      <c r="I79" s="36">
        <v>1682.6166666666668</v>
      </c>
      <c r="J79" s="36">
        <v>1726.2333333333336</v>
      </c>
      <c r="K79" s="31">
        <v>1639</v>
      </c>
      <c r="L79" s="31">
        <v>1536</v>
      </c>
      <c r="M79" s="31">
        <v>39.562339999999999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309.3</v>
      </c>
      <c r="D80" s="36">
        <v>311.10000000000002</v>
      </c>
      <c r="E80" s="36">
        <v>302.30000000000007</v>
      </c>
      <c r="F80" s="36">
        <v>295.30000000000007</v>
      </c>
      <c r="G80" s="36">
        <v>286.50000000000011</v>
      </c>
      <c r="H80" s="36">
        <v>318.10000000000002</v>
      </c>
      <c r="I80" s="36">
        <v>326.89999999999998</v>
      </c>
      <c r="J80" s="36">
        <v>333.9</v>
      </c>
      <c r="K80" s="31">
        <v>319.89999999999998</v>
      </c>
      <c r="L80" s="31">
        <v>304.10000000000002</v>
      </c>
      <c r="M80" s="31">
        <v>586.98689000000002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1703.4</v>
      </c>
      <c r="D81" s="36">
        <v>1708.2666666666667</v>
      </c>
      <c r="E81" s="36">
        <v>1683.1333333333332</v>
      </c>
      <c r="F81" s="36">
        <v>1662.8666666666666</v>
      </c>
      <c r="G81" s="36">
        <v>1637.7333333333331</v>
      </c>
      <c r="H81" s="36">
        <v>1728.5333333333333</v>
      </c>
      <c r="I81" s="36">
        <v>1753.666666666667</v>
      </c>
      <c r="J81" s="36">
        <v>1773.9333333333334</v>
      </c>
      <c r="K81" s="31">
        <v>1733.4</v>
      </c>
      <c r="L81" s="31">
        <v>1688</v>
      </c>
      <c r="M81" s="31">
        <v>32.89884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297.05</v>
      </c>
      <c r="D82" s="36">
        <v>300.01666666666665</v>
      </c>
      <c r="E82" s="36">
        <v>293.08333333333331</v>
      </c>
      <c r="F82" s="36">
        <v>289.11666666666667</v>
      </c>
      <c r="G82" s="36">
        <v>282.18333333333334</v>
      </c>
      <c r="H82" s="36">
        <v>303.98333333333329</v>
      </c>
      <c r="I82" s="36">
        <v>310.91666666666669</v>
      </c>
      <c r="J82" s="36">
        <v>314.88333333333327</v>
      </c>
      <c r="K82" s="31">
        <v>306.95</v>
      </c>
      <c r="L82" s="31">
        <v>296.05</v>
      </c>
      <c r="M82" s="31">
        <v>228.55416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615.79999999999995</v>
      </c>
      <c r="D83" s="36">
        <v>621.66666666666663</v>
      </c>
      <c r="E83" s="36">
        <v>609.13333333333321</v>
      </c>
      <c r="F83" s="36">
        <v>602.46666666666658</v>
      </c>
      <c r="G83" s="36">
        <v>589.93333333333317</v>
      </c>
      <c r="H83" s="36">
        <v>628.33333333333326</v>
      </c>
      <c r="I83" s="36">
        <v>640.86666666666679</v>
      </c>
      <c r="J83" s="36">
        <v>647.5333333333333</v>
      </c>
      <c r="K83" s="31">
        <v>634.20000000000005</v>
      </c>
      <c r="L83" s="31">
        <v>615</v>
      </c>
      <c r="M83" s="31">
        <v>98.240030000000004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1392.35</v>
      </c>
      <c r="D84" s="36">
        <v>1405.1499999999999</v>
      </c>
      <c r="E84" s="36">
        <v>1375.4999999999998</v>
      </c>
      <c r="F84" s="36">
        <v>1358.6499999999999</v>
      </c>
      <c r="G84" s="36">
        <v>1328.9999999999998</v>
      </c>
      <c r="H84" s="36">
        <v>1421.9999999999998</v>
      </c>
      <c r="I84" s="36">
        <v>1451.6499999999999</v>
      </c>
      <c r="J84" s="36">
        <v>1468.4999999999998</v>
      </c>
      <c r="K84" s="31">
        <v>1434.8</v>
      </c>
      <c r="L84" s="31">
        <v>1388.3</v>
      </c>
      <c r="M84" s="31">
        <v>86.409180000000006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724.5</v>
      </c>
      <c r="D85" s="36">
        <v>724.6</v>
      </c>
      <c r="E85" s="36">
        <v>713.1</v>
      </c>
      <c r="F85" s="36">
        <v>701.7</v>
      </c>
      <c r="G85" s="36">
        <v>690.2</v>
      </c>
      <c r="H85" s="36">
        <v>736</v>
      </c>
      <c r="I85" s="36">
        <v>747.5</v>
      </c>
      <c r="J85" s="36">
        <v>758.9</v>
      </c>
      <c r="K85" s="31">
        <v>736.1</v>
      </c>
      <c r="L85" s="31">
        <v>713.2</v>
      </c>
      <c r="M85" s="31">
        <v>5.0394500000000004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332.25</v>
      </c>
      <c r="D86" s="36">
        <v>333.08333333333331</v>
      </c>
      <c r="E86" s="36">
        <v>326.96666666666664</v>
      </c>
      <c r="F86" s="36">
        <v>321.68333333333334</v>
      </c>
      <c r="G86" s="36">
        <v>315.56666666666666</v>
      </c>
      <c r="H86" s="36">
        <v>338.36666666666662</v>
      </c>
      <c r="I86" s="36">
        <v>344.48333333333329</v>
      </c>
      <c r="J86" s="36">
        <v>349.76666666666659</v>
      </c>
      <c r="K86" s="31">
        <v>339.2</v>
      </c>
      <c r="L86" s="31">
        <v>327.8</v>
      </c>
      <c r="M86" s="31">
        <v>73.101979999999998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1539.9</v>
      </c>
      <c r="D87" s="36">
        <v>1551.6166666666668</v>
      </c>
      <c r="E87" s="36">
        <v>1523.2833333333335</v>
      </c>
      <c r="F87" s="36">
        <v>1506.6666666666667</v>
      </c>
      <c r="G87" s="36">
        <v>1478.3333333333335</v>
      </c>
      <c r="H87" s="36">
        <v>1568.2333333333336</v>
      </c>
      <c r="I87" s="36">
        <v>1596.5666666666666</v>
      </c>
      <c r="J87" s="36">
        <v>1613.1833333333336</v>
      </c>
      <c r="K87" s="31">
        <v>1579.95</v>
      </c>
      <c r="L87" s="31">
        <v>1535</v>
      </c>
      <c r="M87" s="31">
        <v>0.91995000000000005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690.85</v>
      </c>
      <c r="D88" s="36">
        <v>688.08333333333337</v>
      </c>
      <c r="E88" s="36">
        <v>680.91666666666674</v>
      </c>
      <c r="F88" s="36">
        <v>670.98333333333335</v>
      </c>
      <c r="G88" s="36">
        <v>663.81666666666672</v>
      </c>
      <c r="H88" s="36">
        <v>698.01666666666677</v>
      </c>
      <c r="I88" s="36">
        <v>705.18333333333351</v>
      </c>
      <c r="J88" s="36">
        <v>715.11666666666679</v>
      </c>
      <c r="K88" s="31">
        <v>695.25</v>
      </c>
      <c r="L88" s="31">
        <v>678.15</v>
      </c>
      <c r="M88" s="31">
        <v>43.907730000000001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7878.8</v>
      </c>
      <c r="D89" s="36">
        <v>7900.583333333333</v>
      </c>
      <c r="E89" s="36">
        <v>7800.4666666666662</v>
      </c>
      <c r="F89" s="36">
        <v>7722.1333333333332</v>
      </c>
      <c r="G89" s="36">
        <v>7622.0166666666664</v>
      </c>
      <c r="H89" s="36">
        <v>7978.9166666666661</v>
      </c>
      <c r="I89" s="36">
        <v>8079.0333333333328</v>
      </c>
      <c r="J89" s="36">
        <v>8157.3666666666659</v>
      </c>
      <c r="K89" s="31">
        <v>8000.7</v>
      </c>
      <c r="L89" s="31">
        <v>7822.25</v>
      </c>
      <c r="M89" s="31">
        <v>8.7900000000000006E-2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1705.95</v>
      </c>
      <c r="D90" s="36">
        <v>1717.3833333333334</v>
      </c>
      <c r="E90" s="36">
        <v>1681.1166666666668</v>
      </c>
      <c r="F90" s="36">
        <v>1656.2833333333333</v>
      </c>
      <c r="G90" s="36">
        <v>1620.0166666666667</v>
      </c>
      <c r="H90" s="36">
        <v>1742.2166666666669</v>
      </c>
      <c r="I90" s="36">
        <v>1778.4833333333338</v>
      </c>
      <c r="J90" s="36">
        <v>1803.3166666666671</v>
      </c>
      <c r="K90" s="31">
        <v>1753.65</v>
      </c>
      <c r="L90" s="31">
        <v>1692.55</v>
      </c>
      <c r="M90" s="31">
        <v>1.6669799999999999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1621.55</v>
      </c>
      <c r="D91" s="36">
        <v>1635</v>
      </c>
      <c r="E91" s="36">
        <v>1597.55</v>
      </c>
      <c r="F91" s="36">
        <v>1573.55</v>
      </c>
      <c r="G91" s="36">
        <v>1536.1</v>
      </c>
      <c r="H91" s="36">
        <v>1659</v>
      </c>
      <c r="I91" s="36">
        <v>1696.4499999999998</v>
      </c>
      <c r="J91" s="36">
        <v>1720.45</v>
      </c>
      <c r="K91" s="31">
        <v>1672.45</v>
      </c>
      <c r="L91" s="31">
        <v>1611</v>
      </c>
      <c r="M91" s="31">
        <v>0.38324000000000003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491</v>
      </c>
      <c r="D92" s="36">
        <v>493</v>
      </c>
      <c r="E92" s="36">
        <v>486.05</v>
      </c>
      <c r="F92" s="36">
        <v>481.1</v>
      </c>
      <c r="G92" s="36">
        <v>474.15000000000003</v>
      </c>
      <c r="H92" s="36">
        <v>497.95</v>
      </c>
      <c r="I92" s="36">
        <v>504.90000000000003</v>
      </c>
      <c r="J92" s="36">
        <v>509.84999999999997</v>
      </c>
      <c r="K92" s="31">
        <v>499.95</v>
      </c>
      <c r="L92" s="31">
        <v>488.05</v>
      </c>
      <c r="M92" s="31">
        <v>2.3325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32892.550000000003</v>
      </c>
      <c r="D93" s="36">
        <v>33030.483333333337</v>
      </c>
      <c r="E93" s="36">
        <v>32468.466666666674</v>
      </c>
      <c r="F93" s="36">
        <v>32044.383333333339</v>
      </c>
      <c r="G93" s="36">
        <v>31482.366666666676</v>
      </c>
      <c r="H93" s="36">
        <v>33454.566666666673</v>
      </c>
      <c r="I93" s="36">
        <v>34016.583333333336</v>
      </c>
      <c r="J93" s="36">
        <v>34440.666666666672</v>
      </c>
      <c r="K93" s="31">
        <v>33592.5</v>
      </c>
      <c r="L93" s="31">
        <v>32606.400000000001</v>
      </c>
      <c r="M93" s="31">
        <v>0.42615999999999998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1317.95</v>
      </c>
      <c r="D94" s="36">
        <v>1334.4833333333333</v>
      </c>
      <c r="E94" s="36">
        <v>1297.3666666666668</v>
      </c>
      <c r="F94" s="36">
        <v>1276.7833333333335</v>
      </c>
      <c r="G94" s="36">
        <v>1239.666666666667</v>
      </c>
      <c r="H94" s="36">
        <v>1355.0666666666666</v>
      </c>
      <c r="I94" s="36">
        <v>1392.1833333333329</v>
      </c>
      <c r="J94" s="36">
        <v>1412.7666666666664</v>
      </c>
      <c r="K94" s="31">
        <v>1371.6</v>
      </c>
      <c r="L94" s="31">
        <v>1313.9</v>
      </c>
      <c r="M94" s="31">
        <v>4.7948599999999999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5360.65</v>
      </c>
      <c r="D95" s="36">
        <v>5377.833333333333</v>
      </c>
      <c r="E95" s="36">
        <v>5332.8166666666657</v>
      </c>
      <c r="F95" s="36">
        <v>5304.9833333333327</v>
      </c>
      <c r="G95" s="36">
        <v>5259.9666666666653</v>
      </c>
      <c r="H95" s="36">
        <v>5405.6666666666661</v>
      </c>
      <c r="I95" s="36">
        <v>5450.6833333333343</v>
      </c>
      <c r="J95" s="36">
        <v>5478.5166666666664</v>
      </c>
      <c r="K95" s="31">
        <v>5422.85</v>
      </c>
      <c r="L95" s="31">
        <v>5350</v>
      </c>
      <c r="M95" s="31">
        <v>1.35179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2008.05</v>
      </c>
      <c r="D96" s="36">
        <v>2003.3333333333333</v>
      </c>
      <c r="E96" s="36">
        <v>1976.6666666666665</v>
      </c>
      <c r="F96" s="36">
        <v>1945.2833333333333</v>
      </c>
      <c r="G96" s="36">
        <v>1918.6166666666666</v>
      </c>
      <c r="H96" s="36">
        <v>2034.7166666666665</v>
      </c>
      <c r="I96" s="36">
        <v>2061.3833333333332</v>
      </c>
      <c r="J96" s="36">
        <v>2092.7666666666664</v>
      </c>
      <c r="K96" s="31">
        <v>2030</v>
      </c>
      <c r="L96" s="31">
        <v>1971.95</v>
      </c>
      <c r="M96" s="31">
        <v>1.03762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603.1</v>
      </c>
      <c r="D97" s="36">
        <v>609.44999999999993</v>
      </c>
      <c r="E97" s="36">
        <v>594.89999999999986</v>
      </c>
      <c r="F97" s="36">
        <v>586.69999999999993</v>
      </c>
      <c r="G97" s="36">
        <v>572.14999999999986</v>
      </c>
      <c r="H97" s="36">
        <v>617.64999999999986</v>
      </c>
      <c r="I97" s="36">
        <v>632.19999999999982</v>
      </c>
      <c r="J97" s="36">
        <v>640.39999999999986</v>
      </c>
      <c r="K97" s="31">
        <v>624</v>
      </c>
      <c r="L97" s="31">
        <v>601.25</v>
      </c>
      <c r="M97" s="31">
        <v>2.7505000000000002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149.44999999999999</v>
      </c>
      <c r="D98" s="36">
        <v>149.54666666666665</v>
      </c>
      <c r="E98" s="36">
        <v>146.34333333333331</v>
      </c>
      <c r="F98" s="36">
        <v>143.23666666666665</v>
      </c>
      <c r="G98" s="36">
        <v>140.0333333333333</v>
      </c>
      <c r="H98" s="36">
        <v>152.65333333333331</v>
      </c>
      <c r="I98" s="36">
        <v>155.85666666666663</v>
      </c>
      <c r="J98" s="36">
        <v>158.96333333333331</v>
      </c>
      <c r="K98" s="31">
        <v>152.75</v>
      </c>
      <c r="L98" s="31">
        <v>146.44</v>
      </c>
      <c r="M98" s="31">
        <v>37.255879999999998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675.45</v>
      </c>
      <c r="D99" s="36">
        <v>679.11666666666667</v>
      </c>
      <c r="E99" s="36">
        <v>669.33333333333337</v>
      </c>
      <c r="F99" s="36">
        <v>663.2166666666667</v>
      </c>
      <c r="G99" s="36">
        <v>653.43333333333339</v>
      </c>
      <c r="H99" s="36">
        <v>685.23333333333335</v>
      </c>
      <c r="I99" s="36">
        <v>695.01666666666665</v>
      </c>
      <c r="J99" s="36">
        <v>701.13333333333333</v>
      </c>
      <c r="K99" s="31">
        <v>688.9</v>
      </c>
      <c r="L99" s="31">
        <v>673</v>
      </c>
      <c r="M99" s="31">
        <v>14.017709999999999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572.04999999999995</v>
      </c>
      <c r="D100" s="36">
        <v>575.48333333333323</v>
      </c>
      <c r="E100" s="36">
        <v>566.16666666666652</v>
      </c>
      <c r="F100" s="36">
        <v>560.2833333333333</v>
      </c>
      <c r="G100" s="36">
        <v>550.96666666666658</v>
      </c>
      <c r="H100" s="36">
        <v>581.36666666666645</v>
      </c>
      <c r="I100" s="36">
        <v>590.68333333333328</v>
      </c>
      <c r="J100" s="36">
        <v>596.56666666666638</v>
      </c>
      <c r="K100" s="31">
        <v>584.79999999999995</v>
      </c>
      <c r="L100" s="31">
        <v>569.6</v>
      </c>
      <c r="M100" s="31">
        <v>2.37412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4110.2</v>
      </c>
      <c r="D101" s="36">
        <v>4115.3166666666666</v>
      </c>
      <c r="E101" s="36">
        <v>4066.9333333333334</v>
      </c>
      <c r="F101" s="36">
        <v>4023.666666666667</v>
      </c>
      <c r="G101" s="36">
        <v>3975.2833333333338</v>
      </c>
      <c r="H101" s="36">
        <v>4158.583333333333</v>
      </c>
      <c r="I101" s="36">
        <v>4206.9666666666662</v>
      </c>
      <c r="J101" s="36">
        <v>4250.2333333333327</v>
      </c>
      <c r="K101" s="31">
        <v>4163.7</v>
      </c>
      <c r="L101" s="31">
        <v>4072.05</v>
      </c>
      <c r="M101" s="31">
        <v>0.32052999999999998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352.1</v>
      </c>
      <c r="D102" s="36">
        <v>349.45</v>
      </c>
      <c r="E102" s="36">
        <v>345.9</v>
      </c>
      <c r="F102" s="36">
        <v>339.7</v>
      </c>
      <c r="G102" s="36">
        <v>336.15</v>
      </c>
      <c r="H102" s="36">
        <v>355.65</v>
      </c>
      <c r="I102" s="36">
        <v>359.20000000000005</v>
      </c>
      <c r="J102" s="36">
        <v>365.4</v>
      </c>
      <c r="K102" s="31">
        <v>353</v>
      </c>
      <c r="L102" s="31">
        <v>343.25</v>
      </c>
      <c r="M102" s="31">
        <v>2.88713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280.45</v>
      </c>
      <c r="D103" s="36">
        <v>280.71666666666664</v>
      </c>
      <c r="E103" s="36">
        <v>276.73333333333329</v>
      </c>
      <c r="F103" s="36">
        <v>273.01666666666665</v>
      </c>
      <c r="G103" s="36">
        <v>269.0333333333333</v>
      </c>
      <c r="H103" s="36">
        <v>284.43333333333328</v>
      </c>
      <c r="I103" s="36">
        <v>288.41666666666663</v>
      </c>
      <c r="J103" s="36">
        <v>292.13333333333327</v>
      </c>
      <c r="K103" s="31">
        <v>284.7</v>
      </c>
      <c r="L103" s="31">
        <v>277</v>
      </c>
      <c r="M103" s="31">
        <v>5.7705000000000002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866.25</v>
      </c>
      <c r="D104" s="36">
        <v>874.9</v>
      </c>
      <c r="E104" s="36">
        <v>854.94999999999993</v>
      </c>
      <c r="F104" s="36">
        <v>843.65</v>
      </c>
      <c r="G104" s="36">
        <v>823.69999999999993</v>
      </c>
      <c r="H104" s="36">
        <v>886.19999999999993</v>
      </c>
      <c r="I104" s="36">
        <v>906.15</v>
      </c>
      <c r="J104" s="36">
        <v>917.44999999999993</v>
      </c>
      <c r="K104" s="31">
        <v>894.85</v>
      </c>
      <c r="L104" s="31">
        <v>863.6</v>
      </c>
      <c r="M104" s="31">
        <v>8.4403100000000002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121.16</v>
      </c>
      <c r="D105" s="36">
        <v>121.54</v>
      </c>
      <c r="E105" s="36">
        <v>120.23000000000002</v>
      </c>
      <c r="F105" s="36">
        <v>119.30000000000001</v>
      </c>
      <c r="G105" s="36">
        <v>117.99000000000002</v>
      </c>
      <c r="H105" s="36">
        <v>122.47000000000001</v>
      </c>
      <c r="I105" s="36">
        <v>123.77999999999999</v>
      </c>
      <c r="J105" s="36">
        <v>124.71000000000001</v>
      </c>
      <c r="K105" s="31">
        <v>122.85</v>
      </c>
      <c r="L105" s="31">
        <v>120.61</v>
      </c>
      <c r="M105" s="31">
        <v>456.20625000000001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1401.8</v>
      </c>
      <c r="D106" s="36">
        <v>1395.95</v>
      </c>
      <c r="E106" s="36">
        <v>1385</v>
      </c>
      <c r="F106" s="36">
        <v>1368.2</v>
      </c>
      <c r="G106" s="36">
        <v>1357.25</v>
      </c>
      <c r="H106" s="36">
        <v>1412.75</v>
      </c>
      <c r="I106" s="36">
        <v>1423.7000000000003</v>
      </c>
      <c r="J106" s="36">
        <v>1440.5</v>
      </c>
      <c r="K106" s="31">
        <v>1406.9</v>
      </c>
      <c r="L106" s="31">
        <v>1379.15</v>
      </c>
      <c r="M106" s="31">
        <v>0.63956000000000002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219.24</v>
      </c>
      <c r="D107" s="36">
        <v>221.33</v>
      </c>
      <c r="E107" s="36">
        <v>216.05</v>
      </c>
      <c r="F107" s="36">
        <v>212.85999999999999</v>
      </c>
      <c r="G107" s="36">
        <v>207.57999999999998</v>
      </c>
      <c r="H107" s="36">
        <v>224.52000000000004</v>
      </c>
      <c r="I107" s="36">
        <v>229.80000000000007</v>
      </c>
      <c r="J107" s="36">
        <v>232.99000000000007</v>
      </c>
      <c r="K107" s="31">
        <v>226.61</v>
      </c>
      <c r="L107" s="31">
        <v>218.14</v>
      </c>
      <c r="M107" s="31">
        <v>2.0586500000000001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1800.8</v>
      </c>
      <c r="D108" s="36">
        <v>1796.7333333333333</v>
      </c>
      <c r="E108" s="36">
        <v>1767.5666666666666</v>
      </c>
      <c r="F108" s="36">
        <v>1734.3333333333333</v>
      </c>
      <c r="G108" s="36">
        <v>1705.1666666666665</v>
      </c>
      <c r="H108" s="36">
        <v>1829.9666666666667</v>
      </c>
      <c r="I108" s="36">
        <v>1859.1333333333332</v>
      </c>
      <c r="J108" s="36">
        <v>1892.3666666666668</v>
      </c>
      <c r="K108" s="31">
        <v>1825.9</v>
      </c>
      <c r="L108" s="31">
        <v>1763.5</v>
      </c>
      <c r="M108" s="31">
        <v>4.0655700000000001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204.87</v>
      </c>
      <c r="D109" s="36">
        <v>205.49</v>
      </c>
      <c r="E109" s="36">
        <v>202.39000000000001</v>
      </c>
      <c r="F109" s="36">
        <v>199.91</v>
      </c>
      <c r="G109" s="36">
        <v>196.81</v>
      </c>
      <c r="H109" s="36">
        <v>207.97000000000003</v>
      </c>
      <c r="I109" s="36">
        <v>211.07000000000005</v>
      </c>
      <c r="J109" s="36">
        <v>213.55000000000004</v>
      </c>
      <c r="K109" s="31">
        <v>208.59</v>
      </c>
      <c r="L109" s="31">
        <v>203.01</v>
      </c>
      <c r="M109" s="31">
        <v>56.341050000000003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2486.4</v>
      </c>
      <c r="D110" s="36">
        <v>2503.7999999999997</v>
      </c>
      <c r="E110" s="36">
        <v>2461.5999999999995</v>
      </c>
      <c r="F110" s="36">
        <v>2436.7999999999997</v>
      </c>
      <c r="G110" s="36">
        <v>2394.5999999999995</v>
      </c>
      <c r="H110" s="36">
        <v>2528.5999999999995</v>
      </c>
      <c r="I110" s="36">
        <v>2570.7999999999993</v>
      </c>
      <c r="J110" s="36">
        <v>2595.5999999999995</v>
      </c>
      <c r="K110" s="31">
        <v>2546</v>
      </c>
      <c r="L110" s="31">
        <v>2479</v>
      </c>
      <c r="M110" s="31">
        <v>0.68496999999999997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899.75</v>
      </c>
      <c r="D111" s="36">
        <v>900.91666666666663</v>
      </c>
      <c r="E111" s="36">
        <v>888.83333333333326</v>
      </c>
      <c r="F111" s="36">
        <v>877.91666666666663</v>
      </c>
      <c r="G111" s="36">
        <v>865.83333333333326</v>
      </c>
      <c r="H111" s="36">
        <v>911.83333333333326</v>
      </c>
      <c r="I111" s="36">
        <v>923.91666666666652</v>
      </c>
      <c r="J111" s="36">
        <v>934.83333333333326</v>
      </c>
      <c r="K111" s="31">
        <v>913</v>
      </c>
      <c r="L111" s="31">
        <v>890</v>
      </c>
      <c r="M111" s="31">
        <v>2.3113100000000002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65.010000000000005</v>
      </c>
      <c r="D112" s="36">
        <v>64.896666666666661</v>
      </c>
      <c r="E112" s="36">
        <v>63.473333333333329</v>
      </c>
      <c r="F112" s="36">
        <v>61.936666666666667</v>
      </c>
      <c r="G112" s="36">
        <v>60.513333333333335</v>
      </c>
      <c r="H112" s="36">
        <v>66.433333333333323</v>
      </c>
      <c r="I112" s="36">
        <v>67.856666666666641</v>
      </c>
      <c r="J112" s="36">
        <v>69.393333333333317</v>
      </c>
      <c r="K112" s="31">
        <v>66.319999999999993</v>
      </c>
      <c r="L112" s="31">
        <v>63.36</v>
      </c>
      <c r="M112" s="31">
        <v>156.33223000000001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2051.6</v>
      </c>
      <c r="D113" s="36">
        <v>2061.4333333333334</v>
      </c>
      <c r="E113" s="36">
        <v>2033.2166666666667</v>
      </c>
      <c r="F113" s="36">
        <v>2014.8333333333333</v>
      </c>
      <c r="G113" s="36">
        <v>1986.6166666666666</v>
      </c>
      <c r="H113" s="36">
        <v>2079.8166666666666</v>
      </c>
      <c r="I113" s="36">
        <v>2108.0333333333338</v>
      </c>
      <c r="J113" s="36">
        <v>2126.416666666667</v>
      </c>
      <c r="K113" s="31">
        <v>2089.65</v>
      </c>
      <c r="L113" s="31">
        <v>2043.05</v>
      </c>
      <c r="M113" s="31">
        <v>6.1980599999999999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722.4</v>
      </c>
      <c r="D114" s="36">
        <v>725.11666666666667</v>
      </c>
      <c r="E114" s="36">
        <v>717.0333333333333</v>
      </c>
      <c r="F114" s="36">
        <v>711.66666666666663</v>
      </c>
      <c r="G114" s="36">
        <v>703.58333333333326</v>
      </c>
      <c r="H114" s="36">
        <v>730.48333333333335</v>
      </c>
      <c r="I114" s="36">
        <v>738.56666666666661</v>
      </c>
      <c r="J114" s="36">
        <v>743.93333333333339</v>
      </c>
      <c r="K114" s="31">
        <v>733.2</v>
      </c>
      <c r="L114" s="31">
        <v>719.75</v>
      </c>
      <c r="M114" s="31">
        <v>1.9541900000000001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2289.5</v>
      </c>
      <c r="D115" s="36">
        <v>2309.5</v>
      </c>
      <c r="E115" s="36">
        <v>2250</v>
      </c>
      <c r="F115" s="36">
        <v>2210.5</v>
      </c>
      <c r="G115" s="36">
        <v>2151</v>
      </c>
      <c r="H115" s="36">
        <v>2349</v>
      </c>
      <c r="I115" s="36">
        <v>2408.5</v>
      </c>
      <c r="J115" s="36">
        <v>2448</v>
      </c>
      <c r="K115" s="31">
        <v>2369</v>
      </c>
      <c r="L115" s="31">
        <v>2270</v>
      </c>
      <c r="M115" s="31">
        <v>2.6232099999999998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8118</v>
      </c>
      <c r="D116" s="36">
        <v>8068.4000000000005</v>
      </c>
      <c r="E116" s="36">
        <v>7950.8000000000011</v>
      </c>
      <c r="F116" s="36">
        <v>7783.6</v>
      </c>
      <c r="G116" s="36">
        <v>7666.0000000000009</v>
      </c>
      <c r="H116" s="36">
        <v>8235.6000000000022</v>
      </c>
      <c r="I116" s="36">
        <v>8353.2000000000007</v>
      </c>
      <c r="J116" s="36">
        <v>8520.4000000000015</v>
      </c>
      <c r="K116" s="31">
        <v>8186</v>
      </c>
      <c r="L116" s="31">
        <v>7901.2</v>
      </c>
      <c r="M116" s="31">
        <v>0.31724999999999998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802.45</v>
      </c>
      <c r="D117" s="36">
        <v>806.43333333333339</v>
      </c>
      <c r="E117" s="36">
        <v>792.86666666666679</v>
      </c>
      <c r="F117" s="36">
        <v>783.28333333333342</v>
      </c>
      <c r="G117" s="36">
        <v>769.71666666666681</v>
      </c>
      <c r="H117" s="36">
        <v>816.01666666666677</v>
      </c>
      <c r="I117" s="36">
        <v>829.58333333333337</v>
      </c>
      <c r="J117" s="36">
        <v>839.16666666666674</v>
      </c>
      <c r="K117" s="31">
        <v>820</v>
      </c>
      <c r="L117" s="31">
        <v>796.85</v>
      </c>
      <c r="M117" s="31">
        <v>2.4692699999999999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467.65</v>
      </c>
      <c r="D118" s="36">
        <v>463.83333333333331</v>
      </c>
      <c r="E118" s="36">
        <v>451.81666666666661</v>
      </c>
      <c r="F118" s="36">
        <v>435.98333333333329</v>
      </c>
      <c r="G118" s="36">
        <v>423.96666666666658</v>
      </c>
      <c r="H118" s="36">
        <v>479.66666666666663</v>
      </c>
      <c r="I118" s="36">
        <v>491.68333333333339</v>
      </c>
      <c r="J118" s="36">
        <v>507.51666666666665</v>
      </c>
      <c r="K118" s="31">
        <v>475.85</v>
      </c>
      <c r="L118" s="31">
        <v>448</v>
      </c>
      <c r="M118" s="31">
        <v>224.23724999999999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581.1</v>
      </c>
      <c r="D119" s="36">
        <v>584.76666666666677</v>
      </c>
      <c r="E119" s="36">
        <v>572.08333333333348</v>
      </c>
      <c r="F119" s="36">
        <v>563.06666666666672</v>
      </c>
      <c r="G119" s="36">
        <v>550.38333333333344</v>
      </c>
      <c r="H119" s="36">
        <v>593.78333333333353</v>
      </c>
      <c r="I119" s="36">
        <v>606.4666666666667</v>
      </c>
      <c r="J119" s="36">
        <v>615.48333333333358</v>
      </c>
      <c r="K119" s="31">
        <v>597.45000000000005</v>
      </c>
      <c r="L119" s="31">
        <v>575.75</v>
      </c>
      <c r="M119" s="31">
        <v>2.7260599999999999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974.1</v>
      </c>
      <c r="D120" s="36">
        <v>977.36666666666679</v>
      </c>
      <c r="E120" s="36">
        <v>955.28333333333353</v>
      </c>
      <c r="F120" s="36">
        <v>936.4666666666667</v>
      </c>
      <c r="G120" s="36">
        <v>914.38333333333344</v>
      </c>
      <c r="H120" s="36">
        <v>996.18333333333362</v>
      </c>
      <c r="I120" s="36">
        <v>1018.2666666666669</v>
      </c>
      <c r="J120" s="36">
        <v>1037.0833333333337</v>
      </c>
      <c r="K120" s="31">
        <v>999.45</v>
      </c>
      <c r="L120" s="31">
        <v>958.55</v>
      </c>
      <c r="M120" s="31">
        <v>5.2707499999999996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1290.75</v>
      </c>
      <c r="D121" s="36">
        <v>1295.1833333333334</v>
      </c>
      <c r="E121" s="36">
        <v>1275.3666666666668</v>
      </c>
      <c r="F121" s="36">
        <v>1259.9833333333333</v>
      </c>
      <c r="G121" s="36">
        <v>1240.1666666666667</v>
      </c>
      <c r="H121" s="36">
        <v>1310.5666666666668</v>
      </c>
      <c r="I121" s="36">
        <v>1330.3833333333334</v>
      </c>
      <c r="J121" s="36">
        <v>1345.7666666666669</v>
      </c>
      <c r="K121" s="31">
        <v>1315</v>
      </c>
      <c r="L121" s="31">
        <v>1279.8</v>
      </c>
      <c r="M121" s="31">
        <v>2.7156899999999999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1450.65</v>
      </c>
      <c r="D122" s="36">
        <v>1455.45</v>
      </c>
      <c r="E122" s="36">
        <v>1434.7</v>
      </c>
      <c r="F122" s="36">
        <v>1418.75</v>
      </c>
      <c r="G122" s="36">
        <v>1398</v>
      </c>
      <c r="H122" s="36">
        <v>1471.4</v>
      </c>
      <c r="I122" s="36">
        <v>1492.15</v>
      </c>
      <c r="J122" s="36">
        <v>1508.1000000000001</v>
      </c>
      <c r="K122" s="31">
        <v>1476.2</v>
      </c>
      <c r="L122" s="31">
        <v>1439.5</v>
      </c>
      <c r="M122" s="31">
        <v>14.740259999999999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1559.8</v>
      </c>
      <c r="D123" s="36">
        <v>1565.0666666666668</v>
      </c>
      <c r="E123" s="36">
        <v>1548.1333333333337</v>
      </c>
      <c r="F123" s="36">
        <v>1536.4666666666669</v>
      </c>
      <c r="G123" s="36">
        <v>1519.5333333333338</v>
      </c>
      <c r="H123" s="36">
        <v>1576.7333333333336</v>
      </c>
      <c r="I123" s="36">
        <v>1593.6666666666665</v>
      </c>
      <c r="J123" s="36">
        <v>1605.3333333333335</v>
      </c>
      <c r="K123" s="31">
        <v>1582</v>
      </c>
      <c r="L123" s="31">
        <v>1553.4</v>
      </c>
      <c r="M123" s="31">
        <v>18.815439999999999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157.05000000000001</v>
      </c>
      <c r="D124" s="36">
        <v>157.85</v>
      </c>
      <c r="E124" s="36">
        <v>155.13</v>
      </c>
      <c r="F124" s="36">
        <v>153.21</v>
      </c>
      <c r="G124" s="36">
        <v>150.49</v>
      </c>
      <c r="H124" s="36">
        <v>159.76999999999998</v>
      </c>
      <c r="I124" s="36">
        <v>162.48999999999995</v>
      </c>
      <c r="J124" s="36">
        <v>164.40999999999997</v>
      </c>
      <c r="K124" s="31">
        <v>160.57</v>
      </c>
      <c r="L124" s="31">
        <v>155.93</v>
      </c>
      <c r="M124" s="31">
        <v>74.442610000000002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1394.1</v>
      </c>
      <c r="D125" s="36">
        <v>1388.2833333333335</v>
      </c>
      <c r="E125" s="36">
        <v>1366.616666666667</v>
      </c>
      <c r="F125" s="36">
        <v>1339.1333333333334</v>
      </c>
      <c r="G125" s="36">
        <v>1317.4666666666669</v>
      </c>
      <c r="H125" s="36">
        <v>1415.7666666666671</v>
      </c>
      <c r="I125" s="36">
        <v>1437.4333333333336</v>
      </c>
      <c r="J125" s="36">
        <v>1464.9166666666672</v>
      </c>
      <c r="K125" s="31">
        <v>1409.95</v>
      </c>
      <c r="L125" s="31">
        <v>1360.8</v>
      </c>
      <c r="M125" s="31">
        <v>3.5766100000000001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477.95</v>
      </c>
      <c r="D126" s="36">
        <v>481.88333333333338</v>
      </c>
      <c r="E126" s="36">
        <v>472.56666666666678</v>
      </c>
      <c r="F126" s="36">
        <v>467.18333333333339</v>
      </c>
      <c r="G126" s="36">
        <v>457.86666666666679</v>
      </c>
      <c r="H126" s="36">
        <v>487.26666666666677</v>
      </c>
      <c r="I126" s="36">
        <v>496.58333333333337</v>
      </c>
      <c r="J126" s="36">
        <v>501.96666666666675</v>
      </c>
      <c r="K126" s="31">
        <v>491.2</v>
      </c>
      <c r="L126" s="31">
        <v>476.5</v>
      </c>
      <c r="M126" s="31">
        <v>89.625100000000003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2256.1999999999998</v>
      </c>
      <c r="D127" s="36">
        <v>2294.7000000000003</v>
      </c>
      <c r="E127" s="36">
        <v>2161.5000000000005</v>
      </c>
      <c r="F127" s="36">
        <v>2066.8000000000002</v>
      </c>
      <c r="G127" s="36">
        <v>1933.6000000000004</v>
      </c>
      <c r="H127" s="36">
        <v>2389.4000000000005</v>
      </c>
      <c r="I127" s="36">
        <v>2522.6000000000004</v>
      </c>
      <c r="J127" s="36">
        <v>2617.3000000000006</v>
      </c>
      <c r="K127" s="31">
        <v>2427.9</v>
      </c>
      <c r="L127" s="31">
        <v>2200</v>
      </c>
      <c r="M127" s="31">
        <v>63.566830000000003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5395.15</v>
      </c>
      <c r="D128" s="36">
        <v>5355.6500000000005</v>
      </c>
      <c r="E128" s="36">
        <v>5258.8000000000011</v>
      </c>
      <c r="F128" s="36">
        <v>5122.4500000000007</v>
      </c>
      <c r="G128" s="36">
        <v>5025.6000000000013</v>
      </c>
      <c r="H128" s="36">
        <v>5492.0000000000009</v>
      </c>
      <c r="I128" s="36">
        <v>5588.8500000000013</v>
      </c>
      <c r="J128" s="36">
        <v>5725.2000000000007</v>
      </c>
      <c r="K128" s="31">
        <v>5452.5</v>
      </c>
      <c r="L128" s="31">
        <v>5219.3</v>
      </c>
      <c r="M128" s="31">
        <v>8.5775600000000001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2896.3</v>
      </c>
      <c r="D129" s="36">
        <v>2915.6833333333329</v>
      </c>
      <c r="E129" s="36">
        <v>2866.516666666666</v>
      </c>
      <c r="F129" s="36">
        <v>2836.7333333333331</v>
      </c>
      <c r="G129" s="36">
        <v>2787.5666666666662</v>
      </c>
      <c r="H129" s="36">
        <v>2945.4666666666658</v>
      </c>
      <c r="I129" s="36">
        <v>2994.6333333333328</v>
      </c>
      <c r="J129" s="36">
        <v>3024.4166666666656</v>
      </c>
      <c r="K129" s="31">
        <v>2964.85</v>
      </c>
      <c r="L129" s="31">
        <v>2885.9</v>
      </c>
      <c r="M129" s="31">
        <v>1.8590500000000001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3571.45</v>
      </c>
      <c r="D130" s="36">
        <v>3605.4833333333336</v>
      </c>
      <c r="E130" s="36">
        <v>3525.9666666666672</v>
      </c>
      <c r="F130" s="36">
        <v>3480.4833333333336</v>
      </c>
      <c r="G130" s="36">
        <v>3400.9666666666672</v>
      </c>
      <c r="H130" s="36">
        <v>3650.9666666666672</v>
      </c>
      <c r="I130" s="36">
        <v>3730.4833333333336</v>
      </c>
      <c r="J130" s="36">
        <v>3775.9666666666672</v>
      </c>
      <c r="K130" s="31">
        <v>3685</v>
      </c>
      <c r="L130" s="31">
        <v>3560</v>
      </c>
      <c r="M130" s="31">
        <v>1.6018600000000001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1575.9</v>
      </c>
      <c r="D131" s="36">
        <v>1567.7</v>
      </c>
      <c r="E131" s="36">
        <v>1549.8500000000001</v>
      </c>
      <c r="F131" s="36">
        <v>1523.8000000000002</v>
      </c>
      <c r="G131" s="36">
        <v>1505.9500000000003</v>
      </c>
      <c r="H131" s="36">
        <v>1593.75</v>
      </c>
      <c r="I131" s="36">
        <v>1611.6</v>
      </c>
      <c r="J131" s="36">
        <v>1637.6499999999999</v>
      </c>
      <c r="K131" s="31">
        <v>1585.55</v>
      </c>
      <c r="L131" s="31">
        <v>1541.65</v>
      </c>
      <c r="M131" s="31">
        <v>0.43629000000000001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1103.05</v>
      </c>
      <c r="D132" s="36">
        <v>1114.6833333333334</v>
      </c>
      <c r="E132" s="36">
        <v>1089.3666666666668</v>
      </c>
      <c r="F132" s="36">
        <v>1075.6833333333334</v>
      </c>
      <c r="G132" s="36">
        <v>1050.3666666666668</v>
      </c>
      <c r="H132" s="36">
        <v>1128.3666666666668</v>
      </c>
      <c r="I132" s="36">
        <v>1153.6833333333334</v>
      </c>
      <c r="J132" s="36">
        <v>1167.3666666666668</v>
      </c>
      <c r="K132" s="31">
        <v>1140</v>
      </c>
      <c r="L132" s="31">
        <v>1101</v>
      </c>
      <c r="M132" s="31">
        <v>22.796299999999999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1573.1</v>
      </c>
      <c r="D133" s="36">
        <v>1571</v>
      </c>
      <c r="E133" s="36">
        <v>1547.1</v>
      </c>
      <c r="F133" s="36">
        <v>1521.1</v>
      </c>
      <c r="G133" s="36">
        <v>1497.1999999999998</v>
      </c>
      <c r="H133" s="36">
        <v>1597</v>
      </c>
      <c r="I133" s="36">
        <v>1620.9</v>
      </c>
      <c r="J133" s="36">
        <v>1646.9</v>
      </c>
      <c r="K133" s="31">
        <v>1594.9</v>
      </c>
      <c r="L133" s="31">
        <v>1545</v>
      </c>
      <c r="M133" s="31">
        <v>12.50531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4890.5</v>
      </c>
      <c r="D134" s="36">
        <v>4881.75</v>
      </c>
      <c r="E134" s="36">
        <v>4779.5</v>
      </c>
      <c r="F134" s="36">
        <v>4668.5</v>
      </c>
      <c r="G134" s="36">
        <v>4566.25</v>
      </c>
      <c r="H134" s="36">
        <v>4992.75</v>
      </c>
      <c r="I134" s="36">
        <v>5095</v>
      </c>
      <c r="J134" s="36">
        <v>5206</v>
      </c>
      <c r="K134" s="31">
        <v>4984</v>
      </c>
      <c r="L134" s="31">
        <v>4770.75</v>
      </c>
      <c r="M134" s="31">
        <v>2.1861600000000001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1474.75</v>
      </c>
      <c r="D135" s="36">
        <v>1479.3499999999997</v>
      </c>
      <c r="E135" s="36">
        <v>1457.7499999999993</v>
      </c>
      <c r="F135" s="36">
        <v>1440.7499999999995</v>
      </c>
      <c r="G135" s="36">
        <v>1419.1499999999992</v>
      </c>
      <c r="H135" s="36">
        <v>1496.3499999999995</v>
      </c>
      <c r="I135" s="36">
        <v>1517.9499999999998</v>
      </c>
      <c r="J135" s="36">
        <v>1534.9499999999996</v>
      </c>
      <c r="K135" s="31">
        <v>1500.95</v>
      </c>
      <c r="L135" s="31">
        <v>1462.35</v>
      </c>
      <c r="M135" s="31">
        <v>1.10141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424.5</v>
      </c>
      <c r="D136" s="36">
        <v>427.86666666666662</v>
      </c>
      <c r="E136" s="36">
        <v>419.63333333333321</v>
      </c>
      <c r="F136" s="36">
        <v>414.76666666666659</v>
      </c>
      <c r="G136" s="36">
        <v>406.53333333333319</v>
      </c>
      <c r="H136" s="36">
        <v>432.73333333333323</v>
      </c>
      <c r="I136" s="36">
        <v>440.9666666666667</v>
      </c>
      <c r="J136" s="36">
        <v>445.83333333333326</v>
      </c>
      <c r="K136" s="31">
        <v>436.1</v>
      </c>
      <c r="L136" s="31">
        <v>423</v>
      </c>
      <c r="M136" s="31">
        <v>28.82216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3791.5</v>
      </c>
      <c r="D137" s="36">
        <v>3840.4333333333329</v>
      </c>
      <c r="E137" s="36">
        <v>3711.0666666666657</v>
      </c>
      <c r="F137" s="36">
        <v>3630.6333333333328</v>
      </c>
      <c r="G137" s="36">
        <v>3501.2666666666655</v>
      </c>
      <c r="H137" s="36">
        <v>3920.8666666666659</v>
      </c>
      <c r="I137" s="36">
        <v>4050.2333333333336</v>
      </c>
      <c r="J137" s="36">
        <v>4130.6666666666661</v>
      </c>
      <c r="K137" s="31">
        <v>3969.8</v>
      </c>
      <c r="L137" s="31">
        <v>3760</v>
      </c>
      <c r="M137" s="31">
        <v>17.695730000000001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1891.7</v>
      </c>
      <c r="D138" s="36">
        <v>1902.9333333333332</v>
      </c>
      <c r="E138" s="36">
        <v>1872.8666666666663</v>
      </c>
      <c r="F138" s="36">
        <v>1854.0333333333331</v>
      </c>
      <c r="G138" s="36">
        <v>1823.9666666666662</v>
      </c>
      <c r="H138" s="36">
        <v>1921.7666666666664</v>
      </c>
      <c r="I138" s="36">
        <v>1951.8333333333335</v>
      </c>
      <c r="J138" s="36">
        <v>1970.6666666666665</v>
      </c>
      <c r="K138" s="31">
        <v>1933</v>
      </c>
      <c r="L138" s="31">
        <v>1884.1</v>
      </c>
      <c r="M138" s="31">
        <v>2.6580400000000002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1037.8499999999999</v>
      </c>
      <c r="D139" s="36">
        <v>1037.2833333333333</v>
      </c>
      <c r="E139" s="36">
        <v>1014.6666666666665</v>
      </c>
      <c r="F139" s="36">
        <v>991.48333333333323</v>
      </c>
      <c r="G139" s="36">
        <v>968.86666666666645</v>
      </c>
      <c r="H139" s="36">
        <v>1060.4666666666667</v>
      </c>
      <c r="I139" s="36">
        <v>1083.0833333333335</v>
      </c>
      <c r="J139" s="36">
        <v>1106.2666666666667</v>
      </c>
      <c r="K139" s="31">
        <v>1059.9000000000001</v>
      </c>
      <c r="L139" s="31">
        <v>1014.1</v>
      </c>
      <c r="M139" s="31">
        <v>1.3633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859.8</v>
      </c>
      <c r="D140" s="36">
        <v>864.31666666666661</v>
      </c>
      <c r="E140" s="36">
        <v>846.08333333333326</v>
      </c>
      <c r="F140" s="36">
        <v>832.36666666666667</v>
      </c>
      <c r="G140" s="36">
        <v>814.13333333333333</v>
      </c>
      <c r="H140" s="36">
        <v>878.03333333333319</v>
      </c>
      <c r="I140" s="36">
        <v>896.26666666666654</v>
      </c>
      <c r="J140" s="36">
        <v>909.98333333333312</v>
      </c>
      <c r="K140" s="31">
        <v>882.55</v>
      </c>
      <c r="L140" s="31">
        <v>850.6</v>
      </c>
      <c r="M140" s="31">
        <v>43.847650000000002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1954.85</v>
      </c>
      <c r="D141" s="36">
        <v>1960.8833333333332</v>
      </c>
      <c r="E141" s="36">
        <v>1922.8666666666663</v>
      </c>
      <c r="F141" s="36">
        <v>1890.8833333333332</v>
      </c>
      <c r="G141" s="36">
        <v>1852.8666666666663</v>
      </c>
      <c r="H141" s="36">
        <v>1992.8666666666663</v>
      </c>
      <c r="I141" s="36">
        <v>2030.8833333333332</v>
      </c>
      <c r="J141" s="36">
        <v>2062.8666666666663</v>
      </c>
      <c r="K141" s="31">
        <v>1998.9</v>
      </c>
      <c r="L141" s="31">
        <v>1928.9</v>
      </c>
      <c r="M141" s="31">
        <v>0.80567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598.54999999999995</v>
      </c>
      <c r="D142" s="36">
        <v>598.55000000000007</v>
      </c>
      <c r="E142" s="36">
        <v>594.00000000000011</v>
      </c>
      <c r="F142" s="36">
        <v>589.45000000000005</v>
      </c>
      <c r="G142" s="36">
        <v>584.90000000000009</v>
      </c>
      <c r="H142" s="36">
        <v>603.10000000000014</v>
      </c>
      <c r="I142" s="36">
        <v>607.65000000000009</v>
      </c>
      <c r="J142" s="36">
        <v>612.20000000000016</v>
      </c>
      <c r="K142" s="31">
        <v>603.1</v>
      </c>
      <c r="L142" s="31">
        <v>594</v>
      </c>
      <c r="M142" s="31">
        <v>17.03051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1854.5</v>
      </c>
      <c r="D143" s="36">
        <v>1864.6333333333332</v>
      </c>
      <c r="E143" s="36">
        <v>1839.8666666666663</v>
      </c>
      <c r="F143" s="36">
        <v>1825.2333333333331</v>
      </c>
      <c r="G143" s="36">
        <v>1800.4666666666662</v>
      </c>
      <c r="H143" s="36">
        <v>1879.2666666666664</v>
      </c>
      <c r="I143" s="36">
        <v>1904.0333333333333</v>
      </c>
      <c r="J143" s="36">
        <v>1918.6666666666665</v>
      </c>
      <c r="K143" s="31">
        <v>1889.4</v>
      </c>
      <c r="L143" s="31">
        <v>1850</v>
      </c>
      <c r="M143" s="31">
        <v>3.9801000000000002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2993.5</v>
      </c>
      <c r="D144" s="36">
        <v>3034.1666666666665</v>
      </c>
      <c r="E144" s="36">
        <v>2920.333333333333</v>
      </c>
      <c r="F144" s="36">
        <v>2847.1666666666665</v>
      </c>
      <c r="G144" s="36">
        <v>2733.333333333333</v>
      </c>
      <c r="H144" s="36">
        <v>3107.333333333333</v>
      </c>
      <c r="I144" s="36">
        <v>3221.1666666666661</v>
      </c>
      <c r="J144" s="36">
        <v>3294.333333333333</v>
      </c>
      <c r="K144" s="31">
        <v>3148</v>
      </c>
      <c r="L144" s="31">
        <v>2961</v>
      </c>
      <c r="M144" s="31">
        <v>8.4613999999999994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645.5</v>
      </c>
      <c r="D145" s="36">
        <v>645.55000000000007</v>
      </c>
      <c r="E145" s="36">
        <v>628.20000000000016</v>
      </c>
      <c r="F145" s="36">
        <v>610.90000000000009</v>
      </c>
      <c r="G145" s="36">
        <v>593.55000000000018</v>
      </c>
      <c r="H145" s="36">
        <v>662.85000000000014</v>
      </c>
      <c r="I145" s="36">
        <v>680.2</v>
      </c>
      <c r="J145" s="36">
        <v>697.50000000000011</v>
      </c>
      <c r="K145" s="31">
        <v>662.9</v>
      </c>
      <c r="L145" s="31">
        <v>628.25</v>
      </c>
      <c r="M145" s="31">
        <v>62.816299999999998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2485.9</v>
      </c>
      <c r="D146" s="36">
        <v>2473.4166666666665</v>
      </c>
      <c r="E146" s="36">
        <v>2419.833333333333</v>
      </c>
      <c r="F146" s="36">
        <v>2353.7666666666664</v>
      </c>
      <c r="G146" s="36">
        <v>2300.1833333333329</v>
      </c>
      <c r="H146" s="36">
        <v>2539.4833333333331</v>
      </c>
      <c r="I146" s="36">
        <v>2593.0666666666662</v>
      </c>
      <c r="J146" s="36">
        <v>2659.1333333333332</v>
      </c>
      <c r="K146" s="31">
        <v>2527</v>
      </c>
      <c r="L146" s="31">
        <v>2407.35</v>
      </c>
      <c r="M146" s="31">
        <v>9.18506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400.35</v>
      </c>
      <c r="D147" s="36">
        <v>400.26666666666665</v>
      </c>
      <c r="E147" s="36">
        <v>394.08333333333331</v>
      </c>
      <c r="F147" s="36">
        <v>387.81666666666666</v>
      </c>
      <c r="G147" s="36">
        <v>381.63333333333333</v>
      </c>
      <c r="H147" s="36">
        <v>406.5333333333333</v>
      </c>
      <c r="I147" s="36">
        <v>412.7166666666667</v>
      </c>
      <c r="J147" s="36">
        <v>418.98333333333329</v>
      </c>
      <c r="K147" s="31">
        <v>406.45</v>
      </c>
      <c r="L147" s="31">
        <v>394</v>
      </c>
      <c r="M147" s="31">
        <v>25.35998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171.61</v>
      </c>
      <c r="D148" s="36">
        <v>172.51999999999998</v>
      </c>
      <c r="E148" s="36">
        <v>169.08999999999997</v>
      </c>
      <c r="F148" s="36">
        <v>166.57</v>
      </c>
      <c r="G148" s="36">
        <v>163.13999999999999</v>
      </c>
      <c r="H148" s="36">
        <v>175.03999999999996</v>
      </c>
      <c r="I148" s="36">
        <v>178.46999999999997</v>
      </c>
      <c r="J148" s="36">
        <v>180.98999999999995</v>
      </c>
      <c r="K148" s="31">
        <v>175.95</v>
      </c>
      <c r="L148" s="31">
        <v>170</v>
      </c>
      <c r="M148" s="31">
        <v>24.156389999999998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4479.7</v>
      </c>
      <c r="D149" s="36">
        <v>4509</v>
      </c>
      <c r="E149" s="36">
        <v>4436.7</v>
      </c>
      <c r="F149" s="36">
        <v>4393.7</v>
      </c>
      <c r="G149" s="36">
        <v>4321.3999999999996</v>
      </c>
      <c r="H149" s="36">
        <v>4552</v>
      </c>
      <c r="I149" s="36">
        <v>4624.2999999999993</v>
      </c>
      <c r="J149" s="36">
        <v>4667.3</v>
      </c>
      <c r="K149" s="31">
        <v>4581.3</v>
      </c>
      <c r="L149" s="31">
        <v>4466</v>
      </c>
      <c r="M149" s="31">
        <v>2.23028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11336.35</v>
      </c>
      <c r="D150" s="36">
        <v>11395.766666666668</v>
      </c>
      <c r="E150" s="36">
        <v>11244.683333333336</v>
      </c>
      <c r="F150" s="36">
        <v>11153.016666666668</v>
      </c>
      <c r="G150" s="36">
        <v>11001.933333333336</v>
      </c>
      <c r="H150" s="36">
        <v>11487.433333333336</v>
      </c>
      <c r="I150" s="36">
        <v>11638.516666666668</v>
      </c>
      <c r="J150" s="36">
        <v>11730.183333333336</v>
      </c>
      <c r="K150" s="31">
        <v>11546.85</v>
      </c>
      <c r="L150" s="31">
        <v>11304.1</v>
      </c>
      <c r="M150" s="31">
        <v>3.8397899999999998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2679.15</v>
      </c>
      <c r="D151" s="36">
        <v>2695.7833333333333</v>
      </c>
      <c r="E151" s="36">
        <v>2655.3666666666668</v>
      </c>
      <c r="F151" s="36">
        <v>2631.5833333333335</v>
      </c>
      <c r="G151" s="36">
        <v>2591.166666666667</v>
      </c>
      <c r="H151" s="36">
        <v>2719.5666666666666</v>
      </c>
      <c r="I151" s="36">
        <v>2759.9833333333336</v>
      </c>
      <c r="J151" s="36">
        <v>2783.7666666666664</v>
      </c>
      <c r="K151" s="31">
        <v>2736.2</v>
      </c>
      <c r="L151" s="31">
        <v>2672</v>
      </c>
      <c r="M151" s="31">
        <v>1.4983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5956.2</v>
      </c>
      <c r="D152" s="36">
        <v>5958.6166666666659</v>
      </c>
      <c r="E152" s="36">
        <v>5917.5833333333321</v>
      </c>
      <c r="F152" s="36">
        <v>5878.9666666666662</v>
      </c>
      <c r="G152" s="36">
        <v>5837.9333333333325</v>
      </c>
      <c r="H152" s="36">
        <v>5997.2333333333318</v>
      </c>
      <c r="I152" s="36">
        <v>6038.2666666666664</v>
      </c>
      <c r="J152" s="36">
        <v>6076.8833333333314</v>
      </c>
      <c r="K152" s="31">
        <v>5999.65</v>
      </c>
      <c r="L152" s="31">
        <v>5920</v>
      </c>
      <c r="M152" s="31">
        <v>6.1132900000000001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814.8</v>
      </c>
      <c r="D153" s="36">
        <v>793.63333333333333</v>
      </c>
      <c r="E153" s="36">
        <v>754.26666666666665</v>
      </c>
      <c r="F153" s="36">
        <v>693.73333333333335</v>
      </c>
      <c r="G153" s="36">
        <v>654.36666666666667</v>
      </c>
      <c r="H153" s="36">
        <v>854.16666666666663</v>
      </c>
      <c r="I153" s="36">
        <v>893.53333333333319</v>
      </c>
      <c r="J153" s="36">
        <v>954.06666666666661</v>
      </c>
      <c r="K153" s="31">
        <v>833</v>
      </c>
      <c r="L153" s="31">
        <v>733.1</v>
      </c>
      <c r="M153" s="31">
        <v>85.696910000000003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445.15</v>
      </c>
      <c r="D154" s="36">
        <v>445.84999999999997</v>
      </c>
      <c r="E154" s="36">
        <v>439.79999999999995</v>
      </c>
      <c r="F154" s="36">
        <v>434.45</v>
      </c>
      <c r="G154" s="36">
        <v>428.4</v>
      </c>
      <c r="H154" s="36">
        <v>451.19999999999993</v>
      </c>
      <c r="I154" s="36">
        <v>457.25</v>
      </c>
      <c r="J154" s="36">
        <v>462.59999999999991</v>
      </c>
      <c r="K154" s="31">
        <v>451.9</v>
      </c>
      <c r="L154" s="31">
        <v>440.5</v>
      </c>
      <c r="M154" s="31">
        <v>3.9769899999999998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192.84</v>
      </c>
      <c r="D155" s="36">
        <v>193.74333333333334</v>
      </c>
      <c r="E155" s="36">
        <v>191.59666666666669</v>
      </c>
      <c r="F155" s="36">
        <v>190.35333333333335</v>
      </c>
      <c r="G155" s="36">
        <v>188.20666666666671</v>
      </c>
      <c r="H155" s="36">
        <v>194.98666666666668</v>
      </c>
      <c r="I155" s="36">
        <v>197.13333333333333</v>
      </c>
      <c r="J155" s="36">
        <v>198.37666666666667</v>
      </c>
      <c r="K155" s="31">
        <v>195.89</v>
      </c>
      <c r="L155" s="31">
        <v>192.5</v>
      </c>
      <c r="M155" s="31">
        <v>5.4840999999999998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42.89</v>
      </c>
      <c r="D156" s="36">
        <v>43.126666666666665</v>
      </c>
      <c r="E156" s="36">
        <v>42.463333333333331</v>
      </c>
      <c r="F156" s="36">
        <v>42.036666666666669</v>
      </c>
      <c r="G156" s="36">
        <v>41.373333333333335</v>
      </c>
      <c r="H156" s="36">
        <v>43.553333333333327</v>
      </c>
      <c r="I156" s="36">
        <v>44.216666666666654</v>
      </c>
      <c r="J156" s="36">
        <v>44.643333333333324</v>
      </c>
      <c r="K156" s="31">
        <v>43.79</v>
      </c>
      <c r="L156" s="31">
        <v>42.7</v>
      </c>
      <c r="M156" s="31">
        <v>78.019139999999993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4880.75</v>
      </c>
      <c r="D157" s="36">
        <v>4898.1500000000005</v>
      </c>
      <c r="E157" s="36">
        <v>4832.6000000000013</v>
      </c>
      <c r="F157" s="36">
        <v>4784.4500000000007</v>
      </c>
      <c r="G157" s="36">
        <v>4718.9000000000015</v>
      </c>
      <c r="H157" s="36">
        <v>4946.3000000000011</v>
      </c>
      <c r="I157" s="36">
        <v>5011.8500000000004</v>
      </c>
      <c r="J157" s="36">
        <v>5060.0000000000009</v>
      </c>
      <c r="K157" s="31">
        <v>4963.7</v>
      </c>
      <c r="L157" s="31">
        <v>4850</v>
      </c>
      <c r="M157" s="31">
        <v>6.5261699999999996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1302.5999999999999</v>
      </c>
      <c r="D158" s="36">
        <v>1295.8666666666666</v>
      </c>
      <c r="E158" s="36">
        <v>1276.7333333333331</v>
      </c>
      <c r="F158" s="36">
        <v>1250.8666666666666</v>
      </c>
      <c r="G158" s="36">
        <v>1231.7333333333331</v>
      </c>
      <c r="H158" s="36">
        <v>1321.7333333333331</v>
      </c>
      <c r="I158" s="36">
        <v>1340.8666666666668</v>
      </c>
      <c r="J158" s="36">
        <v>1366.7333333333331</v>
      </c>
      <c r="K158" s="31">
        <v>1315</v>
      </c>
      <c r="L158" s="31">
        <v>1270</v>
      </c>
      <c r="M158" s="31">
        <v>1.67188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701.05</v>
      </c>
      <c r="D159" s="36">
        <v>697.01666666666677</v>
      </c>
      <c r="E159" s="36">
        <v>689.03333333333353</v>
      </c>
      <c r="F159" s="36">
        <v>677.01666666666677</v>
      </c>
      <c r="G159" s="36">
        <v>669.03333333333353</v>
      </c>
      <c r="H159" s="36">
        <v>709.03333333333353</v>
      </c>
      <c r="I159" s="36">
        <v>717.01666666666688</v>
      </c>
      <c r="J159" s="36">
        <v>729.03333333333353</v>
      </c>
      <c r="K159" s="31">
        <v>705</v>
      </c>
      <c r="L159" s="31">
        <v>685</v>
      </c>
      <c r="M159" s="31">
        <v>3.6682299999999999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719.15</v>
      </c>
      <c r="D160" s="36">
        <v>727.38333333333333</v>
      </c>
      <c r="E160" s="36">
        <v>705.76666666666665</v>
      </c>
      <c r="F160" s="36">
        <v>692.38333333333333</v>
      </c>
      <c r="G160" s="36">
        <v>670.76666666666665</v>
      </c>
      <c r="H160" s="36">
        <v>740.76666666666665</v>
      </c>
      <c r="I160" s="36">
        <v>762.38333333333321</v>
      </c>
      <c r="J160" s="36">
        <v>775.76666666666665</v>
      </c>
      <c r="K160" s="31">
        <v>749</v>
      </c>
      <c r="L160" s="31">
        <v>714</v>
      </c>
      <c r="M160" s="31">
        <v>5.3134100000000002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2593.6</v>
      </c>
      <c r="D161" s="36">
        <v>2640.3333333333335</v>
      </c>
      <c r="E161" s="36">
        <v>2528.2666666666669</v>
      </c>
      <c r="F161" s="36">
        <v>2462.9333333333334</v>
      </c>
      <c r="G161" s="36">
        <v>2350.8666666666668</v>
      </c>
      <c r="H161" s="36">
        <v>2705.666666666667</v>
      </c>
      <c r="I161" s="36">
        <v>2817.7333333333336</v>
      </c>
      <c r="J161" s="36">
        <v>2883.0666666666671</v>
      </c>
      <c r="K161" s="31">
        <v>2752.4</v>
      </c>
      <c r="L161" s="31">
        <v>2575</v>
      </c>
      <c r="M161" s="31">
        <v>1.72872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264.19</v>
      </c>
      <c r="D162" s="36">
        <v>265.66000000000003</v>
      </c>
      <c r="E162" s="36">
        <v>258.53000000000003</v>
      </c>
      <c r="F162" s="36">
        <v>252.87</v>
      </c>
      <c r="G162" s="36">
        <v>245.74</v>
      </c>
      <c r="H162" s="36">
        <v>271.32000000000005</v>
      </c>
      <c r="I162" s="36">
        <v>278.45000000000005</v>
      </c>
      <c r="J162" s="36">
        <v>284.11000000000007</v>
      </c>
      <c r="K162" s="31">
        <v>272.79000000000002</v>
      </c>
      <c r="L162" s="31">
        <v>260</v>
      </c>
      <c r="M162" s="31">
        <v>71.944329999999994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105.08</v>
      </c>
      <c r="D163" s="36">
        <v>103.79333333333334</v>
      </c>
      <c r="E163" s="36">
        <v>101.63666666666667</v>
      </c>
      <c r="F163" s="36">
        <v>98.193333333333328</v>
      </c>
      <c r="G163" s="36">
        <v>96.036666666666662</v>
      </c>
      <c r="H163" s="36">
        <v>107.23666666666668</v>
      </c>
      <c r="I163" s="36">
        <v>109.39333333333335</v>
      </c>
      <c r="J163" s="36">
        <v>112.83666666666669</v>
      </c>
      <c r="K163" s="31">
        <v>105.95</v>
      </c>
      <c r="L163" s="31">
        <v>100.35</v>
      </c>
      <c r="M163" s="31">
        <v>124.98837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1042.8</v>
      </c>
      <c r="D164" s="36">
        <v>1047.5333333333333</v>
      </c>
      <c r="E164" s="36">
        <v>1028.7666666666667</v>
      </c>
      <c r="F164" s="36">
        <v>1014.7333333333333</v>
      </c>
      <c r="G164" s="36">
        <v>995.9666666666667</v>
      </c>
      <c r="H164" s="36">
        <v>1061.5666666666666</v>
      </c>
      <c r="I164" s="36">
        <v>1080.333333333333</v>
      </c>
      <c r="J164" s="36">
        <v>1094.3666666666666</v>
      </c>
      <c r="K164" s="31">
        <v>1066.3</v>
      </c>
      <c r="L164" s="31">
        <v>1033.5</v>
      </c>
      <c r="M164" s="31">
        <v>2.3103799999999999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4216.05</v>
      </c>
      <c r="D165" s="36">
        <v>4240.7666666666664</v>
      </c>
      <c r="E165" s="36">
        <v>4179.5333333333328</v>
      </c>
      <c r="F165" s="36">
        <v>4143.0166666666664</v>
      </c>
      <c r="G165" s="36">
        <v>4081.7833333333328</v>
      </c>
      <c r="H165" s="36">
        <v>4277.2833333333328</v>
      </c>
      <c r="I165" s="36">
        <v>4338.5166666666664</v>
      </c>
      <c r="J165" s="36">
        <v>4375.0333333333328</v>
      </c>
      <c r="K165" s="31">
        <v>4302</v>
      </c>
      <c r="L165" s="31">
        <v>4204.25</v>
      </c>
      <c r="M165" s="31">
        <v>0.98829999999999996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560.35</v>
      </c>
      <c r="D166" s="36">
        <v>559</v>
      </c>
      <c r="E166" s="36">
        <v>550.65</v>
      </c>
      <c r="F166" s="36">
        <v>540.94999999999993</v>
      </c>
      <c r="G166" s="36">
        <v>532.59999999999991</v>
      </c>
      <c r="H166" s="36">
        <v>568.70000000000005</v>
      </c>
      <c r="I166" s="36">
        <v>577.04999999999995</v>
      </c>
      <c r="J166" s="36">
        <v>586.75000000000011</v>
      </c>
      <c r="K166" s="31">
        <v>567.35</v>
      </c>
      <c r="L166" s="31">
        <v>549.29999999999995</v>
      </c>
      <c r="M166" s="31">
        <v>53.710610000000003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461.15</v>
      </c>
      <c r="D167" s="36">
        <v>461.3</v>
      </c>
      <c r="E167" s="36">
        <v>456.8</v>
      </c>
      <c r="F167" s="36">
        <v>452.45</v>
      </c>
      <c r="G167" s="36">
        <v>447.95</v>
      </c>
      <c r="H167" s="36">
        <v>465.65000000000003</v>
      </c>
      <c r="I167" s="36">
        <v>470.15000000000003</v>
      </c>
      <c r="J167" s="36">
        <v>474.50000000000006</v>
      </c>
      <c r="K167" s="31">
        <v>465.8</v>
      </c>
      <c r="L167" s="31">
        <v>456.95</v>
      </c>
      <c r="M167" s="31">
        <v>0.78461000000000003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174.02</v>
      </c>
      <c r="D168" s="36">
        <v>174.24</v>
      </c>
      <c r="E168" s="36">
        <v>171.48000000000002</v>
      </c>
      <c r="F168" s="36">
        <v>168.94</v>
      </c>
      <c r="G168" s="36">
        <v>166.18</v>
      </c>
      <c r="H168" s="36">
        <v>176.78000000000003</v>
      </c>
      <c r="I168" s="36">
        <v>179.54000000000002</v>
      </c>
      <c r="J168" s="36">
        <v>182.08000000000004</v>
      </c>
      <c r="K168" s="31">
        <v>177</v>
      </c>
      <c r="L168" s="31">
        <v>171.7</v>
      </c>
      <c r="M168" s="31">
        <v>45.949019999999997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174.55</v>
      </c>
      <c r="D169" s="36">
        <v>175.13666666666666</v>
      </c>
      <c r="E169" s="36">
        <v>172.82333333333332</v>
      </c>
      <c r="F169" s="36">
        <v>171.09666666666666</v>
      </c>
      <c r="G169" s="36">
        <v>168.78333333333333</v>
      </c>
      <c r="H169" s="36">
        <v>176.86333333333332</v>
      </c>
      <c r="I169" s="36">
        <v>179.17666666666665</v>
      </c>
      <c r="J169" s="36">
        <v>180.90333333333331</v>
      </c>
      <c r="K169" s="31">
        <v>177.45</v>
      </c>
      <c r="L169" s="31">
        <v>173.41</v>
      </c>
      <c r="M169" s="31">
        <v>295.98133999999999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908.65</v>
      </c>
      <c r="D170" s="36">
        <v>911.05000000000007</v>
      </c>
      <c r="E170" s="36">
        <v>879.60000000000014</v>
      </c>
      <c r="F170" s="36">
        <v>850.55000000000007</v>
      </c>
      <c r="G170" s="36">
        <v>819.10000000000014</v>
      </c>
      <c r="H170" s="36">
        <v>940.10000000000014</v>
      </c>
      <c r="I170" s="36">
        <v>971.55000000000018</v>
      </c>
      <c r="J170" s="36">
        <v>1000.6000000000001</v>
      </c>
      <c r="K170" s="31">
        <v>942.5</v>
      </c>
      <c r="L170" s="31">
        <v>882</v>
      </c>
      <c r="M170" s="31">
        <v>97.583709999999996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4721.7</v>
      </c>
      <c r="D171" s="36">
        <v>4746.0499999999993</v>
      </c>
      <c r="E171" s="36">
        <v>4618.1999999999989</v>
      </c>
      <c r="F171" s="36">
        <v>4514.7</v>
      </c>
      <c r="G171" s="36">
        <v>4386.8499999999995</v>
      </c>
      <c r="H171" s="36">
        <v>4849.5499999999984</v>
      </c>
      <c r="I171" s="36">
        <v>4977.3999999999987</v>
      </c>
      <c r="J171" s="36">
        <v>5080.8999999999978</v>
      </c>
      <c r="K171" s="31">
        <v>4873.8999999999996</v>
      </c>
      <c r="L171" s="31">
        <v>4642.55</v>
      </c>
      <c r="M171" s="31">
        <v>0.65442999999999996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1565.85</v>
      </c>
      <c r="D172" s="36">
        <v>1572.2833333333335</v>
      </c>
      <c r="E172" s="36">
        <v>1543.5666666666671</v>
      </c>
      <c r="F172" s="36">
        <v>1521.2833333333335</v>
      </c>
      <c r="G172" s="36">
        <v>1492.5666666666671</v>
      </c>
      <c r="H172" s="36">
        <v>1594.5666666666671</v>
      </c>
      <c r="I172" s="36">
        <v>1623.2833333333338</v>
      </c>
      <c r="J172" s="36">
        <v>1645.5666666666671</v>
      </c>
      <c r="K172" s="31">
        <v>1601</v>
      </c>
      <c r="L172" s="31">
        <v>1550</v>
      </c>
      <c r="M172" s="31">
        <v>1.19093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329.15</v>
      </c>
      <c r="D173" s="36">
        <v>329.11666666666662</v>
      </c>
      <c r="E173" s="36">
        <v>325.23333333333323</v>
      </c>
      <c r="F173" s="36">
        <v>321.31666666666661</v>
      </c>
      <c r="G173" s="36">
        <v>317.43333333333322</v>
      </c>
      <c r="H173" s="36">
        <v>333.03333333333325</v>
      </c>
      <c r="I173" s="36">
        <v>336.91666666666657</v>
      </c>
      <c r="J173" s="36">
        <v>340.83333333333326</v>
      </c>
      <c r="K173" s="31">
        <v>333</v>
      </c>
      <c r="L173" s="31">
        <v>325.2</v>
      </c>
      <c r="M173" s="31">
        <v>5.1410900000000002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198.55</v>
      </c>
      <c r="D174" s="36">
        <v>199.11</v>
      </c>
      <c r="E174" s="36">
        <v>196.59000000000003</v>
      </c>
      <c r="F174" s="36">
        <v>194.63000000000002</v>
      </c>
      <c r="G174" s="36">
        <v>192.11000000000004</v>
      </c>
      <c r="H174" s="36">
        <v>201.07000000000002</v>
      </c>
      <c r="I174" s="36">
        <v>203.59</v>
      </c>
      <c r="J174" s="36">
        <v>205.55</v>
      </c>
      <c r="K174" s="31">
        <v>201.63</v>
      </c>
      <c r="L174" s="31">
        <v>197.15</v>
      </c>
      <c r="M174" s="31">
        <v>11.2425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813.9</v>
      </c>
      <c r="D175" s="36">
        <v>812.91666666666663</v>
      </c>
      <c r="E175" s="36">
        <v>801.98333333333323</v>
      </c>
      <c r="F175" s="36">
        <v>790.06666666666661</v>
      </c>
      <c r="G175" s="36">
        <v>779.13333333333321</v>
      </c>
      <c r="H175" s="36">
        <v>824.83333333333326</v>
      </c>
      <c r="I175" s="36">
        <v>835.76666666666665</v>
      </c>
      <c r="J175" s="36">
        <v>847.68333333333328</v>
      </c>
      <c r="K175" s="31">
        <v>823.85</v>
      </c>
      <c r="L175" s="31">
        <v>801</v>
      </c>
      <c r="M175" s="31">
        <v>4.5425399999999998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489.55</v>
      </c>
      <c r="D176" s="36">
        <v>490.90000000000003</v>
      </c>
      <c r="E176" s="36">
        <v>485.65000000000009</v>
      </c>
      <c r="F176" s="36">
        <v>481.75000000000006</v>
      </c>
      <c r="G176" s="36">
        <v>476.50000000000011</v>
      </c>
      <c r="H176" s="36">
        <v>494.80000000000007</v>
      </c>
      <c r="I176" s="36">
        <v>500.04999999999995</v>
      </c>
      <c r="J176" s="36">
        <v>503.95000000000005</v>
      </c>
      <c r="K176" s="31">
        <v>496.15</v>
      </c>
      <c r="L176" s="31">
        <v>487</v>
      </c>
      <c r="M176" s="31">
        <v>11.1328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216.28</v>
      </c>
      <c r="D177" s="36">
        <v>218.27666666666664</v>
      </c>
      <c r="E177" s="36">
        <v>213.70333333333329</v>
      </c>
      <c r="F177" s="36">
        <v>211.12666666666664</v>
      </c>
      <c r="G177" s="36">
        <v>206.55333333333328</v>
      </c>
      <c r="H177" s="36">
        <v>220.8533333333333</v>
      </c>
      <c r="I177" s="36">
        <v>225.42666666666668</v>
      </c>
      <c r="J177" s="36">
        <v>228.0033333333333</v>
      </c>
      <c r="K177" s="31">
        <v>222.85</v>
      </c>
      <c r="L177" s="31">
        <v>215.7</v>
      </c>
      <c r="M177" s="31">
        <v>205.46373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1350.4</v>
      </c>
      <c r="D178" s="36">
        <v>1350.5833333333335</v>
      </c>
      <c r="E178" s="36">
        <v>1331.7166666666669</v>
      </c>
      <c r="F178" s="36">
        <v>1313.0333333333335</v>
      </c>
      <c r="G178" s="36">
        <v>1294.166666666667</v>
      </c>
      <c r="H178" s="36">
        <v>1369.2666666666669</v>
      </c>
      <c r="I178" s="36">
        <v>1388.1333333333337</v>
      </c>
      <c r="J178" s="36">
        <v>1406.8166666666668</v>
      </c>
      <c r="K178" s="31">
        <v>1369.45</v>
      </c>
      <c r="L178" s="31">
        <v>1331.9</v>
      </c>
      <c r="M178" s="31">
        <v>1.1403300000000001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97.88</v>
      </c>
      <c r="D179" s="36">
        <v>98.026666666666657</v>
      </c>
      <c r="E179" s="36">
        <v>95.35333333333331</v>
      </c>
      <c r="F179" s="36">
        <v>92.826666666666654</v>
      </c>
      <c r="G179" s="36">
        <v>90.153333333333308</v>
      </c>
      <c r="H179" s="36">
        <v>100.55333333333331</v>
      </c>
      <c r="I179" s="36">
        <v>103.22666666666666</v>
      </c>
      <c r="J179" s="36">
        <v>105.75333333333332</v>
      </c>
      <c r="K179" s="31">
        <v>100.7</v>
      </c>
      <c r="L179" s="31">
        <v>95.5</v>
      </c>
      <c r="M179" s="31">
        <v>1202.7606699999999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1770.4</v>
      </c>
      <c r="D180" s="36">
        <v>1807.9666666666665</v>
      </c>
      <c r="E180" s="36">
        <v>1712.4333333333329</v>
      </c>
      <c r="F180" s="36">
        <v>1654.4666666666665</v>
      </c>
      <c r="G180" s="36">
        <v>1558.9333333333329</v>
      </c>
      <c r="H180" s="36">
        <v>1865.9333333333329</v>
      </c>
      <c r="I180" s="36">
        <v>1961.4666666666662</v>
      </c>
      <c r="J180" s="36">
        <v>2019.4333333333329</v>
      </c>
      <c r="K180" s="31">
        <v>1903.5</v>
      </c>
      <c r="L180" s="31">
        <v>1750</v>
      </c>
      <c r="M180" s="31">
        <v>54.578989999999997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381</v>
      </c>
      <c r="D181" s="36">
        <v>382.88333333333338</v>
      </c>
      <c r="E181" s="36">
        <v>375.36666666666679</v>
      </c>
      <c r="F181" s="36">
        <v>369.73333333333341</v>
      </c>
      <c r="G181" s="36">
        <v>362.21666666666681</v>
      </c>
      <c r="H181" s="36">
        <v>388.51666666666677</v>
      </c>
      <c r="I181" s="36">
        <v>396.0333333333333</v>
      </c>
      <c r="J181" s="36">
        <v>401.66666666666674</v>
      </c>
      <c r="K181" s="31">
        <v>390.4</v>
      </c>
      <c r="L181" s="31">
        <v>377.25</v>
      </c>
      <c r="M181" s="31">
        <v>11.21875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7551.15</v>
      </c>
      <c r="D182" s="36">
        <v>7658.4333333333334</v>
      </c>
      <c r="E182" s="36">
        <v>7422.7166666666672</v>
      </c>
      <c r="F182" s="36">
        <v>7294.2833333333338</v>
      </c>
      <c r="G182" s="36">
        <v>7058.5666666666675</v>
      </c>
      <c r="H182" s="36">
        <v>7786.8666666666668</v>
      </c>
      <c r="I182" s="36">
        <v>8022.5833333333321</v>
      </c>
      <c r="J182" s="36">
        <v>8151.0166666666664</v>
      </c>
      <c r="K182" s="31">
        <v>7894.15</v>
      </c>
      <c r="L182" s="31">
        <v>7530</v>
      </c>
      <c r="M182" s="31">
        <v>0.47755999999999998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1828.1</v>
      </c>
      <c r="D183" s="36">
        <v>1826.3666666666668</v>
      </c>
      <c r="E183" s="36">
        <v>1777.7333333333336</v>
      </c>
      <c r="F183" s="36">
        <v>1727.3666666666668</v>
      </c>
      <c r="G183" s="36">
        <v>1678.7333333333336</v>
      </c>
      <c r="H183" s="36">
        <v>1876.7333333333336</v>
      </c>
      <c r="I183" s="36">
        <v>1925.3666666666668</v>
      </c>
      <c r="J183" s="36">
        <v>1975.7333333333336</v>
      </c>
      <c r="K183" s="31">
        <v>1875</v>
      </c>
      <c r="L183" s="31">
        <v>1776</v>
      </c>
      <c r="M183" s="31">
        <v>20.071850000000001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2563.5500000000002</v>
      </c>
      <c r="D184" s="36">
        <v>2593.1833333333334</v>
      </c>
      <c r="E184" s="36">
        <v>2526.3666666666668</v>
      </c>
      <c r="F184" s="36">
        <v>2489.1833333333334</v>
      </c>
      <c r="G184" s="36">
        <v>2422.3666666666668</v>
      </c>
      <c r="H184" s="36">
        <v>2630.3666666666668</v>
      </c>
      <c r="I184" s="36">
        <v>2697.1833333333334</v>
      </c>
      <c r="J184" s="36">
        <v>2734.3666666666668</v>
      </c>
      <c r="K184" s="31">
        <v>2660</v>
      </c>
      <c r="L184" s="31">
        <v>2556</v>
      </c>
      <c r="M184" s="31">
        <v>0.73982000000000003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845.6</v>
      </c>
      <c r="D185" s="36">
        <v>849.58333333333337</v>
      </c>
      <c r="E185" s="36">
        <v>834.56666666666672</v>
      </c>
      <c r="F185" s="36">
        <v>823.5333333333333</v>
      </c>
      <c r="G185" s="36">
        <v>808.51666666666665</v>
      </c>
      <c r="H185" s="36">
        <v>860.61666666666679</v>
      </c>
      <c r="I185" s="36">
        <v>875.63333333333344</v>
      </c>
      <c r="J185" s="36">
        <v>886.66666666666686</v>
      </c>
      <c r="K185" s="31">
        <v>864.6</v>
      </c>
      <c r="L185" s="31">
        <v>838.55</v>
      </c>
      <c r="M185" s="31">
        <v>0.51917000000000002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1235.7</v>
      </c>
      <c r="D186" s="36">
        <v>1240.5333333333333</v>
      </c>
      <c r="E186" s="36">
        <v>1223.3166666666666</v>
      </c>
      <c r="F186" s="36">
        <v>1210.9333333333334</v>
      </c>
      <c r="G186" s="36">
        <v>1193.7166666666667</v>
      </c>
      <c r="H186" s="36">
        <v>1252.9166666666665</v>
      </c>
      <c r="I186" s="36">
        <v>1270.1333333333332</v>
      </c>
      <c r="J186" s="36">
        <v>1282.5166666666664</v>
      </c>
      <c r="K186" s="31">
        <v>1257.75</v>
      </c>
      <c r="L186" s="31">
        <v>1228.1500000000001</v>
      </c>
      <c r="M186" s="31">
        <v>8.1153099999999991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1351.3</v>
      </c>
      <c r="D187" s="36">
        <v>1353.8833333333334</v>
      </c>
      <c r="E187" s="36">
        <v>1329.0666666666668</v>
      </c>
      <c r="F187" s="36">
        <v>1306.8333333333335</v>
      </c>
      <c r="G187" s="36">
        <v>1282.0166666666669</v>
      </c>
      <c r="H187" s="36">
        <v>1376.1166666666668</v>
      </c>
      <c r="I187" s="36">
        <v>1400.9333333333334</v>
      </c>
      <c r="J187" s="36">
        <v>1423.1666666666667</v>
      </c>
      <c r="K187" s="31">
        <v>1378.7</v>
      </c>
      <c r="L187" s="31">
        <v>1331.65</v>
      </c>
      <c r="M187" s="31">
        <v>2.4523799999999998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1110.75</v>
      </c>
      <c r="D188" s="36">
        <v>1101.7</v>
      </c>
      <c r="E188" s="36">
        <v>1085.75</v>
      </c>
      <c r="F188" s="36">
        <v>1060.75</v>
      </c>
      <c r="G188" s="36">
        <v>1044.8</v>
      </c>
      <c r="H188" s="36">
        <v>1126.7</v>
      </c>
      <c r="I188" s="36">
        <v>1142.6500000000003</v>
      </c>
      <c r="J188" s="36">
        <v>1167.6500000000001</v>
      </c>
      <c r="K188" s="31">
        <v>1117.6500000000001</v>
      </c>
      <c r="L188" s="31">
        <v>1076.7</v>
      </c>
      <c r="M188" s="31">
        <v>5.2270399999999997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4187.7</v>
      </c>
      <c r="D189" s="36">
        <v>4207.3166666666666</v>
      </c>
      <c r="E189" s="36">
        <v>4090.3833333333332</v>
      </c>
      <c r="F189" s="36">
        <v>3993.0666666666666</v>
      </c>
      <c r="G189" s="36">
        <v>3876.1333333333332</v>
      </c>
      <c r="H189" s="36">
        <v>4304.6333333333332</v>
      </c>
      <c r="I189" s="36">
        <v>4421.5666666666657</v>
      </c>
      <c r="J189" s="36">
        <v>4518.8833333333332</v>
      </c>
      <c r="K189" s="31">
        <v>4324.25</v>
      </c>
      <c r="L189" s="31">
        <v>4110</v>
      </c>
      <c r="M189" s="31">
        <v>1.8016700000000001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1391.8</v>
      </c>
      <c r="D190" s="36">
        <v>1396.45</v>
      </c>
      <c r="E190" s="36">
        <v>1382.15</v>
      </c>
      <c r="F190" s="36">
        <v>1372.5</v>
      </c>
      <c r="G190" s="36">
        <v>1358.2</v>
      </c>
      <c r="H190" s="36">
        <v>1406.1000000000001</v>
      </c>
      <c r="I190" s="36">
        <v>1420.3999999999999</v>
      </c>
      <c r="J190" s="36">
        <v>1430.0500000000002</v>
      </c>
      <c r="K190" s="31">
        <v>1410.75</v>
      </c>
      <c r="L190" s="31">
        <v>1386.8</v>
      </c>
      <c r="M190" s="31">
        <v>4.3408699999999998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815.55</v>
      </c>
      <c r="D191" s="36">
        <v>814.54999999999984</v>
      </c>
      <c r="E191" s="36">
        <v>806.29999999999973</v>
      </c>
      <c r="F191" s="36">
        <v>797.04999999999984</v>
      </c>
      <c r="G191" s="36">
        <v>788.79999999999973</v>
      </c>
      <c r="H191" s="36">
        <v>823.79999999999973</v>
      </c>
      <c r="I191" s="36">
        <v>832.05</v>
      </c>
      <c r="J191" s="36">
        <v>841.29999999999973</v>
      </c>
      <c r="K191" s="31">
        <v>822.8</v>
      </c>
      <c r="L191" s="31">
        <v>805.3</v>
      </c>
      <c r="M191" s="31">
        <v>2.6430400000000001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3000.8</v>
      </c>
      <c r="D192" s="36">
        <v>3027.9333333333329</v>
      </c>
      <c r="E192" s="36">
        <v>2957.8666666666659</v>
      </c>
      <c r="F192" s="36">
        <v>2914.9333333333329</v>
      </c>
      <c r="G192" s="36">
        <v>2844.8666666666659</v>
      </c>
      <c r="H192" s="36">
        <v>3070.8666666666659</v>
      </c>
      <c r="I192" s="36">
        <v>3140.9333333333325</v>
      </c>
      <c r="J192" s="36">
        <v>3183.8666666666659</v>
      </c>
      <c r="K192" s="31">
        <v>3098</v>
      </c>
      <c r="L192" s="31">
        <v>2985</v>
      </c>
      <c r="M192" s="31">
        <v>5.9841199999999999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468.9</v>
      </c>
      <c r="D193" s="36">
        <v>471.5333333333333</v>
      </c>
      <c r="E193" s="36">
        <v>463.06666666666661</v>
      </c>
      <c r="F193" s="36">
        <v>457.23333333333329</v>
      </c>
      <c r="G193" s="36">
        <v>448.76666666666659</v>
      </c>
      <c r="H193" s="36">
        <v>477.36666666666662</v>
      </c>
      <c r="I193" s="36">
        <v>485.83333333333331</v>
      </c>
      <c r="J193" s="36">
        <v>491.66666666666663</v>
      </c>
      <c r="K193" s="31">
        <v>480</v>
      </c>
      <c r="L193" s="31">
        <v>465.7</v>
      </c>
      <c r="M193" s="31">
        <v>10.100429999999999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594.4</v>
      </c>
      <c r="D194" s="36">
        <v>588.58333333333337</v>
      </c>
      <c r="E194" s="36">
        <v>579.16666666666674</v>
      </c>
      <c r="F194" s="36">
        <v>563.93333333333339</v>
      </c>
      <c r="G194" s="36">
        <v>554.51666666666677</v>
      </c>
      <c r="H194" s="36">
        <v>603.81666666666672</v>
      </c>
      <c r="I194" s="36">
        <v>613.23333333333346</v>
      </c>
      <c r="J194" s="36">
        <v>628.4666666666667</v>
      </c>
      <c r="K194" s="31">
        <v>598</v>
      </c>
      <c r="L194" s="31">
        <v>573.35</v>
      </c>
      <c r="M194" s="31">
        <v>23.810970000000001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2447.15</v>
      </c>
      <c r="D195" s="36">
        <v>2440</v>
      </c>
      <c r="E195" s="36">
        <v>2419.15</v>
      </c>
      <c r="F195" s="36">
        <v>2391.15</v>
      </c>
      <c r="G195" s="36">
        <v>2370.3000000000002</v>
      </c>
      <c r="H195" s="36">
        <v>2468</v>
      </c>
      <c r="I195" s="36">
        <v>2488.8500000000004</v>
      </c>
      <c r="J195" s="36">
        <v>2516.85</v>
      </c>
      <c r="K195" s="31">
        <v>2460.85</v>
      </c>
      <c r="L195" s="31">
        <v>2412</v>
      </c>
      <c r="M195" s="31">
        <v>6.6897599999999997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1191.8499999999999</v>
      </c>
      <c r="D196" s="36">
        <v>1202.1333333333332</v>
      </c>
      <c r="E196" s="36">
        <v>1169.7166666666665</v>
      </c>
      <c r="F196" s="36">
        <v>1147.5833333333333</v>
      </c>
      <c r="G196" s="36">
        <v>1115.1666666666665</v>
      </c>
      <c r="H196" s="36">
        <v>1224.2666666666664</v>
      </c>
      <c r="I196" s="36">
        <v>1256.6833333333334</v>
      </c>
      <c r="J196" s="36">
        <v>1278.8166666666664</v>
      </c>
      <c r="K196" s="31">
        <v>1234.55</v>
      </c>
      <c r="L196" s="31">
        <v>1180</v>
      </c>
      <c r="M196" s="31">
        <v>7.0442999999999998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2743.85</v>
      </c>
      <c r="D197" s="36">
        <v>2759.5</v>
      </c>
      <c r="E197" s="36">
        <v>2664</v>
      </c>
      <c r="F197" s="36">
        <v>2584.15</v>
      </c>
      <c r="G197" s="36">
        <v>2488.65</v>
      </c>
      <c r="H197" s="36">
        <v>2839.35</v>
      </c>
      <c r="I197" s="36">
        <v>2934.85</v>
      </c>
      <c r="J197" s="36">
        <v>3014.7</v>
      </c>
      <c r="K197" s="31">
        <v>2855</v>
      </c>
      <c r="L197" s="31">
        <v>2679.65</v>
      </c>
      <c r="M197" s="31">
        <v>1.8947799999999999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140.69999999999999</v>
      </c>
      <c r="D198" s="36">
        <v>141.6</v>
      </c>
      <c r="E198" s="36">
        <v>139.1</v>
      </c>
      <c r="F198" s="36">
        <v>137.5</v>
      </c>
      <c r="G198" s="36">
        <v>135</v>
      </c>
      <c r="H198" s="36">
        <v>143.19999999999999</v>
      </c>
      <c r="I198" s="36">
        <v>145.69999999999999</v>
      </c>
      <c r="J198" s="36">
        <v>147.29999999999998</v>
      </c>
      <c r="K198" s="31">
        <v>144.1</v>
      </c>
      <c r="L198" s="31">
        <v>140</v>
      </c>
      <c r="M198" s="31">
        <v>13.07433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3259.8</v>
      </c>
      <c r="D199" s="36">
        <v>3225.5666666666671</v>
      </c>
      <c r="E199" s="36">
        <v>3173.1333333333341</v>
      </c>
      <c r="F199" s="36">
        <v>3086.4666666666672</v>
      </c>
      <c r="G199" s="36">
        <v>3034.0333333333342</v>
      </c>
      <c r="H199" s="36">
        <v>3312.233333333334</v>
      </c>
      <c r="I199" s="36">
        <v>3364.6666666666674</v>
      </c>
      <c r="J199" s="36">
        <v>3451.3333333333339</v>
      </c>
      <c r="K199" s="31">
        <v>3278</v>
      </c>
      <c r="L199" s="31">
        <v>3138.9</v>
      </c>
      <c r="M199" s="31">
        <v>0.99517999999999995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612.04999999999995</v>
      </c>
      <c r="D200" s="36">
        <v>619.16666666666663</v>
      </c>
      <c r="E200" s="36">
        <v>603.08333333333326</v>
      </c>
      <c r="F200" s="36">
        <v>594.11666666666667</v>
      </c>
      <c r="G200" s="36">
        <v>578.0333333333333</v>
      </c>
      <c r="H200" s="36">
        <v>628.13333333333321</v>
      </c>
      <c r="I200" s="36">
        <v>644.21666666666647</v>
      </c>
      <c r="J200" s="36">
        <v>653.18333333333317</v>
      </c>
      <c r="K200" s="31">
        <v>635.25</v>
      </c>
      <c r="L200" s="31">
        <v>610.20000000000005</v>
      </c>
      <c r="M200" s="31">
        <v>11.08093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397.1</v>
      </c>
      <c r="D201" s="36">
        <v>400.55</v>
      </c>
      <c r="E201" s="36">
        <v>392.25</v>
      </c>
      <c r="F201" s="36">
        <v>387.4</v>
      </c>
      <c r="G201" s="36">
        <v>379.09999999999997</v>
      </c>
      <c r="H201" s="36">
        <v>405.40000000000003</v>
      </c>
      <c r="I201" s="36">
        <v>413.7000000000001</v>
      </c>
      <c r="J201" s="36">
        <v>418.55000000000007</v>
      </c>
      <c r="K201" s="31">
        <v>408.85</v>
      </c>
      <c r="L201" s="31">
        <v>395.7</v>
      </c>
      <c r="M201" s="31">
        <v>15.37684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696.95</v>
      </c>
      <c r="D202" s="36">
        <v>699.33333333333337</v>
      </c>
      <c r="E202" s="36">
        <v>684.66666666666674</v>
      </c>
      <c r="F202" s="36">
        <v>672.38333333333333</v>
      </c>
      <c r="G202" s="36">
        <v>657.7166666666667</v>
      </c>
      <c r="H202" s="36">
        <v>711.61666666666679</v>
      </c>
      <c r="I202" s="36">
        <v>726.28333333333353</v>
      </c>
      <c r="J202" s="36">
        <v>738.56666666666683</v>
      </c>
      <c r="K202" s="31">
        <v>714</v>
      </c>
      <c r="L202" s="31">
        <v>687.05</v>
      </c>
      <c r="M202" s="31">
        <v>51.583280000000002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199.79</v>
      </c>
      <c r="D203" s="36">
        <v>200.27666666666664</v>
      </c>
      <c r="E203" s="36">
        <v>196.51333333333329</v>
      </c>
      <c r="F203" s="36">
        <v>193.23666666666665</v>
      </c>
      <c r="G203" s="36">
        <v>189.4733333333333</v>
      </c>
      <c r="H203" s="36">
        <v>203.55333333333328</v>
      </c>
      <c r="I203" s="36">
        <v>207.31666666666661</v>
      </c>
      <c r="J203" s="36">
        <v>210.59333333333328</v>
      </c>
      <c r="K203" s="31">
        <v>204.04</v>
      </c>
      <c r="L203" s="31">
        <v>197</v>
      </c>
      <c r="M203" s="31">
        <v>20.750340000000001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239.82</v>
      </c>
      <c r="D204" s="36">
        <v>242.74333333333334</v>
      </c>
      <c r="E204" s="36">
        <v>235.23666666666668</v>
      </c>
      <c r="F204" s="36">
        <v>230.65333333333334</v>
      </c>
      <c r="G204" s="36">
        <v>223.14666666666668</v>
      </c>
      <c r="H204" s="36">
        <v>247.32666666666668</v>
      </c>
      <c r="I204" s="36">
        <v>254.83333333333334</v>
      </c>
      <c r="J204" s="36">
        <v>259.41666666666669</v>
      </c>
      <c r="K204" s="31">
        <v>250.25</v>
      </c>
      <c r="L204" s="31">
        <v>238.16</v>
      </c>
      <c r="M204" s="31">
        <v>207.81808000000001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303.3</v>
      </c>
      <c r="D205" s="36">
        <v>303.11666666666662</v>
      </c>
      <c r="E205" s="36">
        <v>299.48333333333323</v>
      </c>
      <c r="F205" s="36">
        <v>295.66666666666663</v>
      </c>
      <c r="G205" s="36">
        <v>292.03333333333325</v>
      </c>
      <c r="H205" s="36">
        <v>306.93333333333322</v>
      </c>
      <c r="I205" s="36">
        <v>310.56666666666655</v>
      </c>
      <c r="J205" s="36">
        <v>314.38333333333321</v>
      </c>
      <c r="K205" s="31">
        <v>306.75</v>
      </c>
      <c r="L205" s="31">
        <v>299.3</v>
      </c>
      <c r="M205" s="31">
        <v>12.36417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2305.6999999999998</v>
      </c>
      <c r="D206" s="36">
        <v>2266.9833333333331</v>
      </c>
      <c r="E206" s="36">
        <v>2217.9666666666662</v>
      </c>
      <c r="F206" s="36">
        <v>2130.2333333333331</v>
      </c>
      <c r="G206" s="36">
        <v>2081.2166666666662</v>
      </c>
      <c r="H206" s="36">
        <v>2354.7166666666662</v>
      </c>
      <c r="I206" s="36">
        <v>2403.7333333333336</v>
      </c>
      <c r="J206" s="36">
        <v>2491.4666666666662</v>
      </c>
      <c r="K206" s="31">
        <v>2316</v>
      </c>
      <c r="L206" s="31">
        <v>2179.25</v>
      </c>
      <c r="M206" s="31">
        <v>5.0516199999999998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506.85</v>
      </c>
      <c r="D207" s="36">
        <v>510.98333333333335</v>
      </c>
      <c r="E207" s="36">
        <v>499.86666666666667</v>
      </c>
      <c r="F207" s="36">
        <v>492.88333333333333</v>
      </c>
      <c r="G207" s="36">
        <v>481.76666666666665</v>
      </c>
      <c r="H207" s="36">
        <v>517.9666666666667</v>
      </c>
      <c r="I207" s="36">
        <v>529.08333333333348</v>
      </c>
      <c r="J207" s="36">
        <v>536.06666666666672</v>
      </c>
      <c r="K207" s="31">
        <v>522.1</v>
      </c>
      <c r="L207" s="31">
        <v>504</v>
      </c>
      <c r="M207" s="31">
        <v>20.779250000000001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1445.85</v>
      </c>
      <c r="D208" s="36">
        <v>1442.6833333333334</v>
      </c>
      <c r="E208" s="36">
        <v>1433.4666666666667</v>
      </c>
      <c r="F208" s="36">
        <v>1421.0833333333333</v>
      </c>
      <c r="G208" s="36">
        <v>1411.8666666666666</v>
      </c>
      <c r="H208" s="36">
        <v>1455.0666666666668</v>
      </c>
      <c r="I208" s="36">
        <v>1464.2833333333335</v>
      </c>
      <c r="J208" s="36">
        <v>1476.666666666667</v>
      </c>
      <c r="K208" s="31">
        <v>1451.9</v>
      </c>
      <c r="L208" s="31">
        <v>1430.3</v>
      </c>
      <c r="M208" s="31">
        <v>31.175219999999999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3900.3</v>
      </c>
      <c r="D209" s="36">
        <v>3925.4666666666667</v>
      </c>
      <c r="E209" s="36">
        <v>3860.4833333333336</v>
      </c>
      <c r="F209" s="36">
        <v>3820.666666666667</v>
      </c>
      <c r="G209" s="36">
        <v>3755.6833333333338</v>
      </c>
      <c r="H209" s="36">
        <v>3965.2833333333333</v>
      </c>
      <c r="I209" s="36">
        <v>4030.266666666666</v>
      </c>
      <c r="J209" s="36">
        <v>4070.083333333333</v>
      </c>
      <c r="K209" s="31">
        <v>3990.45</v>
      </c>
      <c r="L209" s="31">
        <v>3885.65</v>
      </c>
      <c r="M209" s="31">
        <v>1.6884399999999999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1657.85</v>
      </c>
      <c r="D210" s="36">
        <v>1643.9166666666667</v>
      </c>
      <c r="E210" s="36">
        <v>1617.9333333333334</v>
      </c>
      <c r="F210" s="36">
        <v>1578.0166666666667</v>
      </c>
      <c r="G210" s="36">
        <v>1552.0333333333333</v>
      </c>
      <c r="H210" s="36">
        <v>1683.8333333333335</v>
      </c>
      <c r="I210" s="36">
        <v>1709.8166666666666</v>
      </c>
      <c r="J210" s="36">
        <v>1749.7333333333336</v>
      </c>
      <c r="K210" s="31">
        <v>1669.9</v>
      </c>
      <c r="L210" s="31">
        <v>1604</v>
      </c>
      <c r="M210" s="31">
        <v>450.65598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596.20000000000005</v>
      </c>
      <c r="D211" s="36">
        <v>597.9</v>
      </c>
      <c r="E211" s="36">
        <v>590.65</v>
      </c>
      <c r="F211" s="36">
        <v>585.1</v>
      </c>
      <c r="G211" s="36">
        <v>577.85</v>
      </c>
      <c r="H211" s="36">
        <v>603.44999999999993</v>
      </c>
      <c r="I211" s="36">
        <v>610.69999999999993</v>
      </c>
      <c r="J211" s="36">
        <v>616.24999999999989</v>
      </c>
      <c r="K211" s="31">
        <v>605.15</v>
      </c>
      <c r="L211" s="31">
        <v>592.35</v>
      </c>
      <c r="M211" s="31">
        <v>44.537289999999999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127.03</v>
      </c>
      <c r="D212" s="36">
        <v>125.54333333333334</v>
      </c>
      <c r="E212" s="36">
        <v>120.58666666666667</v>
      </c>
      <c r="F212" s="36">
        <v>114.14333333333333</v>
      </c>
      <c r="G212" s="36">
        <v>109.18666666666667</v>
      </c>
      <c r="H212" s="36">
        <v>131.98666666666668</v>
      </c>
      <c r="I212" s="36">
        <v>136.94333333333336</v>
      </c>
      <c r="J212" s="36">
        <v>143.38666666666668</v>
      </c>
      <c r="K212" s="31">
        <v>130.5</v>
      </c>
      <c r="L212" s="31">
        <v>119.1</v>
      </c>
      <c r="M212" s="31">
        <v>1037.80909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887.65</v>
      </c>
      <c r="D213" s="36">
        <v>887.30000000000007</v>
      </c>
      <c r="E213" s="36">
        <v>873.60000000000014</v>
      </c>
      <c r="F213" s="36">
        <v>859.55000000000007</v>
      </c>
      <c r="G213" s="36">
        <v>845.85000000000014</v>
      </c>
      <c r="H213" s="36">
        <v>901.35000000000014</v>
      </c>
      <c r="I213" s="36">
        <v>915.05000000000018</v>
      </c>
      <c r="J213" s="36">
        <v>929.10000000000014</v>
      </c>
      <c r="K213" s="31">
        <v>901</v>
      </c>
      <c r="L213" s="31">
        <v>873.25</v>
      </c>
      <c r="M213" s="31">
        <v>5.22689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1198</v>
      </c>
      <c r="D214" s="36">
        <v>1205.4166666666667</v>
      </c>
      <c r="E214" s="36">
        <v>1186.8333333333335</v>
      </c>
      <c r="F214" s="36">
        <v>1175.6666666666667</v>
      </c>
      <c r="G214" s="36">
        <v>1157.0833333333335</v>
      </c>
      <c r="H214" s="36">
        <v>1216.5833333333335</v>
      </c>
      <c r="I214" s="36">
        <v>1235.166666666667</v>
      </c>
      <c r="J214" s="36">
        <v>1246.3333333333335</v>
      </c>
      <c r="K214" s="31">
        <v>1224</v>
      </c>
      <c r="L214" s="31">
        <v>1194.25</v>
      </c>
      <c r="M214" s="31">
        <v>0.38168999999999997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1815.65</v>
      </c>
      <c r="D215" s="36">
        <v>1820.95</v>
      </c>
      <c r="E215" s="36">
        <v>1801.9</v>
      </c>
      <c r="F215" s="36">
        <v>1788.15</v>
      </c>
      <c r="G215" s="36">
        <v>1769.1000000000001</v>
      </c>
      <c r="H215" s="36">
        <v>1834.7</v>
      </c>
      <c r="I215" s="36">
        <v>1853.7499999999998</v>
      </c>
      <c r="J215" s="36">
        <v>1867.5</v>
      </c>
      <c r="K215" s="31">
        <v>1840</v>
      </c>
      <c r="L215" s="31">
        <v>1807.2</v>
      </c>
      <c r="M215" s="31">
        <v>12.61356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5647.7</v>
      </c>
      <c r="D216" s="36">
        <v>5684.166666666667</v>
      </c>
      <c r="E216" s="36">
        <v>5588.5333333333338</v>
      </c>
      <c r="F216" s="36">
        <v>5529.3666666666668</v>
      </c>
      <c r="G216" s="36">
        <v>5433.7333333333336</v>
      </c>
      <c r="H216" s="36">
        <v>5743.3333333333339</v>
      </c>
      <c r="I216" s="36">
        <v>5838.9666666666672</v>
      </c>
      <c r="J216" s="36">
        <v>5898.1333333333341</v>
      </c>
      <c r="K216" s="31">
        <v>5779.8</v>
      </c>
      <c r="L216" s="31">
        <v>5625</v>
      </c>
      <c r="M216" s="31">
        <v>4.4705399999999997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382</v>
      </c>
      <c r="D217" s="36">
        <v>376.59999999999997</v>
      </c>
      <c r="E217" s="36">
        <v>371.19999999999993</v>
      </c>
      <c r="F217" s="36">
        <v>360.4</v>
      </c>
      <c r="G217" s="36">
        <v>354.99999999999994</v>
      </c>
      <c r="H217" s="36">
        <v>387.39999999999992</v>
      </c>
      <c r="I217" s="36">
        <v>392.7999999999999</v>
      </c>
      <c r="J217" s="36">
        <v>403.59999999999991</v>
      </c>
      <c r="K217" s="31">
        <v>382</v>
      </c>
      <c r="L217" s="31">
        <v>365.8</v>
      </c>
      <c r="M217" s="31">
        <v>29.037220000000001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662.4</v>
      </c>
      <c r="D218" s="36">
        <v>668.26666666666677</v>
      </c>
      <c r="E218" s="36">
        <v>654.53333333333353</v>
      </c>
      <c r="F218" s="36">
        <v>646.66666666666674</v>
      </c>
      <c r="G218" s="36">
        <v>632.93333333333351</v>
      </c>
      <c r="H218" s="36">
        <v>676.13333333333355</v>
      </c>
      <c r="I218" s="36">
        <v>689.8666666666669</v>
      </c>
      <c r="J218" s="36">
        <v>697.73333333333358</v>
      </c>
      <c r="K218" s="31">
        <v>682</v>
      </c>
      <c r="L218" s="31">
        <v>660.4</v>
      </c>
      <c r="M218" s="31">
        <v>47.703560000000003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5311.95</v>
      </c>
      <c r="D219" s="36">
        <v>5385.2833333333338</v>
      </c>
      <c r="E219" s="36">
        <v>5187.7666666666673</v>
      </c>
      <c r="F219" s="36">
        <v>5063.5833333333339</v>
      </c>
      <c r="G219" s="36">
        <v>4866.0666666666675</v>
      </c>
      <c r="H219" s="36">
        <v>5509.4666666666672</v>
      </c>
      <c r="I219" s="36">
        <v>5706.9833333333336</v>
      </c>
      <c r="J219" s="36">
        <v>5831.166666666667</v>
      </c>
      <c r="K219" s="31">
        <v>5582.8</v>
      </c>
      <c r="L219" s="31">
        <v>5261.1</v>
      </c>
      <c r="M219" s="31">
        <v>73.51379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326.8</v>
      </c>
      <c r="D220" s="36">
        <v>329.73333333333329</v>
      </c>
      <c r="E220" s="36">
        <v>322.46666666666658</v>
      </c>
      <c r="F220" s="36">
        <v>318.13333333333327</v>
      </c>
      <c r="G220" s="36">
        <v>310.86666666666656</v>
      </c>
      <c r="H220" s="36">
        <v>334.06666666666661</v>
      </c>
      <c r="I220" s="36">
        <v>341.33333333333337</v>
      </c>
      <c r="J220" s="36">
        <v>345.66666666666663</v>
      </c>
      <c r="K220" s="31">
        <v>337</v>
      </c>
      <c r="L220" s="31">
        <v>325.39999999999998</v>
      </c>
      <c r="M220" s="31">
        <v>51.756480000000003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515.5</v>
      </c>
      <c r="D221" s="36">
        <v>520.81666666666672</v>
      </c>
      <c r="E221" s="36">
        <v>507.93333333333339</v>
      </c>
      <c r="F221" s="36">
        <v>500.36666666666667</v>
      </c>
      <c r="G221" s="36">
        <v>487.48333333333335</v>
      </c>
      <c r="H221" s="36">
        <v>528.38333333333344</v>
      </c>
      <c r="I221" s="36">
        <v>541.26666666666688</v>
      </c>
      <c r="J221" s="36">
        <v>548.83333333333348</v>
      </c>
      <c r="K221" s="31">
        <v>533.70000000000005</v>
      </c>
      <c r="L221" s="31">
        <v>513.25</v>
      </c>
      <c r="M221" s="31">
        <v>65.293790000000001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2457</v>
      </c>
      <c r="D222" s="36">
        <v>2467.8333333333335</v>
      </c>
      <c r="E222" s="36">
        <v>2440.666666666667</v>
      </c>
      <c r="F222" s="36">
        <v>2424.3333333333335</v>
      </c>
      <c r="G222" s="36">
        <v>2397.166666666667</v>
      </c>
      <c r="H222" s="36">
        <v>2484.166666666667</v>
      </c>
      <c r="I222" s="36">
        <v>2511.3333333333339</v>
      </c>
      <c r="J222" s="36">
        <v>2527.666666666667</v>
      </c>
      <c r="K222" s="31">
        <v>2495</v>
      </c>
      <c r="L222" s="31">
        <v>2451.5</v>
      </c>
      <c r="M222" s="31">
        <v>9.8697599999999994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633.45000000000005</v>
      </c>
      <c r="D223" s="36">
        <v>640.58333333333337</v>
      </c>
      <c r="E223" s="36">
        <v>623.16666666666674</v>
      </c>
      <c r="F223" s="36">
        <v>612.88333333333333</v>
      </c>
      <c r="G223" s="36">
        <v>595.4666666666667</v>
      </c>
      <c r="H223" s="36">
        <v>650.86666666666679</v>
      </c>
      <c r="I223" s="36">
        <v>668.28333333333353</v>
      </c>
      <c r="J223" s="36">
        <v>678.56666666666683</v>
      </c>
      <c r="K223" s="31">
        <v>658</v>
      </c>
      <c r="L223" s="31">
        <v>630.29999999999995</v>
      </c>
      <c r="M223" s="31">
        <v>8.6704600000000003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11375.75</v>
      </c>
      <c r="D224" s="36">
        <v>11342.949999999999</v>
      </c>
      <c r="E224" s="36">
        <v>11085.899999999998</v>
      </c>
      <c r="F224" s="36">
        <v>10796.05</v>
      </c>
      <c r="G224" s="36">
        <v>10538.999999999998</v>
      </c>
      <c r="H224" s="36">
        <v>11632.799999999997</v>
      </c>
      <c r="I224" s="36">
        <v>11889.849999999997</v>
      </c>
      <c r="J224" s="36">
        <v>12179.699999999997</v>
      </c>
      <c r="K224" s="31">
        <v>11600</v>
      </c>
      <c r="L224" s="31">
        <v>11053.1</v>
      </c>
      <c r="M224" s="31">
        <v>0.83328000000000002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1074.6500000000001</v>
      </c>
      <c r="D225" s="36">
        <v>1069.7666666666667</v>
      </c>
      <c r="E225" s="36">
        <v>1056.5333333333333</v>
      </c>
      <c r="F225" s="36">
        <v>1038.4166666666667</v>
      </c>
      <c r="G225" s="36">
        <v>1025.1833333333334</v>
      </c>
      <c r="H225" s="36">
        <v>1087.8833333333332</v>
      </c>
      <c r="I225" s="36">
        <v>1101.1166666666663</v>
      </c>
      <c r="J225" s="36">
        <v>1119.2333333333331</v>
      </c>
      <c r="K225" s="31">
        <v>1083</v>
      </c>
      <c r="L225" s="31">
        <v>1051.6500000000001</v>
      </c>
      <c r="M225" s="31">
        <v>3.6591399999999998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426.65</v>
      </c>
      <c r="D226" s="36">
        <v>429.25</v>
      </c>
      <c r="E226" s="36">
        <v>418.65</v>
      </c>
      <c r="F226" s="36">
        <v>410.65</v>
      </c>
      <c r="G226" s="36">
        <v>400.04999999999995</v>
      </c>
      <c r="H226" s="36">
        <v>437.25</v>
      </c>
      <c r="I226" s="36">
        <v>447.85</v>
      </c>
      <c r="J226" s="36">
        <v>455.85</v>
      </c>
      <c r="K226" s="31">
        <v>439.85</v>
      </c>
      <c r="L226" s="31">
        <v>421.25</v>
      </c>
      <c r="M226" s="31">
        <v>11.863720000000001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55186.55</v>
      </c>
      <c r="D227" s="36">
        <v>56213.883333333331</v>
      </c>
      <c r="E227" s="36">
        <v>53983.766666666663</v>
      </c>
      <c r="F227" s="36">
        <v>52780.98333333333</v>
      </c>
      <c r="G227" s="36">
        <v>50550.866666666661</v>
      </c>
      <c r="H227" s="36">
        <v>57416.666666666664</v>
      </c>
      <c r="I227" s="36">
        <v>59646.783333333333</v>
      </c>
      <c r="J227" s="36">
        <v>60849.566666666666</v>
      </c>
      <c r="K227" s="31">
        <v>58444</v>
      </c>
      <c r="L227" s="31">
        <v>55011.1</v>
      </c>
      <c r="M227" s="31">
        <v>5.2839999999999998E-2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283.14999999999998</v>
      </c>
      <c r="D228" s="36">
        <v>281.58333333333331</v>
      </c>
      <c r="E228" s="36">
        <v>273.36666666666662</v>
      </c>
      <c r="F228" s="36">
        <v>263.58333333333331</v>
      </c>
      <c r="G228" s="36">
        <v>255.36666666666662</v>
      </c>
      <c r="H228" s="36">
        <v>291.36666666666662</v>
      </c>
      <c r="I228" s="36">
        <v>299.58333333333331</v>
      </c>
      <c r="J228" s="36">
        <v>309.36666666666662</v>
      </c>
      <c r="K228" s="31">
        <v>289.8</v>
      </c>
      <c r="L228" s="31">
        <v>271.8</v>
      </c>
      <c r="M228" s="31">
        <v>217.63762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1144.45</v>
      </c>
      <c r="D229" s="36">
        <v>1145.3833333333334</v>
      </c>
      <c r="E229" s="36">
        <v>1125.2166666666669</v>
      </c>
      <c r="F229" s="36">
        <v>1105.9833333333336</v>
      </c>
      <c r="G229" s="36">
        <v>1085.8166666666671</v>
      </c>
      <c r="H229" s="36">
        <v>1164.6166666666668</v>
      </c>
      <c r="I229" s="36">
        <v>1184.7833333333333</v>
      </c>
      <c r="J229" s="36">
        <v>1204.0166666666667</v>
      </c>
      <c r="K229" s="31">
        <v>1165.55</v>
      </c>
      <c r="L229" s="31">
        <v>1126.1500000000001</v>
      </c>
      <c r="M229" s="31">
        <v>343.09514000000001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1759.75</v>
      </c>
      <c r="D230" s="36">
        <v>1761.25</v>
      </c>
      <c r="E230" s="36">
        <v>1740.5</v>
      </c>
      <c r="F230" s="36">
        <v>1721.25</v>
      </c>
      <c r="G230" s="36">
        <v>1700.5</v>
      </c>
      <c r="H230" s="36">
        <v>1780.5</v>
      </c>
      <c r="I230" s="36">
        <v>1801.25</v>
      </c>
      <c r="J230" s="36">
        <v>1820.5</v>
      </c>
      <c r="K230" s="31">
        <v>1782</v>
      </c>
      <c r="L230" s="31">
        <v>1742</v>
      </c>
      <c r="M230" s="31">
        <v>29.464200000000002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601.85</v>
      </c>
      <c r="D231" s="36">
        <v>604.45000000000005</v>
      </c>
      <c r="E231" s="36">
        <v>597.35000000000014</v>
      </c>
      <c r="F231" s="36">
        <v>592.85000000000014</v>
      </c>
      <c r="G231" s="36">
        <v>585.75000000000023</v>
      </c>
      <c r="H231" s="36">
        <v>608.95000000000005</v>
      </c>
      <c r="I231" s="36">
        <v>616.04999999999995</v>
      </c>
      <c r="J231" s="36">
        <v>620.54999999999995</v>
      </c>
      <c r="K231" s="31">
        <v>611.54999999999995</v>
      </c>
      <c r="L231" s="31">
        <v>599.95000000000005</v>
      </c>
      <c r="M231" s="31">
        <v>16.9512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736.95</v>
      </c>
      <c r="D232" s="36">
        <v>736.93333333333339</v>
      </c>
      <c r="E232" s="36">
        <v>726.86666666666679</v>
      </c>
      <c r="F232" s="36">
        <v>716.78333333333342</v>
      </c>
      <c r="G232" s="36">
        <v>706.71666666666681</v>
      </c>
      <c r="H232" s="36">
        <v>747.01666666666677</v>
      </c>
      <c r="I232" s="36">
        <v>757.08333333333337</v>
      </c>
      <c r="J232" s="36">
        <v>767.16666666666674</v>
      </c>
      <c r="K232" s="31">
        <v>747</v>
      </c>
      <c r="L232" s="31">
        <v>726.85</v>
      </c>
      <c r="M232" s="31">
        <v>8.2901399999999992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86.53</v>
      </c>
      <c r="D233" s="36">
        <v>86.586666666666659</v>
      </c>
      <c r="E233" s="36">
        <v>85.173333333333318</v>
      </c>
      <c r="F233" s="36">
        <v>83.816666666666663</v>
      </c>
      <c r="G233" s="36">
        <v>82.403333333333322</v>
      </c>
      <c r="H233" s="36">
        <v>87.943333333333314</v>
      </c>
      <c r="I233" s="36">
        <v>89.356666666666641</v>
      </c>
      <c r="J233" s="36">
        <v>90.71333333333331</v>
      </c>
      <c r="K233" s="31">
        <v>88</v>
      </c>
      <c r="L233" s="31">
        <v>85.23</v>
      </c>
      <c r="M233" s="31">
        <v>91.011660000000006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82.17</v>
      </c>
      <c r="D234" s="36">
        <v>81.993333333333339</v>
      </c>
      <c r="E234" s="36">
        <v>80.486666666666679</v>
      </c>
      <c r="F234" s="36">
        <v>78.803333333333342</v>
      </c>
      <c r="G234" s="36">
        <v>77.296666666666681</v>
      </c>
      <c r="H234" s="36">
        <v>83.676666666666677</v>
      </c>
      <c r="I234" s="36">
        <v>85.183333333333337</v>
      </c>
      <c r="J234" s="36">
        <v>86.866666666666674</v>
      </c>
      <c r="K234" s="31">
        <v>83.5</v>
      </c>
      <c r="L234" s="31">
        <v>80.31</v>
      </c>
      <c r="M234" s="31">
        <v>1164.6801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121.12</v>
      </c>
      <c r="D235" s="36">
        <v>120.84666666666668</v>
      </c>
      <c r="E235" s="36">
        <v>119.19333333333336</v>
      </c>
      <c r="F235" s="36">
        <v>117.26666666666668</v>
      </c>
      <c r="G235" s="36">
        <v>115.61333333333336</v>
      </c>
      <c r="H235" s="36">
        <v>122.77333333333335</v>
      </c>
      <c r="I235" s="36">
        <v>124.42666666666669</v>
      </c>
      <c r="J235" s="36">
        <v>126.35333333333335</v>
      </c>
      <c r="K235" s="31">
        <v>122.5</v>
      </c>
      <c r="L235" s="31">
        <v>118.92</v>
      </c>
      <c r="M235" s="31">
        <v>103.70153999999999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473.2</v>
      </c>
      <c r="D236" s="36">
        <v>476.93333333333334</v>
      </c>
      <c r="E236" s="36">
        <v>466.4666666666667</v>
      </c>
      <c r="F236" s="36">
        <v>459.73333333333335</v>
      </c>
      <c r="G236" s="36">
        <v>449.26666666666671</v>
      </c>
      <c r="H236" s="36">
        <v>483.66666666666669</v>
      </c>
      <c r="I236" s="36">
        <v>494.13333333333327</v>
      </c>
      <c r="J236" s="36">
        <v>500.86666666666667</v>
      </c>
      <c r="K236" s="31">
        <v>487.4</v>
      </c>
      <c r="L236" s="31">
        <v>470.2</v>
      </c>
      <c r="M236" s="31">
        <v>17.105219999999999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64.489999999999995</v>
      </c>
      <c r="D237" s="36">
        <v>65.146666666666661</v>
      </c>
      <c r="E237" s="36">
        <v>63.393333333333317</v>
      </c>
      <c r="F237" s="36">
        <v>62.296666666666653</v>
      </c>
      <c r="G237" s="36">
        <v>60.543333333333308</v>
      </c>
      <c r="H237" s="36">
        <v>66.243333333333325</v>
      </c>
      <c r="I237" s="36">
        <v>67.996666666666684</v>
      </c>
      <c r="J237" s="36">
        <v>69.093333333333334</v>
      </c>
      <c r="K237" s="31">
        <v>66.900000000000006</v>
      </c>
      <c r="L237" s="31">
        <v>64.05</v>
      </c>
      <c r="M237" s="31">
        <v>801.75603000000001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267.8</v>
      </c>
      <c r="D238" s="36">
        <v>268.78333333333336</v>
      </c>
      <c r="E238" s="36">
        <v>262.26666666666671</v>
      </c>
      <c r="F238" s="36">
        <v>256.73333333333335</v>
      </c>
      <c r="G238" s="36">
        <v>250.2166666666667</v>
      </c>
      <c r="H238" s="36">
        <v>274.31666666666672</v>
      </c>
      <c r="I238" s="36">
        <v>280.83333333333337</v>
      </c>
      <c r="J238" s="36">
        <v>286.36666666666673</v>
      </c>
      <c r="K238" s="31">
        <v>275.3</v>
      </c>
      <c r="L238" s="31">
        <v>263.25</v>
      </c>
      <c r="M238" s="31">
        <v>69.748750000000001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423.65</v>
      </c>
      <c r="D239" s="36">
        <v>425.81666666666666</v>
      </c>
      <c r="E239" s="36">
        <v>420.88333333333333</v>
      </c>
      <c r="F239" s="36">
        <v>418.11666666666667</v>
      </c>
      <c r="G239" s="36">
        <v>413.18333333333334</v>
      </c>
      <c r="H239" s="36">
        <v>428.58333333333331</v>
      </c>
      <c r="I239" s="36">
        <v>433.51666666666659</v>
      </c>
      <c r="J239" s="36">
        <v>436.2833333333333</v>
      </c>
      <c r="K239" s="31">
        <v>430.75</v>
      </c>
      <c r="L239" s="31">
        <v>423.05</v>
      </c>
      <c r="M239" s="31">
        <v>109.09802999999999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304.2</v>
      </c>
      <c r="D240" s="36">
        <v>304.09999999999997</v>
      </c>
      <c r="E240" s="36">
        <v>297.49999999999994</v>
      </c>
      <c r="F240" s="36">
        <v>290.79999999999995</v>
      </c>
      <c r="G240" s="36">
        <v>284.19999999999993</v>
      </c>
      <c r="H240" s="36">
        <v>310.79999999999995</v>
      </c>
      <c r="I240" s="36">
        <v>317.39999999999998</v>
      </c>
      <c r="J240" s="36">
        <v>324.09999999999997</v>
      </c>
      <c r="K240" s="31">
        <v>310.7</v>
      </c>
      <c r="L240" s="31">
        <v>297.39999999999998</v>
      </c>
      <c r="M240" s="31">
        <v>14.52328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218.6</v>
      </c>
      <c r="D241" s="36">
        <v>219.35</v>
      </c>
      <c r="E241" s="36">
        <v>215.04999999999998</v>
      </c>
      <c r="F241" s="36">
        <v>211.5</v>
      </c>
      <c r="G241" s="36">
        <v>207.2</v>
      </c>
      <c r="H241" s="36">
        <v>222.89999999999998</v>
      </c>
      <c r="I241" s="36">
        <v>227.2</v>
      </c>
      <c r="J241" s="36">
        <v>230.74999999999997</v>
      </c>
      <c r="K241" s="31">
        <v>223.65</v>
      </c>
      <c r="L241" s="31">
        <v>215.8</v>
      </c>
      <c r="M241" s="31">
        <v>24.408110000000001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173.72</v>
      </c>
      <c r="D242" s="36">
        <v>173.38</v>
      </c>
      <c r="E242" s="36">
        <v>171.16</v>
      </c>
      <c r="F242" s="36">
        <v>168.6</v>
      </c>
      <c r="G242" s="36">
        <v>166.38</v>
      </c>
      <c r="H242" s="36">
        <v>175.94</v>
      </c>
      <c r="I242" s="36">
        <v>178.16000000000003</v>
      </c>
      <c r="J242" s="36">
        <v>180.72</v>
      </c>
      <c r="K242" s="31">
        <v>175.6</v>
      </c>
      <c r="L242" s="31">
        <v>170.82</v>
      </c>
      <c r="M242" s="31">
        <v>61.431539999999998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2593.6999999999998</v>
      </c>
      <c r="D243" s="36">
        <v>2592.1833333333329</v>
      </c>
      <c r="E243" s="36">
        <v>2539.3666666666659</v>
      </c>
      <c r="F243" s="36">
        <v>2485.0333333333328</v>
      </c>
      <c r="G243" s="36">
        <v>2432.2166666666658</v>
      </c>
      <c r="H243" s="36">
        <v>2646.516666666666</v>
      </c>
      <c r="I243" s="36">
        <v>2699.3333333333326</v>
      </c>
      <c r="J243" s="36">
        <v>2753.6666666666661</v>
      </c>
      <c r="K243" s="31">
        <v>2645</v>
      </c>
      <c r="L243" s="31">
        <v>2537.85</v>
      </c>
      <c r="M243" s="31">
        <v>3.0531799999999998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545</v>
      </c>
      <c r="D244" s="36">
        <v>541.2166666666667</v>
      </c>
      <c r="E244" s="36">
        <v>535.43333333333339</v>
      </c>
      <c r="F244" s="36">
        <v>525.86666666666667</v>
      </c>
      <c r="G244" s="36">
        <v>520.08333333333337</v>
      </c>
      <c r="H244" s="36">
        <v>550.78333333333342</v>
      </c>
      <c r="I244" s="36">
        <v>556.56666666666672</v>
      </c>
      <c r="J244" s="36">
        <v>566.13333333333344</v>
      </c>
      <c r="K244" s="31">
        <v>547</v>
      </c>
      <c r="L244" s="31">
        <v>531.65</v>
      </c>
      <c r="M244" s="31">
        <v>22.113710000000001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181.25</v>
      </c>
      <c r="D245" s="36">
        <v>183.06333333333336</v>
      </c>
      <c r="E245" s="36">
        <v>178.98666666666674</v>
      </c>
      <c r="F245" s="36">
        <v>176.72333333333339</v>
      </c>
      <c r="G245" s="36">
        <v>172.64666666666676</v>
      </c>
      <c r="H245" s="36">
        <v>185.32666666666671</v>
      </c>
      <c r="I245" s="36">
        <v>189.40333333333336</v>
      </c>
      <c r="J245" s="36">
        <v>191.66666666666669</v>
      </c>
      <c r="K245" s="31">
        <v>187.14</v>
      </c>
      <c r="L245" s="31">
        <v>180.8</v>
      </c>
      <c r="M245" s="31">
        <v>178.22528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617.04999999999995</v>
      </c>
      <c r="D246" s="36">
        <v>617.25</v>
      </c>
      <c r="E246" s="36">
        <v>610.54999999999995</v>
      </c>
      <c r="F246" s="36">
        <v>604.04999999999995</v>
      </c>
      <c r="G246" s="36">
        <v>597.34999999999991</v>
      </c>
      <c r="H246" s="36">
        <v>623.75</v>
      </c>
      <c r="I246" s="36">
        <v>630.45000000000005</v>
      </c>
      <c r="J246" s="36">
        <v>636.95000000000005</v>
      </c>
      <c r="K246" s="31">
        <v>623.95000000000005</v>
      </c>
      <c r="L246" s="31">
        <v>610.75</v>
      </c>
      <c r="M246" s="31">
        <v>33.343389999999999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166.75</v>
      </c>
      <c r="D247" s="36">
        <v>167.70000000000002</v>
      </c>
      <c r="E247" s="36">
        <v>165.10000000000002</v>
      </c>
      <c r="F247" s="36">
        <v>163.45000000000002</v>
      </c>
      <c r="G247" s="36">
        <v>160.85000000000002</v>
      </c>
      <c r="H247" s="36">
        <v>169.35000000000002</v>
      </c>
      <c r="I247" s="36">
        <v>171.95</v>
      </c>
      <c r="J247" s="36">
        <v>173.60000000000002</v>
      </c>
      <c r="K247" s="31">
        <v>170.3</v>
      </c>
      <c r="L247" s="31">
        <v>166.05</v>
      </c>
      <c r="M247" s="31">
        <v>180.53094999999999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66.17</v>
      </c>
      <c r="D248" s="36">
        <v>66.123333333333335</v>
      </c>
      <c r="E248" s="36">
        <v>64.546666666666667</v>
      </c>
      <c r="F248" s="36">
        <v>62.923333333333332</v>
      </c>
      <c r="G248" s="36">
        <v>61.346666666666664</v>
      </c>
      <c r="H248" s="36">
        <v>67.74666666666667</v>
      </c>
      <c r="I248" s="36">
        <v>69.323333333333323</v>
      </c>
      <c r="J248" s="36">
        <v>70.946666666666673</v>
      </c>
      <c r="K248" s="31">
        <v>67.7</v>
      </c>
      <c r="L248" s="31">
        <v>64.5</v>
      </c>
      <c r="M248" s="31">
        <v>192.19918999999999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1014.65</v>
      </c>
      <c r="D249" s="36">
        <v>1018.1833333333334</v>
      </c>
      <c r="E249" s="36">
        <v>999.36666666666679</v>
      </c>
      <c r="F249" s="36">
        <v>984.08333333333337</v>
      </c>
      <c r="G249" s="36">
        <v>965.26666666666677</v>
      </c>
      <c r="H249" s="36">
        <v>1033.4666666666667</v>
      </c>
      <c r="I249" s="36">
        <v>1052.2833333333333</v>
      </c>
      <c r="J249" s="36">
        <v>1067.5666666666668</v>
      </c>
      <c r="K249" s="31">
        <v>1037</v>
      </c>
      <c r="L249" s="31">
        <v>1002.9</v>
      </c>
      <c r="M249" s="31">
        <v>25.505299999999998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173.22</v>
      </c>
      <c r="D250" s="36">
        <v>173.58</v>
      </c>
      <c r="E250" s="36">
        <v>170.97000000000003</v>
      </c>
      <c r="F250" s="36">
        <v>168.72000000000003</v>
      </c>
      <c r="G250" s="36">
        <v>166.11000000000004</v>
      </c>
      <c r="H250" s="36">
        <v>175.83</v>
      </c>
      <c r="I250" s="36">
        <v>178.43999999999997</v>
      </c>
      <c r="J250" s="36">
        <v>180.69</v>
      </c>
      <c r="K250" s="31">
        <v>176.19</v>
      </c>
      <c r="L250" s="31">
        <v>171.33</v>
      </c>
      <c r="M250" s="31">
        <v>267.56319000000002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1363.9</v>
      </c>
      <c r="D251" s="36">
        <v>1360.7166666666667</v>
      </c>
      <c r="E251" s="36">
        <v>1353.1833333333334</v>
      </c>
      <c r="F251" s="36">
        <v>1342.4666666666667</v>
      </c>
      <c r="G251" s="36">
        <v>1334.9333333333334</v>
      </c>
      <c r="H251" s="36">
        <v>1371.4333333333334</v>
      </c>
      <c r="I251" s="36">
        <v>1378.9666666666667</v>
      </c>
      <c r="J251" s="36">
        <v>1389.6833333333334</v>
      </c>
      <c r="K251" s="31">
        <v>1368.25</v>
      </c>
      <c r="L251" s="31">
        <v>1350</v>
      </c>
      <c r="M251" s="31">
        <v>0.67837000000000003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470.4</v>
      </c>
      <c r="D252" s="36">
        <v>474.66666666666669</v>
      </c>
      <c r="E252" s="36">
        <v>465.38333333333338</v>
      </c>
      <c r="F252" s="36">
        <v>460.36666666666667</v>
      </c>
      <c r="G252" s="36">
        <v>451.08333333333337</v>
      </c>
      <c r="H252" s="36">
        <v>479.68333333333339</v>
      </c>
      <c r="I252" s="36">
        <v>488.9666666666667</v>
      </c>
      <c r="J252" s="36">
        <v>493.98333333333341</v>
      </c>
      <c r="K252" s="31">
        <v>483.95</v>
      </c>
      <c r="L252" s="31">
        <v>469.65</v>
      </c>
      <c r="M252" s="31">
        <v>20.00817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334</v>
      </c>
      <c r="D253" s="36">
        <v>329.11666666666667</v>
      </c>
      <c r="E253" s="36">
        <v>316.28333333333336</v>
      </c>
      <c r="F253" s="36">
        <v>298.56666666666666</v>
      </c>
      <c r="G253" s="36">
        <v>285.73333333333335</v>
      </c>
      <c r="H253" s="36">
        <v>346.83333333333337</v>
      </c>
      <c r="I253" s="36">
        <v>359.66666666666663</v>
      </c>
      <c r="J253" s="36">
        <v>377.38333333333338</v>
      </c>
      <c r="K253" s="31">
        <v>341.95</v>
      </c>
      <c r="L253" s="31">
        <v>311.39999999999998</v>
      </c>
      <c r="M253" s="31">
        <v>8321.5497699999996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1528.2</v>
      </c>
      <c r="D254" s="36">
        <v>1530.4833333333333</v>
      </c>
      <c r="E254" s="36">
        <v>1510.9666666666667</v>
      </c>
      <c r="F254" s="36">
        <v>1493.7333333333333</v>
      </c>
      <c r="G254" s="36">
        <v>1474.2166666666667</v>
      </c>
      <c r="H254" s="36">
        <v>1547.7166666666667</v>
      </c>
      <c r="I254" s="36">
        <v>1567.2333333333336</v>
      </c>
      <c r="J254" s="36">
        <v>1584.4666666666667</v>
      </c>
      <c r="K254" s="31">
        <v>1550</v>
      </c>
      <c r="L254" s="31">
        <v>1513.25</v>
      </c>
      <c r="M254" s="31">
        <v>110.02582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6241.75</v>
      </c>
      <c r="D255" s="36">
        <v>6206.6500000000005</v>
      </c>
      <c r="E255" s="36">
        <v>6137.9000000000015</v>
      </c>
      <c r="F255" s="36">
        <v>6034.0500000000011</v>
      </c>
      <c r="G255" s="36">
        <v>5965.300000000002</v>
      </c>
      <c r="H255" s="36">
        <v>6310.5000000000009</v>
      </c>
      <c r="I255" s="36">
        <v>6379.2499999999991</v>
      </c>
      <c r="J255" s="36">
        <v>6483.1</v>
      </c>
      <c r="K255" s="31">
        <v>6275.4</v>
      </c>
      <c r="L255" s="31">
        <v>6102.8</v>
      </c>
      <c r="M255" s="31">
        <v>2.42632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1511.35</v>
      </c>
      <c r="D256" s="36">
        <v>1507.8999999999999</v>
      </c>
      <c r="E256" s="36">
        <v>1500.1499999999996</v>
      </c>
      <c r="F256" s="36">
        <v>1488.9499999999998</v>
      </c>
      <c r="G256" s="36">
        <v>1481.1999999999996</v>
      </c>
      <c r="H256" s="36">
        <v>1519.0999999999997</v>
      </c>
      <c r="I256" s="36">
        <v>1526.8500000000001</v>
      </c>
      <c r="J256" s="36">
        <v>1538.0499999999997</v>
      </c>
      <c r="K256" s="31">
        <v>1515.65</v>
      </c>
      <c r="L256" s="31">
        <v>1496.7</v>
      </c>
      <c r="M256" s="31">
        <v>54.934559999999998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139.08000000000001</v>
      </c>
      <c r="D257" s="36">
        <v>141.32</v>
      </c>
      <c r="E257" s="36">
        <v>135.95999999999998</v>
      </c>
      <c r="F257" s="36">
        <v>132.83999999999997</v>
      </c>
      <c r="G257" s="36">
        <v>127.47999999999996</v>
      </c>
      <c r="H257" s="36">
        <v>144.44</v>
      </c>
      <c r="I257" s="36">
        <v>149.80000000000001</v>
      </c>
      <c r="J257" s="36">
        <v>152.92000000000002</v>
      </c>
      <c r="K257" s="31">
        <v>146.68</v>
      </c>
      <c r="L257" s="31">
        <v>138.19999999999999</v>
      </c>
      <c r="M257" s="31">
        <v>53.028559999999999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1057.8499999999999</v>
      </c>
      <c r="D258" s="36">
        <v>1058.1833333333334</v>
      </c>
      <c r="E258" s="36">
        <v>1046.3666666666668</v>
      </c>
      <c r="F258" s="36">
        <v>1034.8833333333334</v>
      </c>
      <c r="G258" s="36">
        <v>1023.0666666666668</v>
      </c>
      <c r="H258" s="36">
        <v>1069.6666666666667</v>
      </c>
      <c r="I258" s="36">
        <v>1081.4833333333333</v>
      </c>
      <c r="J258" s="36">
        <v>1092.9666666666667</v>
      </c>
      <c r="K258" s="31">
        <v>1070</v>
      </c>
      <c r="L258" s="31">
        <v>1046.7</v>
      </c>
      <c r="M258" s="31">
        <v>2.7345199999999998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4228</v>
      </c>
      <c r="D259" s="36">
        <v>4255.7333333333336</v>
      </c>
      <c r="E259" s="36">
        <v>4186.4666666666672</v>
      </c>
      <c r="F259" s="36">
        <v>4144.9333333333334</v>
      </c>
      <c r="G259" s="36">
        <v>4075.666666666667</v>
      </c>
      <c r="H259" s="36">
        <v>4297.2666666666673</v>
      </c>
      <c r="I259" s="36">
        <v>4366.5333333333338</v>
      </c>
      <c r="J259" s="36">
        <v>4408.0666666666675</v>
      </c>
      <c r="K259" s="31">
        <v>4325</v>
      </c>
      <c r="L259" s="31">
        <v>4214.2</v>
      </c>
      <c r="M259" s="31">
        <v>12.85543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1133.4000000000001</v>
      </c>
      <c r="D260" s="36">
        <v>1144.95</v>
      </c>
      <c r="E260" s="36">
        <v>1118.5</v>
      </c>
      <c r="F260" s="36">
        <v>1103.5999999999999</v>
      </c>
      <c r="G260" s="36">
        <v>1077.1499999999999</v>
      </c>
      <c r="H260" s="36">
        <v>1159.8500000000001</v>
      </c>
      <c r="I260" s="36">
        <v>1186.3000000000004</v>
      </c>
      <c r="J260" s="36">
        <v>1201.2000000000003</v>
      </c>
      <c r="K260" s="31">
        <v>1171.4000000000001</v>
      </c>
      <c r="L260" s="31">
        <v>1130.05</v>
      </c>
      <c r="M260" s="31">
        <v>3.7327900000000001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1810.45</v>
      </c>
      <c r="D261" s="36">
        <v>1808.0166666666667</v>
      </c>
      <c r="E261" s="36">
        <v>1785.0833333333333</v>
      </c>
      <c r="F261" s="36">
        <v>1759.7166666666667</v>
      </c>
      <c r="G261" s="36">
        <v>1736.7833333333333</v>
      </c>
      <c r="H261" s="36">
        <v>1833.3833333333332</v>
      </c>
      <c r="I261" s="36">
        <v>1856.3166666666666</v>
      </c>
      <c r="J261" s="36">
        <v>1881.6833333333332</v>
      </c>
      <c r="K261" s="31">
        <v>1830.95</v>
      </c>
      <c r="L261" s="31">
        <v>1782.65</v>
      </c>
      <c r="M261" s="31">
        <v>1.0416300000000001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4304.1499999999996</v>
      </c>
      <c r="D262" s="36">
        <v>4346.583333333333</v>
      </c>
      <c r="E262" s="36">
        <v>4247.2666666666664</v>
      </c>
      <c r="F262" s="36">
        <v>4190.3833333333332</v>
      </c>
      <c r="G262" s="36">
        <v>4091.0666666666666</v>
      </c>
      <c r="H262" s="36">
        <v>4403.4666666666662</v>
      </c>
      <c r="I262" s="36">
        <v>4502.7833333333338</v>
      </c>
      <c r="J262" s="36">
        <v>4559.6666666666661</v>
      </c>
      <c r="K262" s="31">
        <v>4445.8999999999996</v>
      </c>
      <c r="L262" s="31">
        <v>4289.7</v>
      </c>
      <c r="M262" s="31">
        <v>1.01163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2033.8</v>
      </c>
      <c r="D263" s="36">
        <v>2044.1000000000001</v>
      </c>
      <c r="E263" s="36">
        <v>2018.2000000000003</v>
      </c>
      <c r="F263" s="36">
        <v>2002.6000000000001</v>
      </c>
      <c r="G263" s="36">
        <v>1976.7000000000003</v>
      </c>
      <c r="H263" s="36">
        <v>2059.7000000000003</v>
      </c>
      <c r="I263" s="36">
        <v>2085.6000000000004</v>
      </c>
      <c r="J263" s="36">
        <v>2101.2000000000003</v>
      </c>
      <c r="K263" s="31">
        <v>2070</v>
      </c>
      <c r="L263" s="31">
        <v>2028.5</v>
      </c>
      <c r="M263" s="31">
        <v>1.1851799999999999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831.25</v>
      </c>
      <c r="D264" s="36">
        <v>832.9666666666667</v>
      </c>
      <c r="E264" s="36">
        <v>824.98333333333335</v>
      </c>
      <c r="F264" s="36">
        <v>818.7166666666667</v>
      </c>
      <c r="G264" s="36">
        <v>810.73333333333335</v>
      </c>
      <c r="H264" s="36">
        <v>839.23333333333335</v>
      </c>
      <c r="I264" s="36">
        <v>847.2166666666667</v>
      </c>
      <c r="J264" s="36">
        <v>853.48333333333335</v>
      </c>
      <c r="K264" s="31">
        <v>840.95</v>
      </c>
      <c r="L264" s="31">
        <v>826.7</v>
      </c>
      <c r="M264" s="31">
        <v>1.87704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495.45</v>
      </c>
      <c r="D265" s="36">
        <v>501.41666666666669</v>
      </c>
      <c r="E265" s="36">
        <v>484.83333333333337</v>
      </c>
      <c r="F265" s="36">
        <v>474.2166666666667</v>
      </c>
      <c r="G265" s="36">
        <v>457.63333333333338</v>
      </c>
      <c r="H265" s="36">
        <v>512.0333333333333</v>
      </c>
      <c r="I265" s="36">
        <v>528.61666666666679</v>
      </c>
      <c r="J265" s="36">
        <v>539.23333333333335</v>
      </c>
      <c r="K265" s="31">
        <v>518</v>
      </c>
      <c r="L265" s="31">
        <v>490.8</v>
      </c>
      <c r="M265" s="31">
        <v>28.61946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82.47</v>
      </c>
      <c r="D266" s="36">
        <v>83.066666666666677</v>
      </c>
      <c r="E266" s="36">
        <v>81.243333333333354</v>
      </c>
      <c r="F266" s="36">
        <v>80.01666666666668</v>
      </c>
      <c r="G266" s="36">
        <v>78.193333333333356</v>
      </c>
      <c r="H266" s="36">
        <v>84.293333333333351</v>
      </c>
      <c r="I266" s="36">
        <v>86.116666666666674</v>
      </c>
      <c r="J266" s="36">
        <v>87.343333333333348</v>
      </c>
      <c r="K266" s="31">
        <v>84.89</v>
      </c>
      <c r="L266" s="31">
        <v>81.84</v>
      </c>
      <c r="M266" s="31">
        <v>27.315239999999999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698.4</v>
      </c>
      <c r="D267" s="36">
        <v>698.68333333333339</v>
      </c>
      <c r="E267" s="36">
        <v>683.61666666666679</v>
      </c>
      <c r="F267" s="36">
        <v>668.83333333333337</v>
      </c>
      <c r="G267" s="36">
        <v>653.76666666666677</v>
      </c>
      <c r="H267" s="36">
        <v>713.46666666666681</v>
      </c>
      <c r="I267" s="36">
        <v>728.53333333333342</v>
      </c>
      <c r="J267" s="36">
        <v>743.31666666666683</v>
      </c>
      <c r="K267" s="31">
        <v>713.75</v>
      </c>
      <c r="L267" s="31">
        <v>683.9</v>
      </c>
      <c r="M267" s="31">
        <v>28.852900000000002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302.2</v>
      </c>
      <c r="D268" s="36">
        <v>304.55</v>
      </c>
      <c r="E268" s="36">
        <v>299.15000000000003</v>
      </c>
      <c r="F268" s="36">
        <v>296.10000000000002</v>
      </c>
      <c r="G268" s="36">
        <v>290.70000000000005</v>
      </c>
      <c r="H268" s="36">
        <v>307.60000000000002</v>
      </c>
      <c r="I268" s="36">
        <v>313</v>
      </c>
      <c r="J268" s="36">
        <v>316.05</v>
      </c>
      <c r="K268" s="31">
        <v>309.95</v>
      </c>
      <c r="L268" s="31">
        <v>301.5</v>
      </c>
      <c r="M268" s="31">
        <v>33.385100000000001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914.95</v>
      </c>
      <c r="D269" s="36">
        <v>921.71666666666658</v>
      </c>
      <c r="E269" s="36">
        <v>906.53333333333319</v>
      </c>
      <c r="F269" s="36">
        <v>898.11666666666656</v>
      </c>
      <c r="G269" s="36">
        <v>882.93333333333317</v>
      </c>
      <c r="H269" s="36">
        <v>930.13333333333321</v>
      </c>
      <c r="I269" s="36">
        <v>945.31666666666661</v>
      </c>
      <c r="J269" s="36">
        <v>953.73333333333323</v>
      </c>
      <c r="K269" s="31">
        <v>936.9</v>
      </c>
      <c r="L269" s="31">
        <v>913.3</v>
      </c>
      <c r="M269" s="31">
        <v>17.93533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883.85</v>
      </c>
      <c r="D270" s="36">
        <v>894.94999999999993</v>
      </c>
      <c r="E270" s="36">
        <v>864.89999999999986</v>
      </c>
      <c r="F270" s="36">
        <v>845.94999999999993</v>
      </c>
      <c r="G270" s="36">
        <v>815.89999999999986</v>
      </c>
      <c r="H270" s="36">
        <v>913.89999999999986</v>
      </c>
      <c r="I270" s="36">
        <v>943.94999999999982</v>
      </c>
      <c r="J270" s="36">
        <v>962.89999999999986</v>
      </c>
      <c r="K270" s="31">
        <v>925</v>
      </c>
      <c r="L270" s="31">
        <v>876</v>
      </c>
      <c r="M270" s="31">
        <v>0.35299999999999998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121.37</v>
      </c>
      <c r="D271" s="36">
        <v>121.30333333333333</v>
      </c>
      <c r="E271" s="36">
        <v>119.50666666666666</v>
      </c>
      <c r="F271" s="36">
        <v>117.64333333333333</v>
      </c>
      <c r="G271" s="36">
        <v>115.84666666666666</v>
      </c>
      <c r="H271" s="36">
        <v>123.16666666666666</v>
      </c>
      <c r="I271" s="36">
        <v>124.96333333333331</v>
      </c>
      <c r="J271" s="36">
        <v>126.82666666666665</v>
      </c>
      <c r="K271" s="31">
        <v>123.1</v>
      </c>
      <c r="L271" s="31">
        <v>119.44</v>
      </c>
      <c r="M271" s="31">
        <v>29.094180000000001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561.4</v>
      </c>
      <c r="D272" s="36">
        <v>558.38333333333333</v>
      </c>
      <c r="E272" s="36">
        <v>546.76666666666665</v>
      </c>
      <c r="F272" s="36">
        <v>532.13333333333333</v>
      </c>
      <c r="G272" s="36">
        <v>520.51666666666665</v>
      </c>
      <c r="H272" s="36">
        <v>573.01666666666665</v>
      </c>
      <c r="I272" s="36">
        <v>584.63333333333321</v>
      </c>
      <c r="J272" s="36">
        <v>599.26666666666665</v>
      </c>
      <c r="K272" s="31">
        <v>570</v>
      </c>
      <c r="L272" s="31">
        <v>543.75</v>
      </c>
      <c r="M272" s="31">
        <v>10.09904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793.8</v>
      </c>
      <c r="D273" s="36">
        <v>797.33333333333337</v>
      </c>
      <c r="E273" s="36">
        <v>780.4666666666667</v>
      </c>
      <c r="F273" s="36">
        <v>767.13333333333333</v>
      </c>
      <c r="G273" s="36">
        <v>750.26666666666665</v>
      </c>
      <c r="H273" s="36">
        <v>810.66666666666674</v>
      </c>
      <c r="I273" s="36">
        <v>827.5333333333333</v>
      </c>
      <c r="J273" s="36">
        <v>840.86666666666679</v>
      </c>
      <c r="K273" s="31">
        <v>814.2</v>
      </c>
      <c r="L273" s="31">
        <v>784</v>
      </c>
      <c r="M273" s="31">
        <v>9.4298000000000002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1046.95</v>
      </c>
      <c r="D274" s="36">
        <v>1042.3</v>
      </c>
      <c r="E274" s="36">
        <v>1033.6499999999999</v>
      </c>
      <c r="F274" s="36">
        <v>1020.3499999999999</v>
      </c>
      <c r="G274" s="36">
        <v>1011.6999999999998</v>
      </c>
      <c r="H274" s="36">
        <v>1055.5999999999999</v>
      </c>
      <c r="I274" s="36">
        <v>1064.25</v>
      </c>
      <c r="J274" s="36">
        <v>1077.55</v>
      </c>
      <c r="K274" s="31">
        <v>1050.95</v>
      </c>
      <c r="L274" s="31">
        <v>1029</v>
      </c>
      <c r="M274" s="31">
        <v>20.747229999999998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358.3</v>
      </c>
      <c r="D275" s="36">
        <v>359.76666666666665</v>
      </c>
      <c r="E275" s="36">
        <v>355.58333333333331</v>
      </c>
      <c r="F275" s="36">
        <v>352.86666666666667</v>
      </c>
      <c r="G275" s="36">
        <v>348.68333333333334</v>
      </c>
      <c r="H275" s="36">
        <v>362.48333333333329</v>
      </c>
      <c r="I275" s="36">
        <v>366.66666666666669</v>
      </c>
      <c r="J275" s="36">
        <v>369.38333333333327</v>
      </c>
      <c r="K275" s="31">
        <v>363.95</v>
      </c>
      <c r="L275" s="31">
        <v>357.05</v>
      </c>
      <c r="M275" s="31">
        <v>157.17813000000001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544.4</v>
      </c>
      <c r="D276" s="36">
        <v>546.13333333333333</v>
      </c>
      <c r="E276" s="36">
        <v>539.31666666666661</v>
      </c>
      <c r="F276" s="36">
        <v>534.23333333333323</v>
      </c>
      <c r="G276" s="36">
        <v>527.41666666666652</v>
      </c>
      <c r="H276" s="36">
        <v>551.2166666666667</v>
      </c>
      <c r="I276" s="36">
        <v>558.03333333333353</v>
      </c>
      <c r="J276" s="36">
        <v>563.11666666666679</v>
      </c>
      <c r="K276" s="31">
        <v>552.95000000000005</v>
      </c>
      <c r="L276" s="31">
        <v>541.04999999999995</v>
      </c>
      <c r="M276" s="31">
        <v>31.105879999999999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555.79999999999995</v>
      </c>
      <c r="D277" s="36">
        <v>543.23333333333323</v>
      </c>
      <c r="E277" s="36">
        <v>525.46666666666647</v>
      </c>
      <c r="F277" s="36">
        <v>495.13333333333321</v>
      </c>
      <c r="G277" s="36">
        <v>477.36666666666645</v>
      </c>
      <c r="H277" s="36">
        <v>573.56666666666649</v>
      </c>
      <c r="I277" s="36">
        <v>591.33333333333314</v>
      </c>
      <c r="J277" s="36">
        <v>621.66666666666652</v>
      </c>
      <c r="K277" s="31">
        <v>561</v>
      </c>
      <c r="L277" s="31">
        <v>512.9</v>
      </c>
      <c r="M277" s="31">
        <v>15.05218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731.3</v>
      </c>
      <c r="D278" s="36">
        <v>736.15</v>
      </c>
      <c r="E278" s="36">
        <v>723.15</v>
      </c>
      <c r="F278" s="36">
        <v>715</v>
      </c>
      <c r="G278" s="36">
        <v>702</v>
      </c>
      <c r="H278" s="36">
        <v>744.3</v>
      </c>
      <c r="I278" s="36">
        <v>757.3</v>
      </c>
      <c r="J278" s="36">
        <v>765.44999999999993</v>
      </c>
      <c r="K278" s="31">
        <v>749.15</v>
      </c>
      <c r="L278" s="31">
        <v>728</v>
      </c>
      <c r="M278" s="31">
        <v>1.6881699999999999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674.4</v>
      </c>
      <c r="D279" s="36">
        <v>675.51666666666665</v>
      </c>
      <c r="E279" s="36">
        <v>657.18333333333328</v>
      </c>
      <c r="F279" s="36">
        <v>639.96666666666658</v>
      </c>
      <c r="G279" s="36">
        <v>621.63333333333321</v>
      </c>
      <c r="H279" s="36">
        <v>692.73333333333335</v>
      </c>
      <c r="I279" s="36">
        <v>711.06666666666683</v>
      </c>
      <c r="J279" s="36">
        <v>728.28333333333342</v>
      </c>
      <c r="K279" s="31">
        <v>693.85</v>
      </c>
      <c r="L279" s="31">
        <v>658.3</v>
      </c>
      <c r="M279" s="31">
        <v>15.665469999999999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998.8</v>
      </c>
      <c r="D280" s="36">
        <v>1003.3833333333333</v>
      </c>
      <c r="E280" s="36">
        <v>985.76666666666665</v>
      </c>
      <c r="F280" s="36">
        <v>972.73333333333335</v>
      </c>
      <c r="G280" s="36">
        <v>955.11666666666667</v>
      </c>
      <c r="H280" s="36">
        <v>1016.4166666666666</v>
      </c>
      <c r="I280" s="36">
        <v>1034.0333333333333</v>
      </c>
      <c r="J280" s="36">
        <v>1047.0666666666666</v>
      </c>
      <c r="K280" s="31">
        <v>1021</v>
      </c>
      <c r="L280" s="31">
        <v>990.35</v>
      </c>
      <c r="M280" s="31">
        <v>2.16906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439.15</v>
      </c>
      <c r="D281" s="36">
        <v>439.75</v>
      </c>
      <c r="E281" s="36">
        <v>434.8</v>
      </c>
      <c r="F281" s="36">
        <v>430.45</v>
      </c>
      <c r="G281" s="36">
        <v>425.5</v>
      </c>
      <c r="H281" s="36">
        <v>444.1</v>
      </c>
      <c r="I281" s="36">
        <v>449.05000000000007</v>
      </c>
      <c r="J281" s="36">
        <v>453.40000000000003</v>
      </c>
      <c r="K281" s="31">
        <v>444.7</v>
      </c>
      <c r="L281" s="31">
        <v>435.4</v>
      </c>
      <c r="M281" s="31">
        <v>7.5101399999999998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875.25</v>
      </c>
      <c r="D282" s="36">
        <v>872.73333333333323</v>
      </c>
      <c r="E282" s="36">
        <v>858.51666666666642</v>
      </c>
      <c r="F282" s="36">
        <v>841.78333333333319</v>
      </c>
      <c r="G282" s="36">
        <v>827.56666666666638</v>
      </c>
      <c r="H282" s="36">
        <v>889.46666666666647</v>
      </c>
      <c r="I282" s="36">
        <v>903.68333333333339</v>
      </c>
      <c r="J282" s="36">
        <v>920.41666666666652</v>
      </c>
      <c r="K282" s="31">
        <v>886.95</v>
      </c>
      <c r="L282" s="31">
        <v>856</v>
      </c>
      <c r="M282" s="31">
        <v>3.1829200000000002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4435.3500000000004</v>
      </c>
      <c r="D283" s="36">
        <v>4519.6333333333341</v>
      </c>
      <c r="E283" s="36">
        <v>4337.7166666666681</v>
      </c>
      <c r="F283" s="36">
        <v>4240.0833333333339</v>
      </c>
      <c r="G283" s="36">
        <v>4058.1666666666679</v>
      </c>
      <c r="H283" s="36">
        <v>4617.2666666666682</v>
      </c>
      <c r="I283" s="36">
        <v>4799.1833333333343</v>
      </c>
      <c r="J283" s="36">
        <v>4896.8166666666684</v>
      </c>
      <c r="K283" s="31">
        <v>4701.55</v>
      </c>
      <c r="L283" s="31">
        <v>4422</v>
      </c>
      <c r="M283" s="31">
        <v>4.8232499999999998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358.15</v>
      </c>
      <c r="D284" s="36">
        <v>361.13333333333338</v>
      </c>
      <c r="E284" s="36">
        <v>347.01666666666677</v>
      </c>
      <c r="F284" s="36">
        <v>335.88333333333338</v>
      </c>
      <c r="G284" s="36">
        <v>321.76666666666677</v>
      </c>
      <c r="H284" s="36">
        <v>372.26666666666677</v>
      </c>
      <c r="I284" s="36">
        <v>386.38333333333344</v>
      </c>
      <c r="J284" s="36">
        <v>397.51666666666677</v>
      </c>
      <c r="K284" s="31">
        <v>375.25</v>
      </c>
      <c r="L284" s="31">
        <v>350</v>
      </c>
      <c r="M284" s="31">
        <v>85.896739999999994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1515.85</v>
      </c>
      <c r="D285" s="36">
        <v>1510.1166666666668</v>
      </c>
      <c r="E285" s="36">
        <v>1494.2833333333335</v>
      </c>
      <c r="F285" s="36">
        <v>1472.7166666666667</v>
      </c>
      <c r="G285" s="36">
        <v>1456.8833333333334</v>
      </c>
      <c r="H285" s="36">
        <v>1531.6833333333336</v>
      </c>
      <c r="I285" s="36">
        <v>1547.5166666666667</v>
      </c>
      <c r="J285" s="36">
        <v>1569.0833333333337</v>
      </c>
      <c r="K285" s="31">
        <v>1525.95</v>
      </c>
      <c r="L285" s="31">
        <v>1488.55</v>
      </c>
      <c r="M285" s="31">
        <v>6.0241499999999997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300.7</v>
      </c>
      <c r="D286" s="36">
        <v>302.48333333333335</v>
      </c>
      <c r="E286" s="36">
        <v>297.4666666666667</v>
      </c>
      <c r="F286" s="36">
        <v>294.23333333333335</v>
      </c>
      <c r="G286" s="36">
        <v>289.2166666666667</v>
      </c>
      <c r="H286" s="36">
        <v>305.7166666666667</v>
      </c>
      <c r="I286" s="36">
        <v>310.73333333333335</v>
      </c>
      <c r="J286" s="36">
        <v>313.9666666666667</v>
      </c>
      <c r="K286" s="31">
        <v>307.5</v>
      </c>
      <c r="L286" s="31">
        <v>299.25</v>
      </c>
      <c r="M286" s="31">
        <v>14.364100000000001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4616.05</v>
      </c>
      <c r="D287" s="36">
        <v>4638.0166666666664</v>
      </c>
      <c r="E287" s="36">
        <v>4569.0333333333328</v>
      </c>
      <c r="F287" s="36">
        <v>4522.0166666666664</v>
      </c>
      <c r="G287" s="36">
        <v>4453.0333333333328</v>
      </c>
      <c r="H287" s="36">
        <v>4685.0333333333328</v>
      </c>
      <c r="I287" s="36">
        <v>4754.0166666666664</v>
      </c>
      <c r="J287" s="36">
        <v>4801.0333333333328</v>
      </c>
      <c r="K287" s="31">
        <v>4707</v>
      </c>
      <c r="L287" s="31">
        <v>4591</v>
      </c>
      <c r="M287" s="31">
        <v>0.17529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1336.4</v>
      </c>
      <c r="D288" s="36">
        <v>1347.9666666666667</v>
      </c>
      <c r="E288" s="36">
        <v>1313.4333333333334</v>
      </c>
      <c r="F288" s="36">
        <v>1290.4666666666667</v>
      </c>
      <c r="G288" s="36">
        <v>1255.9333333333334</v>
      </c>
      <c r="H288" s="36">
        <v>1370.9333333333334</v>
      </c>
      <c r="I288" s="36">
        <v>1405.4666666666667</v>
      </c>
      <c r="J288" s="36">
        <v>1428.4333333333334</v>
      </c>
      <c r="K288" s="31">
        <v>1382.5</v>
      </c>
      <c r="L288" s="31">
        <v>1325</v>
      </c>
      <c r="M288" s="31">
        <v>3.6614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1148.75</v>
      </c>
      <c r="D289" s="36">
        <v>1160.5833333333333</v>
      </c>
      <c r="E289" s="36">
        <v>1131.1666666666665</v>
      </c>
      <c r="F289" s="36">
        <v>1113.5833333333333</v>
      </c>
      <c r="G289" s="36">
        <v>1084.1666666666665</v>
      </c>
      <c r="H289" s="36">
        <v>1178.1666666666665</v>
      </c>
      <c r="I289" s="36">
        <v>1207.583333333333</v>
      </c>
      <c r="J289" s="36">
        <v>1225.1666666666665</v>
      </c>
      <c r="K289" s="31">
        <v>1190</v>
      </c>
      <c r="L289" s="31">
        <v>1143</v>
      </c>
      <c r="M289" s="31">
        <v>15.15465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423.55</v>
      </c>
      <c r="D290" s="36">
        <v>430.18333333333334</v>
      </c>
      <c r="E290" s="36">
        <v>413.36666666666667</v>
      </c>
      <c r="F290" s="36">
        <v>403.18333333333334</v>
      </c>
      <c r="G290" s="36">
        <v>386.36666666666667</v>
      </c>
      <c r="H290" s="36">
        <v>440.36666666666667</v>
      </c>
      <c r="I290" s="36">
        <v>457.18333333333339</v>
      </c>
      <c r="J290" s="36">
        <v>467.36666666666667</v>
      </c>
      <c r="K290" s="31">
        <v>447</v>
      </c>
      <c r="L290" s="31">
        <v>420</v>
      </c>
      <c r="M290" s="31">
        <v>59.916510000000002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279.95</v>
      </c>
      <c r="D291" s="36">
        <v>281.58333333333331</v>
      </c>
      <c r="E291" s="36">
        <v>277.91666666666663</v>
      </c>
      <c r="F291" s="36">
        <v>275.88333333333333</v>
      </c>
      <c r="G291" s="36">
        <v>272.21666666666664</v>
      </c>
      <c r="H291" s="36">
        <v>283.61666666666662</v>
      </c>
      <c r="I291" s="36">
        <v>287.28333333333325</v>
      </c>
      <c r="J291" s="36">
        <v>289.31666666666661</v>
      </c>
      <c r="K291" s="31">
        <v>285.25</v>
      </c>
      <c r="L291" s="31">
        <v>279.55</v>
      </c>
      <c r="M291" s="31">
        <v>4.8026200000000001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214.82</v>
      </c>
      <c r="D292" s="36">
        <v>214.34</v>
      </c>
      <c r="E292" s="36">
        <v>212.48000000000002</v>
      </c>
      <c r="F292" s="36">
        <v>210.14000000000001</v>
      </c>
      <c r="G292" s="36">
        <v>208.28000000000003</v>
      </c>
      <c r="H292" s="36">
        <v>216.68</v>
      </c>
      <c r="I292" s="36">
        <v>218.53999999999996</v>
      </c>
      <c r="J292" s="36">
        <v>220.88</v>
      </c>
      <c r="K292" s="31">
        <v>216.2</v>
      </c>
      <c r="L292" s="31">
        <v>212</v>
      </c>
      <c r="M292" s="31">
        <v>31.309270000000001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3859.7</v>
      </c>
      <c r="D293" s="36">
        <v>3869.4</v>
      </c>
      <c r="E293" s="36">
        <v>3801.3</v>
      </c>
      <c r="F293" s="36">
        <v>3742.9</v>
      </c>
      <c r="G293" s="36">
        <v>3674.8</v>
      </c>
      <c r="H293" s="36">
        <v>3927.8</v>
      </c>
      <c r="I293" s="36">
        <v>3995.8999999999996</v>
      </c>
      <c r="J293" s="36">
        <v>4054.3</v>
      </c>
      <c r="K293" s="31">
        <v>3937.5</v>
      </c>
      <c r="L293" s="31">
        <v>3811</v>
      </c>
      <c r="M293" s="31">
        <v>3.5293700000000001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892.9</v>
      </c>
      <c r="D294" s="36">
        <v>903.61666666666667</v>
      </c>
      <c r="E294" s="36">
        <v>877.2833333333333</v>
      </c>
      <c r="F294" s="36">
        <v>861.66666666666663</v>
      </c>
      <c r="G294" s="36">
        <v>835.33333333333326</v>
      </c>
      <c r="H294" s="36">
        <v>919.23333333333335</v>
      </c>
      <c r="I294" s="36">
        <v>945.56666666666661</v>
      </c>
      <c r="J294" s="36">
        <v>961.18333333333339</v>
      </c>
      <c r="K294" s="31">
        <v>929.95</v>
      </c>
      <c r="L294" s="31">
        <v>888</v>
      </c>
      <c r="M294" s="31">
        <v>9.0137800000000006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692.25</v>
      </c>
      <c r="D295" s="36">
        <v>700.9</v>
      </c>
      <c r="E295" s="36">
        <v>679.94999999999993</v>
      </c>
      <c r="F295" s="36">
        <v>667.65</v>
      </c>
      <c r="G295" s="36">
        <v>646.69999999999993</v>
      </c>
      <c r="H295" s="36">
        <v>713.19999999999993</v>
      </c>
      <c r="I295" s="36">
        <v>734.15</v>
      </c>
      <c r="J295" s="36">
        <v>746.44999999999993</v>
      </c>
      <c r="K295" s="31">
        <v>721.85</v>
      </c>
      <c r="L295" s="31">
        <v>688.6</v>
      </c>
      <c r="M295" s="31">
        <v>4.6502699999999999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1746.7</v>
      </c>
      <c r="D296" s="36">
        <v>1741.5833333333333</v>
      </c>
      <c r="E296" s="36">
        <v>1720.1166666666666</v>
      </c>
      <c r="F296" s="36">
        <v>1693.5333333333333</v>
      </c>
      <c r="G296" s="36">
        <v>1672.0666666666666</v>
      </c>
      <c r="H296" s="36">
        <v>1768.1666666666665</v>
      </c>
      <c r="I296" s="36">
        <v>1789.6333333333332</v>
      </c>
      <c r="J296" s="36">
        <v>1816.2166666666665</v>
      </c>
      <c r="K296" s="31">
        <v>1763.05</v>
      </c>
      <c r="L296" s="31">
        <v>1715</v>
      </c>
      <c r="M296" s="31">
        <v>99.597980000000007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2093.15</v>
      </c>
      <c r="D297" s="36">
        <v>2084.4166666666665</v>
      </c>
      <c r="E297" s="36">
        <v>2048.833333333333</v>
      </c>
      <c r="F297" s="36">
        <v>2004.5166666666664</v>
      </c>
      <c r="G297" s="36">
        <v>1968.9333333333329</v>
      </c>
      <c r="H297" s="36">
        <v>2128.7333333333331</v>
      </c>
      <c r="I297" s="36">
        <v>2164.3166666666662</v>
      </c>
      <c r="J297" s="36">
        <v>2208.6333333333332</v>
      </c>
      <c r="K297" s="31">
        <v>2120</v>
      </c>
      <c r="L297" s="31">
        <v>2040.1</v>
      </c>
      <c r="M297" s="31">
        <v>0.76583999999999997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176.21</v>
      </c>
      <c r="D298" s="36">
        <v>177.23</v>
      </c>
      <c r="E298" s="36">
        <v>173.01999999999998</v>
      </c>
      <c r="F298" s="36">
        <v>169.82999999999998</v>
      </c>
      <c r="G298" s="36">
        <v>165.61999999999998</v>
      </c>
      <c r="H298" s="36">
        <v>180.42</v>
      </c>
      <c r="I298" s="36">
        <v>184.62999999999997</v>
      </c>
      <c r="J298" s="36">
        <v>187.82</v>
      </c>
      <c r="K298" s="31">
        <v>181.44</v>
      </c>
      <c r="L298" s="31">
        <v>174.04</v>
      </c>
      <c r="M298" s="31">
        <v>157.81172000000001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4864.55</v>
      </c>
      <c r="D299" s="36">
        <v>4856.6833333333334</v>
      </c>
      <c r="E299" s="36">
        <v>4823.3666666666668</v>
      </c>
      <c r="F299" s="36">
        <v>4782.1833333333334</v>
      </c>
      <c r="G299" s="36">
        <v>4748.8666666666668</v>
      </c>
      <c r="H299" s="36">
        <v>4897.8666666666668</v>
      </c>
      <c r="I299" s="36">
        <v>4931.1833333333343</v>
      </c>
      <c r="J299" s="36">
        <v>4972.3666666666668</v>
      </c>
      <c r="K299" s="31">
        <v>4890</v>
      </c>
      <c r="L299" s="31">
        <v>4815.5</v>
      </c>
      <c r="M299" s="31">
        <v>0.99270000000000003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736.4</v>
      </c>
      <c r="D300" s="36">
        <v>739.19999999999993</v>
      </c>
      <c r="E300" s="36">
        <v>726.54999999999984</v>
      </c>
      <c r="F300" s="36">
        <v>716.69999999999993</v>
      </c>
      <c r="G300" s="36">
        <v>704.04999999999984</v>
      </c>
      <c r="H300" s="36">
        <v>749.04999999999984</v>
      </c>
      <c r="I300" s="36">
        <v>761.69999999999993</v>
      </c>
      <c r="J300" s="36">
        <v>771.54999999999984</v>
      </c>
      <c r="K300" s="31">
        <v>751.85</v>
      </c>
      <c r="L300" s="31">
        <v>729.35</v>
      </c>
      <c r="M300" s="31">
        <v>26.66976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5019.8500000000004</v>
      </c>
      <c r="D301" s="36">
        <v>5022.0666666666666</v>
      </c>
      <c r="E301" s="36">
        <v>4968.2833333333328</v>
      </c>
      <c r="F301" s="36">
        <v>4916.7166666666662</v>
      </c>
      <c r="G301" s="36">
        <v>4862.9333333333325</v>
      </c>
      <c r="H301" s="36">
        <v>5073.6333333333332</v>
      </c>
      <c r="I301" s="36">
        <v>5127.4166666666679</v>
      </c>
      <c r="J301" s="36">
        <v>5178.9833333333336</v>
      </c>
      <c r="K301" s="31">
        <v>5075.8500000000004</v>
      </c>
      <c r="L301" s="31">
        <v>4970.5</v>
      </c>
      <c r="M301" s="31">
        <v>3.5112700000000001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3589.95</v>
      </c>
      <c r="D302" s="36">
        <v>3621.3166666666671</v>
      </c>
      <c r="E302" s="36">
        <v>3543.6333333333341</v>
      </c>
      <c r="F302" s="36">
        <v>3497.3166666666671</v>
      </c>
      <c r="G302" s="36">
        <v>3419.6333333333341</v>
      </c>
      <c r="H302" s="36">
        <v>3667.6333333333341</v>
      </c>
      <c r="I302" s="36">
        <v>3745.3166666666675</v>
      </c>
      <c r="J302" s="36">
        <v>3791.6333333333341</v>
      </c>
      <c r="K302" s="31">
        <v>3699</v>
      </c>
      <c r="L302" s="31">
        <v>3575</v>
      </c>
      <c r="M302" s="31">
        <v>29.361509999999999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495.75</v>
      </c>
      <c r="D303" s="36">
        <v>498.38333333333338</v>
      </c>
      <c r="E303" s="36">
        <v>491.86666666666679</v>
      </c>
      <c r="F303" s="36">
        <v>487.98333333333341</v>
      </c>
      <c r="G303" s="36">
        <v>481.46666666666681</v>
      </c>
      <c r="H303" s="36">
        <v>502.26666666666677</v>
      </c>
      <c r="I303" s="36">
        <v>508.7833333333333</v>
      </c>
      <c r="J303" s="36">
        <v>512.66666666666674</v>
      </c>
      <c r="K303" s="31">
        <v>504.9</v>
      </c>
      <c r="L303" s="31">
        <v>494.5</v>
      </c>
      <c r="M303" s="31">
        <v>1.2713000000000001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430.35</v>
      </c>
      <c r="D304" s="36">
        <v>430.61666666666662</v>
      </c>
      <c r="E304" s="36">
        <v>425.73333333333323</v>
      </c>
      <c r="F304" s="36">
        <v>421.11666666666662</v>
      </c>
      <c r="G304" s="36">
        <v>416.23333333333323</v>
      </c>
      <c r="H304" s="36">
        <v>435.23333333333323</v>
      </c>
      <c r="I304" s="36">
        <v>440.11666666666656</v>
      </c>
      <c r="J304" s="36">
        <v>444.73333333333323</v>
      </c>
      <c r="K304" s="31">
        <v>435.5</v>
      </c>
      <c r="L304" s="31">
        <v>426</v>
      </c>
      <c r="M304" s="31">
        <v>12.622809999999999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254.43</v>
      </c>
      <c r="D305" s="36">
        <v>253.76999999999998</v>
      </c>
      <c r="E305" s="36">
        <v>250.03999999999996</v>
      </c>
      <c r="F305" s="36">
        <v>245.64999999999998</v>
      </c>
      <c r="G305" s="36">
        <v>241.91999999999996</v>
      </c>
      <c r="H305" s="36">
        <v>258.15999999999997</v>
      </c>
      <c r="I305" s="36">
        <v>261.89</v>
      </c>
      <c r="J305" s="36">
        <v>266.27999999999997</v>
      </c>
      <c r="K305" s="31">
        <v>257.5</v>
      </c>
      <c r="L305" s="31">
        <v>249.38</v>
      </c>
      <c r="M305" s="31">
        <v>17.22653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144.9</v>
      </c>
      <c r="D306" s="36">
        <v>144.01666666666668</v>
      </c>
      <c r="E306" s="36">
        <v>142.44333333333336</v>
      </c>
      <c r="F306" s="36">
        <v>139.98666666666668</v>
      </c>
      <c r="G306" s="36">
        <v>138.41333333333336</v>
      </c>
      <c r="H306" s="36">
        <v>146.47333333333336</v>
      </c>
      <c r="I306" s="36">
        <v>148.04666666666668</v>
      </c>
      <c r="J306" s="36">
        <v>150.50333333333336</v>
      </c>
      <c r="K306" s="31">
        <v>145.59</v>
      </c>
      <c r="L306" s="31">
        <v>141.56</v>
      </c>
      <c r="M306" s="31">
        <v>42.980179999999997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1031.5</v>
      </c>
      <c r="D307" s="36">
        <v>1039.6000000000001</v>
      </c>
      <c r="E307" s="36">
        <v>1015.3500000000004</v>
      </c>
      <c r="F307" s="36">
        <v>999.20000000000027</v>
      </c>
      <c r="G307" s="36">
        <v>974.9500000000005</v>
      </c>
      <c r="H307" s="36">
        <v>1055.7500000000002</v>
      </c>
      <c r="I307" s="36">
        <v>1079.9999999999998</v>
      </c>
      <c r="J307" s="36">
        <v>1096.1500000000001</v>
      </c>
      <c r="K307" s="31">
        <v>1063.8499999999999</v>
      </c>
      <c r="L307" s="31">
        <v>1023.45</v>
      </c>
      <c r="M307" s="31">
        <v>31.849160000000001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8938.5</v>
      </c>
      <c r="D308" s="36">
        <v>9096.15</v>
      </c>
      <c r="E308" s="36">
        <v>8742.3499999999985</v>
      </c>
      <c r="F308" s="36">
        <v>8546.1999999999989</v>
      </c>
      <c r="G308" s="36">
        <v>8192.3999999999978</v>
      </c>
      <c r="H308" s="36">
        <v>9292.2999999999993</v>
      </c>
      <c r="I308" s="36">
        <v>9646.0999999999985</v>
      </c>
      <c r="J308" s="36">
        <v>9842.25</v>
      </c>
      <c r="K308" s="31">
        <v>9449.9500000000007</v>
      </c>
      <c r="L308" s="31">
        <v>8900</v>
      </c>
      <c r="M308" s="31">
        <v>1.3904000000000001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716.95</v>
      </c>
      <c r="D309" s="36">
        <v>722.6</v>
      </c>
      <c r="E309" s="36">
        <v>690.90000000000009</v>
      </c>
      <c r="F309" s="36">
        <v>664.85</v>
      </c>
      <c r="G309" s="36">
        <v>633.15000000000009</v>
      </c>
      <c r="H309" s="36">
        <v>748.65000000000009</v>
      </c>
      <c r="I309" s="36">
        <v>780.35000000000014</v>
      </c>
      <c r="J309" s="36">
        <v>806.40000000000009</v>
      </c>
      <c r="K309" s="31">
        <v>754.3</v>
      </c>
      <c r="L309" s="31">
        <v>696.55</v>
      </c>
      <c r="M309" s="31">
        <v>5.2733499999999998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1572.3</v>
      </c>
      <c r="D310" s="36">
        <v>1576.5666666666666</v>
      </c>
      <c r="E310" s="36">
        <v>1561.7333333333331</v>
      </c>
      <c r="F310" s="36">
        <v>1551.1666666666665</v>
      </c>
      <c r="G310" s="36">
        <v>1536.333333333333</v>
      </c>
      <c r="H310" s="36">
        <v>1587.1333333333332</v>
      </c>
      <c r="I310" s="36">
        <v>1601.9666666666667</v>
      </c>
      <c r="J310" s="36">
        <v>1612.5333333333333</v>
      </c>
      <c r="K310" s="31">
        <v>1591.4</v>
      </c>
      <c r="L310" s="31">
        <v>1566</v>
      </c>
      <c r="M310" s="31">
        <v>5.9021999999999997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83.41</v>
      </c>
      <c r="D311" s="36">
        <v>84.63666666666667</v>
      </c>
      <c r="E311" s="36">
        <v>81.773333333333341</v>
      </c>
      <c r="F311" s="36">
        <v>80.13666666666667</v>
      </c>
      <c r="G311" s="36">
        <v>77.273333333333341</v>
      </c>
      <c r="H311" s="36">
        <v>86.273333333333341</v>
      </c>
      <c r="I311" s="36">
        <v>89.136666666666656</v>
      </c>
      <c r="J311" s="36">
        <v>90.773333333333341</v>
      </c>
      <c r="K311" s="31">
        <v>87.5</v>
      </c>
      <c r="L311" s="31">
        <v>83</v>
      </c>
      <c r="M311" s="31">
        <v>221.55669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124948.75</v>
      </c>
      <c r="D312" s="36">
        <v>125298.90000000001</v>
      </c>
      <c r="E312" s="36">
        <v>124399.85000000002</v>
      </c>
      <c r="F312" s="36">
        <v>123850.95000000001</v>
      </c>
      <c r="G312" s="36">
        <v>122951.90000000002</v>
      </c>
      <c r="H312" s="36">
        <v>125847.80000000002</v>
      </c>
      <c r="I312" s="36">
        <v>126746.85</v>
      </c>
      <c r="J312" s="36">
        <v>127295.75000000001</v>
      </c>
      <c r="K312" s="31">
        <v>126197.95</v>
      </c>
      <c r="L312" s="31">
        <v>124750</v>
      </c>
      <c r="M312" s="31">
        <v>3.9730000000000001E-2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1870.6</v>
      </c>
      <c r="D313" s="36">
        <v>1884.8166666666666</v>
      </c>
      <c r="E313" s="36">
        <v>1840.6333333333332</v>
      </c>
      <c r="F313" s="36">
        <v>1810.6666666666665</v>
      </c>
      <c r="G313" s="36">
        <v>1766.4833333333331</v>
      </c>
      <c r="H313" s="36">
        <v>1914.7833333333333</v>
      </c>
      <c r="I313" s="36">
        <v>1958.9666666666667</v>
      </c>
      <c r="J313" s="36">
        <v>1988.9333333333334</v>
      </c>
      <c r="K313" s="31">
        <v>1929</v>
      </c>
      <c r="L313" s="31">
        <v>1854.85</v>
      </c>
      <c r="M313" s="31">
        <v>4.6544299999999996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1545.5</v>
      </c>
      <c r="D314" s="36">
        <v>1553.7833333333335</v>
      </c>
      <c r="E314" s="36">
        <v>1506.7166666666672</v>
      </c>
      <c r="F314" s="36">
        <v>1467.9333333333336</v>
      </c>
      <c r="G314" s="36">
        <v>1420.8666666666672</v>
      </c>
      <c r="H314" s="36">
        <v>1592.5666666666671</v>
      </c>
      <c r="I314" s="36">
        <v>1639.6333333333332</v>
      </c>
      <c r="J314" s="36">
        <v>1678.416666666667</v>
      </c>
      <c r="K314" s="31">
        <v>1600.85</v>
      </c>
      <c r="L314" s="31">
        <v>1515</v>
      </c>
      <c r="M314" s="31">
        <v>11.14503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1446.05</v>
      </c>
      <c r="D315" s="36">
        <v>1457.5</v>
      </c>
      <c r="E315" s="36">
        <v>1431.75</v>
      </c>
      <c r="F315" s="36">
        <v>1417.45</v>
      </c>
      <c r="G315" s="36">
        <v>1391.7</v>
      </c>
      <c r="H315" s="36">
        <v>1471.8</v>
      </c>
      <c r="I315" s="36">
        <v>1497.55</v>
      </c>
      <c r="J315" s="36">
        <v>1511.85</v>
      </c>
      <c r="K315" s="31">
        <v>1483.25</v>
      </c>
      <c r="L315" s="31">
        <v>1443.2</v>
      </c>
      <c r="M315" s="31">
        <v>1.9283300000000001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676.2</v>
      </c>
      <c r="D316" s="36">
        <v>681.13333333333333</v>
      </c>
      <c r="E316" s="36">
        <v>667.31666666666661</v>
      </c>
      <c r="F316" s="36">
        <v>658.43333333333328</v>
      </c>
      <c r="G316" s="36">
        <v>644.61666666666656</v>
      </c>
      <c r="H316" s="36">
        <v>690.01666666666665</v>
      </c>
      <c r="I316" s="36">
        <v>703.83333333333348</v>
      </c>
      <c r="J316" s="36">
        <v>712.7166666666667</v>
      </c>
      <c r="K316" s="31">
        <v>694.95</v>
      </c>
      <c r="L316" s="31">
        <v>672.25</v>
      </c>
      <c r="M316" s="31">
        <v>2.8207200000000001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306.45</v>
      </c>
      <c r="D317" s="36">
        <v>307.7</v>
      </c>
      <c r="E317" s="36">
        <v>304.39999999999998</v>
      </c>
      <c r="F317" s="36">
        <v>302.34999999999997</v>
      </c>
      <c r="G317" s="36">
        <v>299.04999999999995</v>
      </c>
      <c r="H317" s="36">
        <v>309.75</v>
      </c>
      <c r="I317" s="36">
        <v>313.05000000000007</v>
      </c>
      <c r="J317" s="36">
        <v>315.10000000000002</v>
      </c>
      <c r="K317" s="31">
        <v>311</v>
      </c>
      <c r="L317" s="31">
        <v>305.64999999999998</v>
      </c>
      <c r="M317" s="31">
        <v>25.060600000000001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2933.85</v>
      </c>
      <c r="D318" s="36">
        <v>2945.7666666666664</v>
      </c>
      <c r="E318" s="36">
        <v>2914.5333333333328</v>
      </c>
      <c r="F318" s="36">
        <v>2895.2166666666662</v>
      </c>
      <c r="G318" s="36">
        <v>2863.9833333333327</v>
      </c>
      <c r="H318" s="36">
        <v>2965.083333333333</v>
      </c>
      <c r="I318" s="36">
        <v>2996.3166666666666</v>
      </c>
      <c r="J318" s="36">
        <v>3015.6333333333332</v>
      </c>
      <c r="K318" s="31">
        <v>2977</v>
      </c>
      <c r="L318" s="31">
        <v>2926.45</v>
      </c>
      <c r="M318" s="31">
        <v>35.122979999999998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435.15</v>
      </c>
      <c r="D319" s="36">
        <v>434.08333333333331</v>
      </c>
      <c r="E319" s="36">
        <v>428.16666666666663</v>
      </c>
      <c r="F319" s="36">
        <v>421.18333333333334</v>
      </c>
      <c r="G319" s="36">
        <v>415.26666666666665</v>
      </c>
      <c r="H319" s="36">
        <v>441.06666666666661</v>
      </c>
      <c r="I319" s="36">
        <v>446.98333333333323</v>
      </c>
      <c r="J319" s="36">
        <v>453.96666666666658</v>
      </c>
      <c r="K319" s="31">
        <v>440</v>
      </c>
      <c r="L319" s="31">
        <v>427.1</v>
      </c>
      <c r="M319" s="31">
        <v>1.9976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630.79999999999995</v>
      </c>
      <c r="D320" s="36">
        <v>635.13333333333333</v>
      </c>
      <c r="E320" s="36">
        <v>623.76666666666665</v>
      </c>
      <c r="F320" s="36">
        <v>616.73333333333335</v>
      </c>
      <c r="G320" s="36">
        <v>605.36666666666667</v>
      </c>
      <c r="H320" s="36">
        <v>642.16666666666663</v>
      </c>
      <c r="I320" s="36">
        <v>653.53333333333319</v>
      </c>
      <c r="J320" s="36">
        <v>660.56666666666661</v>
      </c>
      <c r="K320" s="31">
        <v>646.5</v>
      </c>
      <c r="L320" s="31">
        <v>628.1</v>
      </c>
      <c r="M320" s="31">
        <v>4.6182600000000003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190.26</v>
      </c>
      <c r="D321" s="36">
        <v>190.35333333333332</v>
      </c>
      <c r="E321" s="36">
        <v>187.40666666666664</v>
      </c>
      <c r="F321" s="36">
        <v>184.55333333333331</v>
      </c>
      <c r="G321" s="36">
        <v>181.60666666666663</v>
      </c>
      <c r="H321" s="36">
        <v>193.20666666666665</v>
      </c>
      <c r="I321" s="36">
        <v>196.15333333333331</v>
      </c>
      <c r="J321" s="36">
        <v>199.00666666666666</v>
      </c>
      <c r="K321" s="31">
        <v>193.3</v>
      </c>
      <c r="L321" s="31">
        <v>187.5</v>
      </c>
      <c r="M321" s="31">
        <v>68.899429999999995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214.57</v>
      </c>
      <c r="D322" s="36">
        <v>214.24333333333334</v>
      </c>
      <c r="E322" s="36">
        <v>208.68666666666667</v>
      </c>
      <c r="F322" s="36">
        <v>202.80333333333334</v>
      </c>
      <c r="G322" s="36">
        <v>197.24666666666667</v>
      </c>
      <c r="H322" s="36">
        <v>220.12666666666667</v>
      </c>
      <c r="I322" s="36">
        <v>225.68333333333334</v>
      </c>
      <c r="J322" s="36">
        <v>231.56666666666666</v>
      </c>
      <c r="K322" s="31">
        <v>219.8</v>
      </c>
      <c r="L322" s="31">
        <v>208.36</v>
      </c>
      <c r="M322" s="31">
        <v>35.5304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2213.25</v>
      </c>
      <c r="D323" s="36">
        <v>2230.1666666666665</v>
      </c>
      <c r="E323" s="36">
        <v>2185.083333333333</v>
      </c>
      <c r="F323" s="36">
        <v>2156.9166666666665</v>
      </c>
      <c r="G323" s="36">
        <v>2111.833333333333</v>
      </c>
      <c r="H323" s="36">
        <v>2258.333333333333</v>
      </c>
      <c r="I323" s="36">
        <v>2303.4166666666661</v>
      </c>
      <c r="J323" s="36">
        <v>2331.583333333333</v>
      </c>
      <c r="K323" s="31">
        <v>2275.25</v>
      </c>
      <c r="L323" s="31">
        <v>2202</v>
      </c>
      <c r="M323" s="31">
        <v>3.52346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622.45000000000005</v>
      </c>
      <c r="D324" s="36">
        <v>623.6</v>
      </c>
      <c r="E324" s="36">
        <v>616.6</v>
      </c>
      <c r="F324" s="36">
        <v>610.75</v>
      </c>
      <c r="G324" s="36">
        <v>603.75</v>
      </c>
      <c r="H324" s="36">
        <v>629.45000000000005</v>
      </c>
      <c r="I324" s="36">
        <v>636.45000000000005</v>
      </c>
      <c r="J324" s="36">
        <v>642.30000000000007</v>
      </c>
      <c r="K324" s="31">
        <v>630.6</v>
      </c>
      <c r="L324" s="31">
        <v>617.75</v>
      </c>
      <c r="M324" s="31">
        <v>22.62576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12242.1</v>
      </c>
      <c r="D325" s="36">
        <v>12355.699999999999</v>
      </c>
      <c r="E325" s="36">
        <v>12086.399999999998</v>
      </c>
      <c r="F325" s="36">
        <v>11930.699999999999</v>
      </c>
      <c r="G325" s="36">
        <v>11661.399999999998</v>
      </c>
      <c r="H325" s="36">
        <v>12511.399999999998</v>
      </c>
      <c r="I325" s="36">
        <v>12780.699999999997</v>
      </c>
      <c r="J325" s="36">
        <v>12936.399999999998</v>
      </c>
      <c r="K325" s="31">
        <v>12625</v>
      </c>
      <c r="L325" s="31">
        <v>12200</v>
      </c>
      <c r="M325" s="31">
        <v>6.9487100000000002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2728.8</v>
      </c>
      <c r="D326" s="36">
        <v>2721.2666666666669</v>
      </c>
      <c r="E326" s="36">
        <v>2677.5333333333338</v>
      </c>
      <c r="F326" s="36">
        <v>2626.2666666666669</v>
      </c>
      <c r="G326" s="36">
        <v>2582.5333333333338</v>
      </c>
      <c r="H326" s="36">
        <v>2772.5333333333338</v>
      </c>
      <c r="I326" s="36">
        <v>2816.2666666666664</v>
      </c>
      <c r="J326" s="36">
        <v>2867.5333333333338</v>
      </c>
      <c r="K326" s="31">
        <v>2765</v>
      </c>
      <c r="L326" s="31">
        <v>2670</v>
      </c>
      <c r="M326" s="31">
        <v>0.99077000000000004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987.95</v>
      </c>
      <c r="D327" s="36">
        <v>987.45000000000016</v>
      </c>
      <c r="E327" s="36">
        <v>976.95000000000027</v>
      </c>
      <c r="F327" s="36">
        <v>965.95000000000016</v>
      </c>
      <c r="G327" s="36">
        <v>955.45000000000027</v>
      </c>
      <c r="H327" s="36">
        <v>998.45000000000027</v>
      </c>
      <c r="I327" s="36">
        <v>1008.95</v>
      </c>
      <c r="J327" s="36">
        <v>1019.9500000000003</v>
      </c>
      <c r="K327" s="31">
        <v>997.95</v>
      </c>
      <c r="L327" s="31">
        <v>976.45</v>
      </c>
      <c r="M327" s="31">
        <v>5.6602899999999998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899.95</v>
      </c>
      <c r="D328" s="36">
        <v>905.33333333333337</v>
      </c>
      <c r="E328" s="36">
        <v>884.66666666666674</v>
      </c>
      <c r="F328" s="36">
        <v>869.38333333333333</v>
      </c>
      <c r="G328" s="36">
        <v>848.7166666666667</v>
      </c>
      <c r="H328" s="36">
        <v>920.61666666666679</v>
      </c>
      <c r="I328" s="36">
        <v>941.28333333333353</v>
      </c>
      <c r="J328" s="36">
        <v>956.56666666666683</v>
      </c>
      <c r="K328" s="31">
        <v>926</v>
      </c>
      <c r="L328" s="31">
        <v>890.05</v>
      </c>
      <c r="M328" s="31">
        <v>19.722899999999999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3969.45</v>
      </c>
      <c r="D329" s="36">
        <v>4054.8166666666671</v>
      </c>
      <c r="E329" s="36">
        <v>3864.6333333333341</v>
      </c>
      <c r="F329" s="36">
        <v>3759.8166666666671</v>
      </c>
      <c r="G329" s="36">
        <v>3569.6333333333341</v>
      </c>
      <c r="H329" s="36">
        <v>4159.6333333333341</v>
      </c>
      <c r="I329" s="36">
        <v>4349.8166666666675</v>
      </c>
      <c r="J329" s="36">
        <v>4454.6333333333341</v>
      </c>
      <c r="K329" s="31">
        <v>4245</v>
      </c>
      <c r="L329" s="31">
        <v>3950</v>
      </c>
      <c r="M329" s="31">
        <v>56.389620000000001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698.55</v>
      </c>
      <c r="D330" s="36">
        <v>700.23333333333323</v>
      </c>
      <c r="E330" s="36">
        <v>691.66666666666652</v>
      </c>
      <c r="F330" s="36">
        <v>684.7833333333333</v>
      </c>
      <c r="G330" s="36">
        <v>676.21666666666658</v>
      </c>
      <c r="H330" s="36">
        <v>707.11666666666645</v>
      </c>
      <c r="I330" s="36">
        <v>715.68333333333328</v>
      </c>
      <c r="J330" s="36">
        <v>722.56666666666638</v>
      </c>
      <c r="K330" s="31">
        <v>708.8</v>
      </c>
      <c r="L330" s="31">
        <v>693.35</v>
      </c>
      <c r="M330" s="31">
        <v>1.0105200000000001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1237.95</v>
      </c>
      <c r="D331" s="36">
        <v>1245.9666666666667</v>
      </c>
      <c r="E331" s="36">
        <v>1219.9833333333333</v>
      </c>
      <c r="F331" s="36">
        <v>1202.0166666666667</v>
      </c>
      <c r="G331" s="36">
        <v>1176.0333333333333</v>
      </c>
      <c r="H331" s="36">
        <v>1263.9333333333334</v>
      </c>
      <c r="I331" s="36">
        <v>1289.916666666667</v>
      </c>
      <c r="J331" s="36">
        <v>1307.8833333333334</v>
      </c>
      <c r="K331" s="31">
        <v>1271.95</v>
      </c>
      <c r="L331" s="31">
        <v>1228</v>
      </c>
      <c r="M331" s="31">
        <v>2.08372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1949.35</v>
      </c>
      <c r="D332" s="36">
        <v>1949.8333333333333</v>
      </c>
      <c r="E332" s="36">
        <v>1926.5166666666664</v>
      </c>
      <c r="F332" s="36">
        <v>1903.6833333333332</v>
      </c>
      <c r="G332" s="36">
        <v>1880.3666666666663</v>
      </c>
      <c r="H332" s="36">
        <v>1972.6666666666665</v>
      </c>
      <c r="I332" s="36">
        <v>1995.9833333333336</v>
      </c>
      <c r="J332" s="36">
        <v>2018.8166666666666</v>
      </c>
      <c r="K332" s="31">
        <v>1973.15</v>
      </c>
      <c r="L332" s="31">
        <v>1927</v>
      </c>
      <c r="M332" s="31">
        <v>1.0884400000000001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466.9</v>
      </c>
      <c r="D333" s="36">
        <v>469.34999999999997</v>
      </c>
      <c r="E333" s="36">
        <v>461.19999999999993</v>
      </c>
      <c r="F333" s="36">
        <v>455.49999999999994</v>
      </c>
      <c r="G333" s="36">
        <v>447.34999999999991</v>
      </c>
      <c r="H333" s="36">
        <v>475.04999999999995</v>
      </c>
      <c r="I333" s="36">
        <v>483.19999999999993</v>
      </c>
      <c r="J333" s="36">
        <v>488.9</v>
      </c>
      <c r="K333" s="31">
        <v>477.5</v>
      </c>
      <c r="L333" s="31">
        <v>463.65</v>
      </c>
      <c r="M333" s="31">
        <v>19.017009999999999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76.739999999999995</v>
      </c>
      <c r="D334" s="36">
        <v>77.649999999999991</v>
      </c>
      <c r="E334" s="36">
        <v>75.299999999999983</v>
      </c>
      <c r="F334" s="36">
        <v>73.859999999999985</v>
      </c>
      <c r="G334" s="36">
        <v>71.509999999999977</v>
      </c>
      <c r="H334" s="36">
        <v>79.089999999999989</v>
      </c>
      <c r="I334" s="36">
        <v>81.439999999999984</v>
      </c>
      <c r="J334" s="36">
        <v>82.88</v>
      </c>
      <c r="K334" s="31">
        <v>80</v>
      </c>
      <c r="L334" s="31">
        <v>76.209999999999994</v>
      </c>
      <c r="M334" s="31">
        <v>326.64758999999998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686.05</v>
      </c>
      <c r="D335" s="36">
        <v>682.1</v>
      </c>
      <c r="E335" s="36">
        <v>666.2</v>
      </c>
      <c r="F335" s="36">
        <v>646.35</v>
      </c>
      <c r="G335" s="36">
        <v>630.45000000000005</v>
      </c>
      <c r="H335" s="36">
        <v>701.95</v>
      </c>
      <c r="I335" s="36">
        <v>717.84999999999991</v>
      </c>
      <c r="J335" s="36">
        <v>737.7</v>
      </c>
      <c r="K335" s="31">
        <v>698</v>
      </c>
      <c r="L335" s="31">
        <v>662.25</v>
      </c>
      <c r="M335" s="31">
        <v>13.55972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2411.4</v>
      </c>
      <c r="D336" s="36">
        <v>2411.1999999999998</v>
      </c>
      <c r="E336" s="36">
        <v>2389.3999999999996</v>
      </c>
      <c r="F336" s="36">
        <v>2367.3999999999996</v>
      </c>
      <c r="G336" s="36">
        <v>2345.5999999999995</v>
      </c>
      <c r="H336" s="36">
        <v>2433.1999999999998</v>
      </c>
      <c r="I336" s="36">
        <v>2455</v>
      </c>
      <c r="J336" s="36">
        <v>2477</v>
      </c>
      <c r="K336" s="31">
        <v>2433</v>
      </c>
      <c r="L336" s="31">
        <v>2389.1999999999998</v>
      </c>
      <c r="M336" s="31">
        <v>4.64717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3868.45</v>
      </c>
      <c r="D337" s="36">
        <v>3894.8333333333335</v>
      </c>
      <c r="E337" s="36">
        <v>3833.6166666666668</v>
      </c>
      <c r="F337" s="36">
        <v>3798.7833333333333</v>
      </c>
      <c r="G337" s="36">
        <v>3737.5666666666666</v>
      </c>
      <c r="H337" s="36">
        <v>3929.666666666667</v>
      </c>
      <c r="I337" s="36">
        <v>3990.8833333333332</v>
      </c>
      <c r="J337" s="36">
        <v>4025.7166666666672</v>
      </c>
      <c r="K337" s="31">
        <v>3956.05</v>
      </c>
      <c r="L337" s="31">
        <v>3860</v>
      </c>
      <c r="M337" s="31">
        <v>1.9267000000000001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1740.45</v>
      </c>
      <c r="D338" s="36">
        <v>1748.8333333333333</v>
      </c>
      <c r="E338" s="36">
        <v>1727.9166666666665</v>
      </c>
      <c r="F338" s="36">
        <v>1715.3833333333332</v>
      </c>
      <c r="G338" s="36">
        <v>1694.4666666666665</v>
      </c>
      <c r="H338" s="36">
        <v>1761.3666666666666</v>
      </c>
      <c r="I338" s="36">
        <v>1782.2833333333331</v>
      </c>
      <c r="J338" s="36">
        <v>1794.8166666666666</v>
      </c>
      <c r="K338" s="31">
        <v>1769.75</v>
      </c>
      <c r="L338" s="31">
        <v>1736.3</v>
      </c>
      <c r="M338" s="31">
        <v>2.48556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1172.45</v>
      </c>
      <c r="D339" s="36">
        <v>1188.0833333333333</v>
      </c>
      <c r="E339" s="36">
        <v>1152.3666666666666</v>
      </c>
      <c r="F339" s="36">
        <v>1132.2833333333333</v>
      </c>
      <c r="G339" s="36">
        <v>1096.5666666666666</v>
      </c>
      <c r="H339" s="36">
        <v>1208.1666666666665</v>
      </c>
      <c r="I339" s="36">
        <v>1243.8833333333332</v>
      </c>
      <c r="J339" s="36">
        <v>1263.9666666666665</v>
      </c>
      <c r="K339" s="31">
        <v>1223.8</v>
      </c>
      <c r="L339" s="31">
        <v>1168</v>
      </c>
      <c r="M339" s="31">
        <v>8.8110300000000006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161.09</v>
      </c>
      <c r="D340" s="36">
        <v>159.14999999999998</v>
      </c>
      <c r="E340" s="36">
        <v>155.59999999999997</v>
      </c>
      <c r="F340" s="36">
        <v>150.10999999999999</v>
      </c>
      <c r="G340" s="36">
        <v>146.55999999999997</v>
      </c>
      <c r="H340" s="36">
        <v>164.63999999999996</v>
      </c>
      <c r="I340" s="36">
        <v>168.18999999999997</v>
      </c>
      <c r="J340" s="36">
        <v>173.67999999999995</v>
      </c>
      <c r="K340" s="31">
        <v>162.69999999999999</v>
      </c>
      <c r="L340" s="31">
        <v>153.66</v>
      </c>
      <c r="M340" s="31">
        <v>382.85741999999999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315.14999999999998</v>
      </c>
      <c r="D341" s="36">
        <v>318.0333333333333</v>
      </c>
      <c r="E341" s="36">
        <v>310.66666666666663</v>
      </c>
      <c r="F341" s="36">
        <v>306.18333333333334</v>
      </c>
      <c r="G341" s="36">
        <v>298.81666666666666</v>
      </c>
      <c r="H341" s="36">
        <v>322.51666666666659</v>
      </c>
      <c r="I341" s="36">
        <v>329.88333333333327</v>
      </c>
      <c r="J341" s="36">
        <v>334.36666666666656</v>
      </c>
      <c r="K341" s="31">
        <v>325.39999999999998</v>
      </c>
      <c r="L341" s="31">
        <v>313.55</v>
      </c>
      <c r="M341" s="31">
        <v>54.858330000000002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100.1</v>
      </c>
      <c r="D342" s="36">
        <v>100.45333333333333</v>
      </c>
      <c r="E342" s="36">
        <v>98.756666666666661</v>
      </c>
      <c r="F342" s="36">
        <v>97.413333333333327</v>
      </c>
      <c r="G342" s="36">
        <v>95.716666666666654</v>
      </c>
      <c r="H342" s="36">
        <v>101.79666666666667</v>
      </c>
      <c r="I342" s="36">
        <v>103.49333333333335</v>
      </c>
      <c r="J342" s="36">
        <v>104.83666666666667</v>
      </c>
      <c r="K342" s="31">
        <v>102.15</v>
      </c>
      <c r="L342" s="31">
        <v>99.11</v>
      </c>
      <c r="M342" s="31">
        <v>392.53924999999998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236.2</v>
      </c>
      <c r="D343" s="36">
        <v>233.86666666666667</v>
      </c>
      <c r="E343" s="36">
        <v>230.33333333333334</v>
      </c>
      <c r="F343" s="36">
        <v>224.46666666666667</v>
      </c>
      <c r="G343" s="36">
        <v>220.93333333333334</v>
      </c>
      <c r="H343" s="36">
        <v>239.73333333333335</v>
      </c>
      <c r="I343" s="36">
        <v>243.26666666666665</v>
      </c>
      <c r="J343" s="36">
        <v>249.13333333333335</v>
      </c>
      <c r="K343" s="31">
        <v>237.4</v>
      </c>
      <c r="L343" s="31">
        <v>228</v>
      </c>
      <c r="M343" s="31">
        <v>66.541340000000005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262.10000000000002</v>
      </c>
      <c r="D344" s="36">
        <v>263.58333333333331</v>
      </c>
      <c r="E344" s="36">
        <v>259.06666666666661</v>
      </c>
      <c r="F344" s="36">
        <v>256.0333333333333</v>
      </c>
      <c r="G344" s="36">
        <v>251.51666666666659</v>
      </c>
      <c r="H344" s="36">
        <v>266.61666666666662</v>
      </c>
      <c r="I344" s="36">
        <v>271.13333333333338</v>
      </c>
      <c r="J344" s="36">
        <v>274.16666666666663</v>
      </c>
      <c r="K344" s="31">
        <v>268.10000000000002</v>
      </c>
      <c r="L344" s="31">
        <v>260.55</v>
      </c>
      <c r="M344" s="31">
        <v>54.705370000000002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58.35</v>
      </c>
      <c r="D345" s="36">
        <v>58.883333333333333</v>
      </c>
      <c r="E345" s="36">
        <v>57.566666666666663</v>
      </c>
      <c r="F345" s="36">
        <v>56.783333333333331</v>
      </c>
      <c r="G345" s="36">
        <v>55.466666666666661</v>
      </c>
      <c r="H345" s="36">
        <v>59.666666666666664</v>
      </c>
      <c r="I345" s="36">
        <v>60.983333333333341</v>
      </c>
      <c r="J345" s="36">
        <v>61.766666666666666</v>
      </c>
      <c r="K345" s="31">
        <v>60.2</v>
      </c>
      <c r="L345" s="31">
        <v>58.1</v>
      </c>
      <c r="M345" s="31">
        <v>71.888760000000005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362.5</v>
      </c>
      <c r="D346" s="36">
        <v>364.98333333333335</v>
      </c>
      <c r="E346" s="36">
        <v>359.06666666666672</v>
      </c>
      <c r="F346" s="36">
        <v>355.63333333333338</v>
      </c>
      <c r="G346" s="36">
        <v>349.71666666666675</v>
      </c>
      <c r="H346" s="36">
        <v>368.41666666666669</v>
      </c>
      <c r="I346" s="36">
        <v>374.33333333333331</v>
      </c>
      <c r="J346" s="36">
        <v>377.76666666666665</v>
      </c>
      <c r="K346" s="31">
        <v>370.9</v>
      </c>
      <c r="L346" s="31">
        <v>361.55</v>
      </c>
      <c r="M346" s="31">
        <v>83.373339999999999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1235.4000000000001</v>
      </c>
      <c r="D347" s="36">
        <v>1231.05</v>
      </c>
      <c r="E347" s="36">
        <v>1219.3499999999999</v>
      </c>
      <c r="F347" s="36">
        <v>1203.3</v>
      </c>
      <c r="G347" s="36">
        <v>1191.5999999999999</v>
      </c>
      <c r="H347" s="36">
        <v>1247.0999999999999</v>
      </c>
      <c r="I347" s="36">
        <v>1258.8000000000002</v>
      </c>
      <c r="J347" s="36">
        <v>1274.8499999999999</v>
      </c>
      <c r="K347" s="31">
        <v>1242.75</v>
      </c>
      <c r="L347" s="31">
        <v>1215</v>
      </c>
      <c r="M347" s="31">
        <v>4.2895099999999999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184.88</v>
      </c>
      <c r="D348" s="36">
        <v>185.9</v>
      </c>
      <c r="E348" s="36">
        <v>182.61</v>
      </c>
      <c r="F348" s="36">
        <v>180.34</v>
      </c>
      <c r="G348" s="36">
        <v>177.05</v>
      </c>
      <c r="H348" s="36">
        <v>188.17000000000002</v>
      </c>
      <c r="I348" s="36">
        <v>191.46000000000004</v>
      </c>
      <c r="J348" s="36">
        <v>193.73000000000002</v>
      </c>
      <c r="K348" s="31">
        <v>189.19</v>
      </c>
      <c r="L348" s="31">
        <v>183.63</v>
      </c>
      <c r="M348" s="31">
        <v>102.10946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3637.85</v>
      </c>
      <c r="D349" s="36">
        <v>3627.5833333333335</v>
      </c>
      <c r="E349" s="36">
        <v>3584.3166666666671</v>
      </c>
      <c r="F349" s="36">
        <v>3530.7833333333338</v>
      </c>
      <c r="G349" s="36">
        <v>3487.5166666666673</v>
      </c>
      <c r="H349" s="36">
        <v>3681.1166666666668</v>
      </c>
      <c r="I349" s="36">
        <v>3724.3833333333332</v>
      </c>
      <c r="J349" s="36">
        <v>3777.9166666666665</v>
      </c>
      <c r="K349" s="31">
        <v>3670.85</v>
      </c>
      <c r="L349" s="31">
        <v>3574.05</v>
      </c>
      <c r="M349" s="31">
        <v>3.6574499999999999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2526.0500000000002</v>
      </c>
      <c r="D350" s="36">
        <v>2534.5</v>
      </c>
      <c r="E350" s="36">
        <v>2509.4</v>
      </c>
      <c r="F350" s="36">
        <v>2492.75</v>
      </c>
      <c r="G350" s="36">
        <v>2467.65</v>
      </c>
      <c r="H350" s="36">
        <v>2551.15</v>
      </c>
      <c r="I350" s="36">
        <v>2576.2500000000005</v>
      </c>
      <c r="J350" s="36">
        <v>2592.9</v>
      </c>
      <c r="K350" s="31">
        <v>2559.6</v>
      </c>
      <c r="L350" s="31">
        <v>2517.85</v>
      </c>
      <c r="M350" s="31">
        <v>7.84307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84.09</v>
      </c>
      <c r="D351" s="36">
        <v>84.36333333333333</v>
      </c>
      <c r="E351" s="36">
        <v>82.226666666666659</v>
      </c>
      <c r="F351" s="36">
        <v>80.36333333333333</v>
      </c>
      <c r="G351" s="36">
        <v>78.226666666666659</v>
      </c>
      <c r="H351" s="36">
        <v>86.226666666666659</v>
      </c>
      <c r="I351" s="36">
        <v>88.363333333333344</v>
      </c>
      <c r="J351" s="36">
        <v>90.226666666666659</v>
      </c>
      <c r="K351" s="31">
        <v>86.5</v>
      </c>
      <c r="L351" s="31">
        <v>82.5</v>
      </c>
      <c r="M351" s="31">
        <v>14.686070000000001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651.1</v>
      </c>
      <c r="D352" s="36">
        <v>653.80000000000007</v>
      </c>
      <c r="E352" s="36">
        <v>639.80000000000018</v>
      </c>
      <c r="F352" s="36">
        <v>628.50000000000011</v>
      </c>
      <c r="G352" s="36">
        <v>614.50000000000023</v>
      </c>
      <c r="H352" s="36">
        <v>665.10000000000014</v>
      </c>
      <c r="I352" s="36">
        <v>679.09999999999991</v>
      </c>
      <c r="J352" s="36">
        <v>690.40000000000009</v>
      </c>
      <c r="K352" s="31">
        <v>667.8</v>
      </c>
      <c r="L352" s="31">
        <v>642.5</v>
      </c>
      <c r="M352" s="31">
        <v>6.6712699999999998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5227.6499999999996</v>
      </c>
      <c r="D353" s="36">
        <v>5209.7333333333327</v>
      </c>
      <c r="E353" s="36">
        <v>5086.5166666666655</v>
      </c>
      <c r="F353" s="36">
        <v>4945.3833333333332</v>
      </c>
      <c r="G353" s="36">
        <v>4822.1666666666661</v>
      </c>
      <c r="H353" s="36">
        <v>5350.866666666665</v>
      </c>
      <c r="I353" s="36">
        <v>5474.0833333333321</v>
      </c>
      <c r="J353" s="36">
        <v>5615.2166666666644</v>
      </c>
      <c r="K353" s="31">
        <v>5332.95</v>
      </c>
      <c r="L353" s="31">
        <v>5068.6000000000004</v>
      </c>
      <c r="M353" s="31">
        <v>0.97053999999999996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350.3</v>
      </c>
      <c r="D354" s="36">
        <v>352.83333333333331</v>
      </c>
      <c r="E354" s="36">
        <v>346.76666666666665</v>
      </c>
      <c r="F354" s="36">
        <v>343.23333333333335</v>
      </c>
      <c r="G354" s="36">
        <v>337.16666666666669</v>
      </c>
      <c r="H354" s="36">
        <v>356.36666666666662</v>
      </c>
      <c r="I354" s="36">
        <v>362.43333333333334</v>
      </c>
      <c r="J354" s="36">
        <v>365.96666666666658</v>
      </c>
      <c r="K354" s="31">
        <v>358.9</v>
      </c>
      <c r="L354" s="31">
        <v>349.3</v>
      </c>
      <c r="M354" s="31">
        <v>2.3427799999999999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1863.85</v>
      </c>
      <c r="D355" s="36">
        <v>1879.1000000000001</v>
      </c>
      <c r="E355" s="36">
        <v>1833.2500000000002</v>
      </c>
      <c r="F355" s="36">
        <v>1802.65</v>
      </c>
      <c r="G355" s="36">
        <v>1756.8000000000002</v>
      </c>
      <c r="H355" s="36">
        <v>1909.7000000000003</v>
      </c>
      <c r="I355" s="36">
        <v>1955.5500000000002</v>
      </c>
      <c r="J355" s="36">
        <v>1986.1500000000003</v>
      </c>
      <c r="K355" s="31">
        <v>1924.95</v>
      </c>
      <c r="L355" s="31">
        <v>1848.5</v>
      </c>
      <c r="M355" s="31">
        <v>6.6296200000000001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271.55</v>
      </c>
      <c r="D356" s="36">
        <v>273.08333333333337</v>
      </c>
      <c r="E356" s="36">
        <v>269.56666666666672</v>
      </c>
      <c r="F356" s="36">
        <v>267.58333333333337</v>
      </c>
      <c r="G356" s="36">
        <v>264.06666666666672</v>
      </c>
      <c r="H356" s="36">
        <v>275.06666666666672</v>
      </c>
      <c r="I356" s="36">
        <v>278.58333333333337</v>
      </c>
      <c r="J356" s="36">
        <v>280.56666666666672</v>
      </c>
      <c r="K356" s="31">
        <v>276.60000000000002</v>
      </c>
      <c r="L356" s="31">
        <v>271.10000000000002</v>
      </c>
      <c r="M356" s="31">
        <v>133.61607000000001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696.4</v>
      </c>
      <c r="D357" s="36">
        <v>690.18333333333339</v>
      </c>
      <c r="E357" s="36">
        <v>678.36666666666679</v>
      </c>
      <c r="F357" s="36">
        <v>660.33333333333337</v>
      </c>
      <c r="G357" s="36">
        <v>648.51666666666677</v>
      </c>
      <c r="H357" s="36">
        <v>708.21666666666681</v>
      </c>
      <c r="I357" s="36">
        <v>720.03333333333342</v>
      </c>
      <c r="J357" s="36">
        <v>738.06666666666683</v>
      </c>
      <c r="K357" s="31">
        <v>702</v>
      </c>
      <c r="L357" s="31">
        <v>672.15</v>
      </c>
      <c r="M357" s="31">
        <v>56.340290000000003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1776</v>
      </c>
      <c r="D358" s="36">
        <v>1787.3333333333333</v>
      </c>
      <c r="E358" s="36">
        <v>1749.7666666666664</v>
      </c>
      <c r="F358" s="36">
        <v>1723.5333333333331</v>
      </c>
      <c r="G358" s="36">
        <v>1685.9666666666662</v>
      </c>
      <c r="H358" s="36">
        <v>1813.5666666666666</v>
      </c>
      <c r="I358" s="36">
        <v>1851.1333333333337</v>
      </c>
      <c r="J358" s="36">
        <v>1877.3666666666668</v>
      </c>
      <c r="K358" s="31">
        <v>1824.9</v>
      </c>
      <c r="L358" s="31">
        <v>1761.1</v>
      </c>
      <c r="M358" s="31">
        <v>8.0819799999999997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410.25</v>
      </c>
      <c r="D359" s="36">
        <v>411.91666666666669</v>
      </c>
      <c r="E359" s="36">
        <v>401.83333333333337</v>
      </c>
      <c r="F359" s="36">
        <v>393.41666666666669</v>
      </c>
      <c r="G359" s="36">
        <v>383.33333333333337</v>
      </c>
      <c r="H359" s="36">
        <v>420.33333333333337</v>
      </c>
      <c r="I359" s="36">
        <v>430.41666666666674</v>
      </c>
      <c r="J359" s="36">
        <v>438.83333333333337</v>
      </c>
      <c r="K359" s="31">
        <v>422</v>
      </c>
      <c r="L359" s="31">
        <v>403.5</v>
      </c>
      <c r="M359" s="31">
        <v>40.543349999999997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9833.35</v>
      </c>
      <c r="D360" s="36">
        <v>9780.6666666666661</v>
      </c>
      <c r="E360" s="36">
        <v>9586.3333333333321</v>
      </c>
      <c r="F360" s="36">
        <v>9339.3166666666657</v>
      </c>
      <c r="G360" s="36">
        <v>9144.9833333333318</v>
      </c>
      <c r="H360" s="36">
        <v>10027.683333333332</v>
      </c>
      <c r="I360" s="36">
        <v>10222.016666666665</v>
      </c>
      <c r="J360" s="36">
        <v>10469.033333333333</v>
      </c>
      <c r="K360" s="31">
        <v>9975</v>
      </c>
      <c r="L360" s="31">
        <v>9533.65</v>
      </c>
      <c r="M360" s="31">
        <v>6.0232599999999996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1354.1</v>
      </c>
      <c r="D361" s="36">
        <v>1355</v>
      </c>
      <c r="E361" s="36">
        <v>1330.15</v>
      </c>
      <c r="F361" s="36">
        <v>1306.2</v>
      </c>
      <c r="G361" s="36">
        <v>1281.3500000000001</v>
      </c>
      <c r="H361" s="36">
        <v>1378.95</v>
      </c>
      <c r="I361" s="36">
        <v>1403.8</v>
      </c>
      <c r="J361" s="36">
        <v>1427.75</v>
      </c>
      <c r="K361" s="31">
        <v>1379.85</v>
      </c>
      <c r="L361" s="31">
        <v>1331.05</v>
      </c>
      <c r="M361" s="31">
        <v>9.0299600000000009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253.73</v>
      </c>
      <c r="D362" s="36">
        <v>253.79333333333332</v>
      </c>
      <c r="E362" s="36">
        <v>249.58666666666664</v>
      </c>
      <c r="F362" s="36">
        <v>245.44333333333333</v>
      </c>
      <c r="G362" s="36">
        <v>241.23666666666665</v>
      </c>
      <c r="H362" s="36">
        <v>257.93666666666661</v>
      </c>
      <c r="I362" s="36">
        <v>262.14333333333332</v>
      </c>
      <c r="J362" s="36">
        <v>266.28666666666663</v>
      </c>
      <c r="K362" s="31">
        <v>258</v>
      </c>
      <c r="L362" s="31">
        <v>249.65</v>
      </c>
      <c r="M362" s="31">
        <v>25.533919999999998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3650.6</v>
      </c>
      <c r="D363" s="36">
        <v>3664.7000000000003</v>
      </c>
      <c r="E363" s="36">
        <v>3624.4000000000005</v>
      </c>
      <c r="F363" s="36">
        <v>3598.2000000000003</v>
      </c>
      <c r="G363" s="36">
        <v>3557.9000000000005</v>
      </c>
      <c r="H363" s="36">
        <v>3690.9000000000005</v>
      </c>
      <c r="I363" s="36">
        <v>3731.2000000000007</v>
      </c>
      <c r="J363" s="36">
        <v>3757.4000000000005</v>
      </c>
      <c r="K363" s="31">
        <v>3705</v>
      </c>
      <c r="L363" s="31">
        <v>3638.5</v>
      </c>
      <c r="M363" s="31">
        <v>2.6131000000000002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840</v>
      </c>
      <c r="D364" s="36">
        <v>853.44999999999993</v>
      </c>
      <c r="E364" s="36">
        <v>822.54999999999984</v>
      </c>
      <c r="F364" s="36">
        <v>805.09999999999991</v>
      </c>
      <c r="G364" s="36">
        <v>774.19999999999982</v>
      </c>
      <c r="H364" s="36">
        <v>870.89999999999986</v>
      </c>
      <c r="I364" s="36">
        <v>901.8</v>
      </c>
      <c r="J364" s="36">
        <v>919.24999999999989</v>
      </c>
      <c r="K364" s="31">
        <v>884.35</v>
      </c>
      <c r="L364" s="31">
        <v>836</v>
      </c>
      <c r="M364" s="31">
        <v>28.138860000000001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465.6</v>
      </c>
      <c r="D365" s="36">
        <v>470.06666666666666</v>
      </c>
      <c r="E365" s="36">
        <v>459.5333333333333</v>
      </c>
      <c r="F365" s="36">
        <v>453.46666666666664</v>
      </c>
      <c r="G365" s="36">
        <v>442.93333333333328</v>
      </c>
      <c r="H365" s="36">
        <v>476.13333333333333</v>
      </c>
      <c r="I365" s="36">
        <v>486.66666666666674</v>
      </c>
      <c r="J365" s="36">
        <v>492.73333333333335</v>
      </c>
      <c r="K365" s="31">
        <v>480.6</v>
      </c>
      <c r="L365" s="31">
        <v>464</v>
      </c>
      <c r="M365" s="31">
        <v>12.974349999999999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1390.45</v>
      </c>
      <c r="D366" s="36">
        <v>1394.1499999999999</v>
      </c>
      <c r="E366" s="36">
        <v>1379.2999999999997</v>
      </c>
      <c r="F366" s="36">
        <v>1368.1499999999999</v>
      </c>
      <c r="G366" s="36">
        <v>1353.2999999999997</v>
      </c>
      <c r="H366" s="36">
        <v>1405.2999999999997</v>
      </c>
      <c r="I366" s="36">
        <v>1420.1499999999996</v>
      </c>
      <c r="J366" s="36">
        <v>1431.2999999999997</v>
      </c>
      <c r="K366" s="31">
        <v>1409</v>
      </c>
      <c r="L366" s="31">
        <v>1383</v>
      </c>
      <c r="M366" s="31">
        <v>4.3625400000000001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38946.9</v>
      </c>
      <c r="D367" s="36">
        <v>38842.299999999996</v>
      </c>
      <c r="E367" s="36">
        <v>38437.849999999991</v>
      </c>
      <c r="F367" s="36">
        <v>37928.799999999996</v>
      </c>
      <c r="G367" s="36">
        <v>37524.349999999991</v>
      </c>
      <c r="H367" s="36">
        <v>39351.349999999991</v>
      </c>
      <c r="I367" s="36">
        <v>39755.799999999988</v>
      </c>
      <c r="J367" s="36">
        <v>40264.849999999991</v>
      </c>
      <c r="K367" s="31">
        <v>39246.75</v>
      </c>
      <c r="L367" s="31">
        <v>38333.25</v>
      </c>
      <c r="M367" s="31">
        <v>0.25796999999999998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1468.7</v>
      </c>
      <c r="D368" s="36">
        <v>1462.4833333333336</v>
      </c>
      <c r="E368" s="36">
        <v>1445.0666666666671</v>
      </c>
      <c r="F368" s="36">
        <v>1421.4333333333334</v>
      </c>
      <c r="G368" s="36">
        <v>1404.0166666666669</v>
      </c>
      <c r="H368" s="36">
        <v>1486.1166666666672</v>
      </c>
      <c r="I368" s="36">
        <v>1503.5333333333338</v>
      </c>
      <c r="J368" s="36">
        <v>1527.1666666666674</v>
      </c>
      <c r="K368" s="31">
        <v>1479.9</v>
      </c>
      <c r="L368" s="31">
        <v>1438.85</v>
      </c>
      <c r="M368" s="31">
        <v>3.0575999999999999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3842.55</v>
      </c>
      <c r="D369" s="36">
        <v>3834.65</v>
      </c>
      <c r="E369" s="36">
        <v>3772.9</v>
      </c>
      <c r="F369" s="36">
        <v>3703.25</v>
      </c>
      <c r="G369" s="36">
        <v>3641.5</v>
      </c>
      <c r="H369" s="36">
        <v>3904.3</v>
      </c>
      <c r="I369" s="36">
        <v>3966.05</v>
      </c>
      <c r="J369" s="36">
        <v>4035.7000000000003</v>
      </c>
      <c r="K369" s="31">
        <v>3896.4</v>
      </c>
      <c r="L369" s="31">
        <v>3765</v>
      </c>
      <c r="M369" s="31">
        <v>3.8174299999999999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310.7</v>
      </c>
      <c r="D370" s="36">
        <v>312.71666666666664</v>
      </c>
      <c r="E370" s="36">
        <v>307.08333333333326</v>
      </c>
      <c r="F370" s="36">
        <v>303.46666666666664</v>
      </c>
      <c r="G370" s="36">
        <v>297.83333333333326</v>
      </c>
      <c r="H370" s="36">
        <v>316.33333333333326</v>
      </c>
      <c r="I370" s="36">
        <v>321.96666666666658</v>
      </c>
      <c r="J370" s="36">
        <v>325.58333333333326</v>
      </c>
      <c r="K370" s="31">
        <v>318.35000000000002</v>
      </c>
      <c r="L370" s="31">
        <v>309.10000000000002</v>
      </c>
      <c r="M370" s="31">
        <v>36.079450000000001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3659.7</v>
      </c>
      <c r="D371" s="36">
        <v>3673.4500000000003</v>
      </c>
      <c r="E371" s="36">
        <v>3596.9000000000005</v>
      </c>
      <c r="F371" s="36">
        <v>3534.1000000000004</v>
      </c>
      <c r="G371" s="36">
        <v>3457.5500000000006</v>
      </c>
      <c r="H371" s="36">
        <v>3736.2500000000005</v>
      </c>
      <c r="I371" s="36">
        <v>3812.8000000000006</v>
      </c>
      <c r="J371" s="36">
        <v>3875.6000000000004</v>
      </c>
      <c r="K371" s="31">
        <v>3750</v>
      </c>
      <c r="L371" s="31">
        <v>3610.65</v>
      </c>
      <c r="M371" s="31">
        <v>4.7434799999999999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3117.2</v>
      </c>
      <c r="D372" s="36">
        <v>3122.1833333333329</v>
      </c>
      <c r="E372" s="36">
        <v>3096.3666666666659</v>
      </c>
      <c r="F372" s="36">
        <v>3075.5333333333328</v>
      </c>
      <c r="G372" s="36">
        <v>3049.7166666666658</v>
      </c>
      <c r="H372" s="36">
        <v>3143.016666666666</v>
      </c>
      <c r="I372" s="36">
        <v>3168.8333333333326</v>
      </c>
      <c r="J372" s="36">
        <v>3189.6666666666661</v>
      </c>
      <c r="K372" s="31">
        <v>3148</v>
      </c>
      <c r="L372" s="31">
        <v>3101.35</v>
      </c>
      <c r="M372" s="31">
        <v>3.0943299999999998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898.75</v>
      </c>
      <c r="D373" s="36">
        <v>900.43333333333339</v>
      </c>
      <c r="E373" s="36">
        <v>890.51666666666677</v>
      </c>
      <c r="F373" s="36">
        <v>882.28333333333342</v>
      </c>
      <c r="G373" s="36">
        <v>872.36666666666679</v>
      </c>
      <c r="H373" s="36">
        <v>908.66666666666674</v>
      </c>
      <c r="I373" s="36">
        <v>918.58333333333326</v>
      </c>
      <c r="J373" s="36">
        <v>926.81666666666672</v>
      </c>
      <c r="K373" s="31">
        <v>910.35</v>
      </c>
      <c r="L373" s="31">
        <v>892.2</v>
      </c>
      <c r="M373" s="31">
        <v>13.29044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153.94999999999999</v>
      </c>
      <c r="D374" s="36">
        <v>154.21666666666667</v>
      </c>
      <c r="E374" s="36">
        <v>151.99333333333334</v>
      </c>
      <c r="F374" s="36">
        <v>150.03666666666666</v>
      </c>
      <c r="G374" s="36">
        <v>147.81333333333333</v>
      </c>
      <c r="H374" s="36">
        <v>156.17333333333335</v>
      </c>
      <c r="I374" s="36">
        <v>158.39666666666665</v>
      </c>
      <c r="J374" s="36">
        <v>160.35333333333335</v>
      </c>
      <c r="K374" s="31">
        <v>156.44</v>
      </c>
      <c r="L374" s="31">
        <v>152.26</v>
      </c>
      <c r="M374" s="31">
        <v>22.273119999999999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1964.9</v>
      </c>
      <c r="D375" s="36">
        <v>1963.3</v>
      </c>
      <c r="E375" s="36">
        <v>1946.6</v>
      </c>
      <c r="F375" s="36">
        <v>1928.3</v>
      </c>
      <c r="G375" s="36">
        <v>1911.6</v>
      </c>
      <c r="H375" s="36">
        <v>1981.6</v>
      </c>
      <c r="I375" s="36">
        <v>1998.3000000000002</v>
      </c>
      <c r="J375" s="36">
        <v>2016.6</v>
      </c>
      <c r="K375" s="31">
        <v>1980</v>
      </c>
      <c r="L375" s="31">
        <v>1945</v>
      </c>
      <c r="M375" s="31">
        <v>1.99733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7002.7</v>
      </c>
      <c r="D376" s="36">
        <v>7052.4833333333336</v>
      </c>
      <c r="E376" s="36">
        <v>6930.2166666666672</v>
      </c>
      <c r="F376" s="36">
        <v>6857.7333333333336</v>
      </c>
      <c r="G376" s="36">
        <v>6735.4666666666672</v>
      </c>
      <c r="H376" s="36">
        <v>7124.9666666666672</v>
      </c>
      <c r="I376" s="36">
        <v>7247.2333333333336</v>
      </c>
      <c r="J376" s="36">
        <v>7319.7166666666672</v>
      </c>
      <c r="K376" s="31">
        <v>7174.75</v>
      </c>
      <c r="L376" s="31">
        <v>6980</v>
      </c>
      <c r="M376" s="31">
        <v>3.1912400000000001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423.9</v>
      </c>
      <c r="D377" s="36">
        <v>427.58333333333331</v>
      </c>
      <c r="E377" s="36">
        <v>419.41666666666663</v>
      </c>
      <c r="F377" s="36">
        <v>414.93333333333334</v>
      </c>
      <c r="G377" s="36">
        <v>406.76666666666665</v>
      </c>
      <c r="H377" s="36">
        <v>432.06666666666661</v>
      </c>
      <c r="I377" s="36">
        <v>440.23333333333323</v>
      </c>
      <c r="J377" s="36">
        <v>444.71666666666658</v>
      </c>
      <c r="K377" s="31">
        <v>435.75</v>
      </c>
      <c r="L377" s="31">
        <v>423.1</v>
      </c>
      <c r="M377" s="31">
        <v>63.857570000000003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499.25</v>
      </c>
      <c r="D378" s="36">
        <v>501.84999999999997</v>
      </c>
      <c r="E378" s="36">
        <v>491.79999999999995</v>
      </c>
      <c r="F378" s="36">
        <v>484.34999999999997</v>
      </c>
      <c r="G378" s="36">
        <v>474.29999999999995</v>
      </c>
      <c r="H378" s="36">
        <v>509.29999999999995</v>
      </c>
      <c r="I378" s="36">
        <v>519.35</v>
      </c>
      <c r="J378" s="36">
        <v>526.79999999999995</v>
      </c>
      <c r="K378" s="31">
        <v>511.9</v>
      </c>
      <c r="L378" s="31">
        <v>494.4</v>
      </c>
      <c r="M378" s="31">
        <v>89.118560000000002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327.3</v>
      </c>
      <c r="D379" s="36">
        <v>329.18333333333334</v>
      </c>
      <c r="E379" s="36">
        <v>323.51666666666665</v>
      </c>
      <c r="F379" s="36">
        <v>319.73333333333329</v>
      </c>
      <c r="G379" s="36">
        <v>314.06666666666661</v>
      </c>
      <c r="H379" s="36">
        <v>332.9666666666667</v>
      </c>
      <c r="I379" s="36">
        <v>338.63333333333333</v>
      </c>
      <c r="J379" s="36">
        <v>342.41666666666674</v>
      </c>
      <c r="K379" s="31">
        <v>334.85</v>
      </c>
      <c r="L379" s="31">
        <v>325.39999999999998</v>
      </c>
      <c r="M379" s="31">
        <v>142.35149999999999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684.3</v>
      </c>
      <c r="D380" s="36">
        <v>685.1</v>
      </c>
      <c r="E380" s="36">
        <v>654.20000000000005</v>
      </c>
      <c r="F380" s="36">
        <v>624.1</v>
      </c>
      <c r="G380" s="36">
        <v>593.20000000000005</v>
      </c>
      <c r="H380" s="36">
        <v>715.2</v>
      </c>
      <c r="I380" s="36">
        <v>746.09999999999991</v>
      </c>
      <c r="J380" s="36">
        <v>776.2</v>
      </c>
      <c r="K380" s="31">
        <v>716</v>
      </c>
      <c r="L380" s="31">
        <v>655</v>
      </c>
      <c r="M380" s="31">
        <v>24.00686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1867.4</v>
      </c>
      <c r="D381" s="36">
        <v>1877.8166666666666</v>
      </c>
      <c r="E381" s="36">
        <v>1826.5833333333333</v>
      </c>
      <c r="F381" s="36">
        <v>1785.7666666666667</v>
      </c>
      <c r="G381" s="36">
        <v>1734.5333333333333</v>
      </c>
      <c r="H381" s="36">
        <v>1918.6333333333332</v>
      </c>
      <c r="I381" s="36">
        <v>1969.8666666666668</v>
      </c>
      <c r="J381" s="36">
        <v>2010.6833333333332</v>
      </c>
      <c r="K381" s="31">
        <v>1929.05</v>
      </c>
      <c r="L381" s="31">
        <v>1837</v>
      </c>
      <c r="M381" s="31">
        <v>11.820589999999999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683.65</v>
      </c>
      <c r="D382" s="36">
        <v>681.5333333333333</v>
      </c>
      <c r="E382" s="36">
        <v>673.16666666666663</v>
      </c>
      <c r="F382" s="36">
        <v>662.68333333333328</v>
      </c>
      <c r="G382" s="36">
        <v>654.31666666666661</v>
      </c>
      <c r="H382" s="36">
        <v>692.01666666666665</v>
      </c>
      <c r="I382" s="36">
        <v>700.38333333333344</v>
      </c>
      <c r="J382" s="36">
        <v>710.86666666666667</v>
      </c>
      <c r="K382" s="31">
        <v>689.9</v>
      </c>
      <c r="L382" s="31">
        <v>671.05</v>
      </c>
      <c r="M382" s="31">
        <v>1.29477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168.86</v>
      </c>
      <c r="D383" s="36">
        <v>168.60333333333332</v>
      </c>
      <c r="E383" s="36">
        <v>162.80666666666664</v>
      </c>
      <c r="F383" s="36">
        <v>156.75333333333333</v>
      </c>
      <c r="G383" s="36">
        <v>150.95666666666665</v>
      </c>
      <c r="H383" s="36">
        <v>174.65666666666664</v>
      </c>
      <c r="I383" s="36">
        <v>180.45333333333332</v>
      </c>
      <c r="J383" s="36">
        <v>186.50666666666663</v>
      </c>
      <c r="K383" s="31">
        <v>174.4</v>
      </c>
      <c r="L383" s="31">
        <v>162.55000000000001</v>
      </c>
      <c r="M383" s="31">
        <v>19.996359999999999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16459.5</v>
      </c>
      <c r="D384" s="36">
        <v>16537.25</v>
      </c>
      <c r="E384" s="36">
        <v>16284.8</v>
      </c>
      <c r="F384" s="36">
        <v>16110.099999999999</v>
      </c>
      <c r="G384" s="36">
        <v>15857.649999999998</v>
      </c>
      <c r="H384" s="36">
        <v>16711.95</v>
      </c>
      <c r="I384" s="36">
        <v>16964.399999999998</v>
      </c>
      <c r="J384" s="36">
        <v>17139.100000000002</v>
      </c>
      <c r="K384" s="31">
        <v>16789.7</v>
      </c>
      <c r="L384" s="31">
        <v>16362.55</v>
      </c>
      <c r="M384" s="31">
        <v>4.5580000000000002E-2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128.29</v>
      </c>
      <c r="D385" s="36">
        <v>128.48333333333335</v>
      </c>
      <c r="E385" s="36">
        <v>126.7766666666667</v>
      </c>
      <c r="F385" s="36">
        <v>125.26333333333335</v>
      </c>
      <c r="G385" s="36">
        <v>123.5566666666667</v>
      </c>
      <c r="H385" s="36">
        <v>129.9966666666667</v>
      </c>
      <c r="I385" s="36">
        <v>131.70333333333335</v>
      </c>
      <c r="J385" s="36">
        <v>133.2166666666667</v>
      </c>
      <c r="K385" s="31">
        <v>130.19</v>
      </c>
      <c r="L385" s="31">
        <v>126.97</v>
      </c>
      <c r="M385" s="31">
        <v>609.54903000000002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609.04999999999995</v>
      </c>
      <c r="D386" s="36">
        <v>609.44999999999993</v>
      </c>
      <c r="E386" s="36">
        <v>594.64999999999986</v>
      </c>
      <c r="F386" s="36">
        <v>580.24999999999989</v>
      </c>
      <c r="G386" s="36">
        <v>565.44999999999982</v>
      </c>
      <c r="H386" s="36">
        <v>623.84999999999991</v>
      </c>
      <c r="I386" s="36">
        <v>638.64999999999986</v>
      </c>
      <c r="J386" s="36">
        <v>653.04999999999995</v>
      </c>
      <c r="K386" s="31">
        <v>624.25</v>
      </c>
      <c r="L386" s="31">
        <v>595.04999999999995</v>
      </c>
      <c r="M386" s="31">
        <v>3.0060600000000002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1755.8</v>
      </c>
      <c r="D387" s="36">
        <v>1752.2666666666667</v>
      </c>
      <c r="E387" s="36">
        <v>1733.5333333333333</v>
      </c>
      <c r="F387" s="36">
        <v>1711.2666666666667</v>
      </c>
      <c r="G387" s="36">
        <v>1692.5333333333333</v>
      </c>
      <c r="H387" s="36">
        <v>1774.5333333333333</v>
      </c>
      <c r="I387" s="36">
        <v>1793.2666666666664</v>
      </c>
      <c r="J387" s="36">
        <v>1815.5333333333333</v>
      </c>
      <c r="K387" s="31">
        <v>1771</v>
      </c>
      <c r="L387" s="31">
        <v>1730</v>
      </c>
      <c r="M387" s="31">
        <v>0.61648000000000003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266.11</v>
      </c>
      <c r="D388" s="36">
        <v>263.95666666666665</v>
      </c>
      <c r="E388" s="36">
        <v>257.9133333333333</v>
      </c>
      <c r="F388" s="36">
        <v>249.71666666666664</v>
      </c>
      <c r="G388" s="36">
        <v>243.67333333333329</v>
      </c>
      <c r="H388" s="36">
        <v>272.15333333333331</v>
      </c>
      <c r="I388" s="36">
        <v>278.19666666666672</v>
      </c>
      <c r="J388" s="36">
        <v>286.39333333333332</v>
      </c>
      <c r="K388" s="31">
        <v>270</v>
      </c>
      <c r="L388" s="31">
        <v>255.76</v>
      </c>
      <c r="M388" s="31">
        <v>123.35878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515.6</v>
      </c>
      <c r="D389" s="36">
        <v>519.43333333333339</v>
      </c>
      <c r="E389" s="36">
        <v>508.91666666666674</v>
      </c>
      <c r="F389" s="36">
        <v>502.23333333333335</v>
      </c>
      <c r="G389" s="36">
        <v>491.7166666666667</v>
      </c>
      <c r="H389" s="36">
        <v>526.11666666666679</v>
      </c>
      <c r="I389" s="36">
        <v>536.63333333333344</v>
      </c>
      <c r="J389" s="36">
        <v>543.31666666666683</v>
      </c>
      <c r="K389" s="31">
        <v>529.95000000000005</v>
      </c>
      <c r="L389" s="31">
        <v>512.75</v>
      </c>
      <c r="M389" s="31">
        <v>94.483699999999999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660.6</v>
      </c>
      <c r="D390" s="36">
        <v>669.5333333333333</v>
      </c>
      <c r="E390" s="36">
        <v>647.16666666666663</v>
      </c>
      <c r="F390" s="36">
        <v>633.73333333333335</v>
      </c>
      <c r="G390" s="36">
        <v>611.36666666666667</v>
      </c>
      <c r="H390" s="36">
        <v>682.96666666666658</v>
      </c>
      <c r="I390" s="36">
        <v>705.33333333333337</v>
      </c>
      <c r="J390" s="36">
        <v>718.76666666666654</v>
      </c>
      <c r="K390" s="31">
        <v>691.9</v>
      </c>
      <c r="L390" s="31">
        <v>656.1</v>
      </c>
      <c r="M390" s="31">
        <v>2.2518199999999999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692.05</v>
      </c>
      <c r="D391" s="36">
        <v>696.36666666666667</v>
      </c>
      <c r="E391" s="36">
        <v>680.73333333333335</v>
      </c>
      <c r="F391" s="36">
        <v>669.41666666666663</v>
      </c>
      <c r="G391" s="36">
        <v>653.7833333333333</v>
      </c>
      <c r="H391" s="36">
        <v>707.68333333333339</v>
      </c>
      <c r="I391" s="36">
        <v>723.31666666666683</v>
      </c>
      <c r="J391" s="36">
        <v>734.63333333333344</v>
      </c>
      <c r="K391" s="31">
        <v>712</v>
      </c>
      <c r="L391" s="31">
        <v>685.05</v>
      </c>
      <c r="M391" s="31">
        <v>12.656510000000001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1772.65</v>
      </c>
      <c r="D392" s="36">
        <v>1770.8999999999999</v>
      </c>
      <c r="E392" s="36">
        <v>1746.7499999999998</v>
      </c>
      <c r="F392" s="36">
        <v>1720.85</v>
      </c>
      <c r="G392" s="36">
        <v>1696.6999999999998</v>
      </c>
      <c r="H392" s="36">
        <v>1796.7999999999997</v>
      </c>
      <c r="I392" s="36">
        <v>1820.9499999999998</v>
      </c>
      <c r="J392" s="36">
        <v>1846.8499999999997</v>
      </c>
      <c r="K392" s="31">
        <v>1795.05</v>
      </c>
      <c r="L392" s="31">
        <v>1745</v>
      </c>
      <c r="M392" s="31">
        <v>3.81711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390.9</v>
      </c>
      <c r="D393" s="36">
        <v>390.33333333333331</v>
      </c>
      <c r="E393" s="36">
        <v>383.36666666666662</v>
      </c>
      <c r="F393" s="36">
        <v>375.83333333333331</v>
      </c>
      <c r="G393" s="36">
        <v>368.86666666666662</v>
      </c>
      <c r="H393" s="36">
        <v>397.86666666666662</v>
      </c>
      <c r="I393" s="36">
        <v>404.83333333333331</v>
      </c>
      <c r="J393" s="36">
        <v>412.36666666666662</v>
      </c>
      <c r="K393" s="31">
        <v>397.3</v>
      </c>
      <c r="L393" s="31">
        <v>382.8</v>
      </c>
      <c r="M393" s="31">
        <v>139.15163999999999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426.8</v>
      </c>
      <c r="D394" s="36">
        <v>426.45</v>
      </c>
      <c r="E394" s="36">
        <v>414.9</v>
      </c>
      <c r="F394" s="36">
        <v>403</v>
      </c>
      <c r="G394" s="36">
        <v>391.45</v>
      </c>
      <c r="H394" s="36">
        <v>438.34999999999997</v>
      </c>
      <c r="I394" s="36">
        <v>449.90000000000003</v>
      </c>
      <c r="J394" s="36">
        <v>461.79999999999995</v>
      </c>
      <c r="K394" s="31">
        <v>438</v>
      </c>
      <c r="L394" s="31">
        <v>414.55</v>
      </c>
      <c r="M394" s="31">
        <v>43.398510000000002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1297.9000000000001</v>
      </c>
      <c r="D395" s="36">
        <v>1308.8833333333334</v>
      </c>
      <c r="E395" s="36">
        <v>1281.5166666666669</v>
      </c>
      <c r="F395" s="36">
        <v>1265.1333333333334</v>
      </c>
      <c r="G395" s="36">
        <v>1237.7666666666669</v>
      </c>
      <c r="H395" s="36">
        <v>1325.2666666666669</v>
      </c>
      <c r="I395" s="36">
        <v>1352.6333333333332</v>
      </c>
      <c r="J395" s="36">
        <v>1369.0166666666669</v>
      </c>
      <c r="K395" s="31">
        <v>1336.25</v>
      </c>
      <c r="L395" s="31">
        <v>1292.5</v>
      </c>
      <c r="M395" s="31">
        <v>1.8086599999999999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287.35000000000002</v>
      </c>
      <c r="D396" s="36">
        <v>287.2</v>
      </c>
      <c r="E396" s="36">
        <v>284.2</v>
      </c>
      <c r="F396" s="36">
        <v>281.05</v>
      </c>
      <c r="G396" s="36">
        <v>278.05</v>
      </c>
      <c r="H396" s="36">
        <v>290.34999999999997</v>
      </c>
      <c r="I396" s="36">
        <v>293.34999999999997</v>
      </c>
      <c r="J396" s="36">
        <v>296.49999999999994</v>
      </c>
      <c r="K396" s="31">
        <v>290.2</v>
      </c>
      <c r="L396" s="31">
        <v>284.05</v>
      </c>
      <c r="M396" s="31">
        <v>3.1252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844.3</v>
      </c>
      <c r="D397" s="36">
        <v>842.6</v>
      </c>
      <c r="E397" s="36">
        <v>821.7</v>
      </c>
      <c r="F397" s="36">
        <v>799.1</v>
      </c>
      <c r="G397" s="36">
        <v>778.2</v>
      </c>
      <c r="H397" s="36">
        <v>865.2</v>
      </c>
      <c r="I397" s="36">
        <v>886.09999999999991</v>
      </c>
      <c r="J397" s="36">
        <v>908.7</v>
      </c>
      <c r="K397" s="31">
        <v>863.5</v>
      </c>
      <c r="L397" s="31">
        <v>820</v>
      </c>
      <c r="M397" s="31">
        <v>61.313249999999996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185.22</v>
      </c>
      <c r="D398" s="36">
        <v>187.40666666666667</v>
      </c>
      <c r="E398" s="36">
        <v>180.81333333333333</v>
      </c>
      <c r="F398" s="36">
        <v>176.40666666666667</v>
      </c>
      <c r="G398" s="36">
        <v>169.81333333333333</v>
      </c>
      <c r="H398" s="36">
        <v>191.81333333333333</v>
      </c>
      <c r="I398" s="36">
        <v>198.40666666666664</v>
      </c>
      <c r="J398" s="36">
        <v>202.81333333333333</v>
      </c>
      <c r="K398" s="31">
        <v>194</v>
      </c>
      <c r="L398" s="31">
        <v>183</v>
      </c>
      <c r="M398" s="31">
        <v>662.24688000000003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3411.8</v>
      </c>
      <c r="D399" s="36">
        <v>3412.75</v>
      </c>
      <c r="E399" s="36">
        <v>3331.05</v>
      </c>
      <c r="F399" s="36">
        <v>3250.3</v>
      </c>
      <c r="G399" s="36">
        <v>3168.6000000000004</v>
      </c>
      <c r="H399" s="36">
        <v>3493.5</v>
      </c>
      <c r="I399" s="36">
        <v>3575.2</v>
      </c>
      <c r="J399" s="36">
        <v>3655.95</v>
      </c>
      <c r="K399" s="31">
        <v>3494.45</v>
      </c>
      <c r="L399" s="31">
        <v>3332</v>
      </c>
      <c r="M399" s="31">
        <v>1.0350900000000001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80.19</v>
      </c>
      <c r="D400" s="36">
        <v>79.78</v>
      </c>
      <c r="E400" s="36">
        <v>77.41</v>
      </c>
      <c r="F400" s="36">
        <v>74.63</v>
      </c>
      <c r="G400" s="36">
        <v>72.259999999999991</v>
      </c>
      <c r="H400" s="36">
        <v>82.56</v>
      </c>
      <c r="I400" s="36">
        <v>84.93</v>
      </c>
      <c r="J400" s="36">
        <v>87.710000000000008</v>
      </c>
      <c r="K400" s="31">
        <v>82.15</v>
      </c>
      <c r="L400" s="31">
        <v>77</v>
      </c>
      <c r="M400" s="31">
        <v>112.64014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2438.9</v>
      </c>
      <c r="D401" s="36">
        <v>2458.7833333333333</v>
      </c>
      <c r="E401" s="36">
        <v>2410.1166666666668</v>
      </c>
      <c r="F401" s="36">
        <v>2381.3333333333335</v>
      </c>
      <c r="G401" s="36">
        <v>2332.666666666667</v>
      </c>
      <c r="H401" s="36">
        <v>2487.5666666666666</v>
      </c>
      <c r="I401" s="36">
        <v>2536.2333333333336</v>
      </c>
      <c r="J401" s="36">
        <v>2565.0166666666664</v>
      </c>
      <c r="K401" s="31">
        <v>2507.4499999999998</v>
      </c>
      <c r="L401" s="31">
        <v>2430</v>
      </c>
      <c r="M401" s="31">
        <v>0.81803000000000003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214.87</v>
      </c>
      <c r="D402" s="36">
        <v>214.90666666666667</v>
      </c>
      <c r="E402" s="36">
        <v>212.16333333333333</v>
      </c>
      <c r="F402" s="36">
        <v>209.45666666666665</v>
      </c>
      <c r="G402" s="36">
        <v>206.71333333333331</v>
      </c>
      <c r="H402" s="36">
        <v>217.61333333333334</v>
      </c>
      <c r="I402" s="36">
        <v>220.35666666666668</v>
      </c>
      <c r="J402" s="36">
        <v>223.06333333333336</v>
      </c>
      <c r="K402" s="31">
        <v>217.65</v>
      </c>
      <c r="L402" s="31">
        <v>212.2</v>
      </c>
      <c r="M402" s="31">
        <v>9.5105000000000004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2917.3</v>
      </c>
      <c r="D403" s="36">
        <v>2934.7666666666664</v>
      </c>
      <c r="E403" s="36">
        <v>2894.5333333333328</v>
      </c>
      <c r="F403" s="36">
        <v>2871.7666666666664</v>
      </c>
      <c r="G403" s="36">
        <v>2831.5333333333328</v>
      </c>
      <c r="H403" s="36">
        <v>2957.5333333333328</v>
      </c>
      <c r="I403" s="36">
        <v>2997.7666666666664</v>
      </c>
      <c r="J403" s="36">
        <v>3020.5333333333328</v>
      </c>
      <c r="K403" s="31">
        <v>2975</v>
      </c>
      <c r="L403" s="31">
        <v>2912</v>
      </c>
      <c r="M403" s="31">
        <v>43.629370000000002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107.88</v>
      </c>
      <c r="D404" s="36">
        <v>107.92666666666666</v>
      </c>
      <c r="E404" s="36">
        <v>106.35333333333332</v>
      </c>
      <c r="F404" s="36">
        <v>104.82666666666667</v>
      </c>
      <c r="G404" s="36">
        <v>103.25333333333333</v>
      </c>
      <c r="H404" s="36">
        <v>109.45333333333332</v>
      </c>
      <c r="I404" s="36">
        <v>111.02666666666667</v>
      </c>
      <c r="J404" s="36">
        <v>112.55333333333331</v>
      </c>
      <c r="K404" s="31">
        <v>109.5</v>
      </c>
      <c r="L404" s="31">
        <v>106.4</v>
      </c>
      <c r="M404" s="31">
        <v>19.804449999999999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1547.65</v>
      </c>
      <c r="D405" s="36">
        <v>1551.25</v>
      </c>
      <c r="E405" s="36">
        <v>1528.5</v>
      </c>
      <c r="F405" s="36">
        <v>1509.35</v>
      </c>
      <c r="G405" s="36">
        <v>1486.6</v>
      </c>
      <c r="H405" s="36">
        <v>1570.4</v>
      </c>
      <c r="I405" s="36">
        <v>1593.15</v>
      </c>
      <c r="J405" s="36">
        <v>1612.3000000000002</v>
      </c>
      <c r="K405" s="31">
        <v>1574</v>
      </c>
      <c r="L405" s="31">
        <v>1532.1</v>
      </c>
      <c r="M405" s="31">
        <v>0.31531999999999999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86.28</v>
      </c>
      <c r="D406" s="36">
        <v>86.443333333333328</v>
      </c>
      <c r="E406" s="36">
        <v>85.136666666666656</v>
      </c>
      <c r="F406" s="36">
        <v>83.993333333333325</v>
      </c>
      <c r="G406" s="36">
        <v>82.686666666666653</v>
      </c>
      <c r="H406" s="36">
        <v>87.586666666666659</v>
      </c>
      <c r="I406" s="36">
        <v>88.893333333333331</v>
      </c>
      <c r="J406" s="36">
        <v>90.036666666666662</v>
      </c>
      <c r="K406" s="31">
        <v>87.75</v>
      </c>
      <c r="L406" s="31">
        <v>85.3</v>
      </c>
      <c r="M406" s="31">
        <v>19.057490000000001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730</v>
      </c>
      <c r="D407" s="36">
        <v>727.7166666666667</v>
      </c>
      <c r="E407" s="36">
        <v>723.43333333333339</v>
      </c>
      <c r="F407" s="36">
        <v>716.86666666666667</v>
      </c>
      <c r="G407" s="36">
        <v>712.58333333333337</v>
      </c>
      <c r="H407" s="36">
        <v>734.28333333333342</v>
      </c>
      <c r="I407" s="36">
        <v>738.56666666666672</v>
      </c>
      <c r="J407" s="36">
        <v>745.13333333333344</v>
      </c>
      <c r="K407" s="31">
        <v>732</v>
      </c>
      <c r="L407" s="31">
        <v>721.15</v>
      </c>
      <c r="M407" s="31">
        <v>9.68431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1449.2</v>
      </c>
      <c r="D408" s="36">
        <v>1457.9166666666667</v>
      </c>
      <c r="E408" s="36">
        <v>1437.4333333333334</v>
      </c>
      <c r="F408" s="36">
        <v>1425.6666666666667</v>
      </c>
      <c r="G408" s="36">
        <v>1405.1833333333334</v>
      </c>
      <c r="H408" s="36">
        <v>1469.6833333333334</v>
      </c>
      <c r="I408" s="36">
        <v>1490.1666666666665</v>
      </c>
      <c r="J408" s="36">
        <v>1501.9333333333334</v>
      </c>
      <c r="K408" s="31">
        <v>1478.4</v>
      </c>
      <c r="L408" s="31">
        <v>1446.15</v>
      </c>
      <c r="M408" s="31">
        <v>5.7898300000000003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131.91</v>
      </c>
      <c r="D409" s="36">
        <v>132.30333333333331</v>
      </c>
      <c r="E409" s="36">
        <v>130.10666666666663</v>
      </c>
      <c r="F409" s="36">
        <v>128.30333333333331</v>
      </c>
      <c r="G409" s="36">
        <v>126.10666666666663</v>
      </c>
      <c r="H409" s="36">
        <v>134.10666666666663</v>
      </c>
      <c r="I409" s="36">
        <v>136.30333333333328</v>
      </c>
      <c r="J409" s="36">
        <v>138.10666666666663</v>
      </c>
      <c r="K409" s="31">
        <v>134.5</v>
      </c>
      <c r="L409" s="31">
        <v>130.5</v>
      </c>
      <c r="M409" s="31">
        <v>90.635000000000005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6711.45</v>
      </c>
      <c r="D410" s="36">
        <v>6767.5666666666666</v>
      </c>
      <c r="E410" s="36">
        <v>6555.8833333333332</v>
      </c>
      <c r="F410" s="36">
        <v>6400.3166666666666</v>
      </c>
      <c r="G410" s="36">
        <v>6188.6333333333332</v>
      </c>
      <c r="H410" s="36">
        <v>6923.1333333333332</v>
      </c>
      <c r="I410" s="36">
        <v>7134.8166666666657</v>
      </c>
      <c r="J410" s="36">
        <v>7290.3833333333332</v>
      </c>
      <c r="K410" s="31">
        <v>6979.25</v>
      </c>
      <c r="L410" s="31">
        <v>6612</v>
      </c>
      <c r="M410" s="31">
        <v>0.94399999999999995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2416.75</v>
      </c>
      <c r="D411" s="36">
        <v>2415.5833333333335</v>
      </c>
      <c r="E411" s="36">
        <v>2391.166666666667</v>
      </c>
      <c r="F411" s="36">
        <v>2365.5833333333335</v>
      </c>
      <c r="G411" s="36">
        <v>2341.166666666667</v>
      </c>
      <c r="H411" s="36">
        <v>2441.166666666667</v>
      </c>
      <c r="I411" s="36">
        <v>2465.5833333333339</v>
      </c>
      <c r="J411" s="36">
        <v>2491.166666666667</v>
      </c>
      <c r="K411" s="31">
        <v>2440</v>
      </c>
      <c r="L411" s="31">
        <v>2390</v>
      </c>
      <c r="M411" s="31">
        <v>4.3413199999999996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2084.5</v>
      </c>
      <c r="D412" s="36">
        <v>2089.5666666666666</v>
      </c>
      <c r="E412" s="36">
        <v>2066.1833333333334</v>
      </c>
      <c r="F412" s="36">
        <v>2047.8666666666668</v>
      </c>
      <c r="G412" s="36">
        <v>2024.4833333333336</v>
      </c>
      <c r="H412" s="36">
        <v>2107.8833333333332</v>
      </c>
      <c r="I412" s="36">
        <v>2131.2666666666664</v>
      </c>
      <c r="J412" s="36">
        <v>2149.583333333333</v>
      </c>
      <c r="K412" s="31">
        <v>2112.9499999999998</v>
      </c>
      <c r="L412" s="31">
        <v>2071.25</v>
      </c>
      <c r="M412" s="31">
        <v>0.78996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182.3</v>
      </c>
      <c r="D413" s="36">
        <v>181.23333333333335</v>
      </c>
      <c r="E413" s="36">
        <v>177.97666666666669</v>
      </c>
      <c r="F413" s="36">
        <v>173.65333333333334</v>
      </c>
      <c r="G413" s="36">
        <v>170.39666666666668</v>
      </c>
      <c r="H413" s="36">
        <v>185.5566666666667</v>
      </c>
      <c r="I413" s="36">
        <v>188.81333333333336</v>
      </c>
      <c r="J413" s="36">
        <v>193.13666666666671</v>
      </c>
      <c r="K413" s="31">
        <v>184.49</v>
      </c>
      <c r="L413" s="31">
        <v>176.91</v>
      </c>
      <c r="M413" s="31">
        <v>487.84724999999997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7190.75</v>
      </c>
      <c r="D414" s="36">
        <v>7293.45</v>
      </c>
      <c r="E414" s="36">
        <v>7047.2999999999993</v>
      </c>
      <c r="F414" s="36">
        <v>6903.8499999999995</v>
      </c>
      <c r="G414" s="36">
        <v>6657.6999999999989</v>
      </c>
      <c r="H414" s="36">
        <v>7436.9</v>
      </c>
      <c r="I414" s="36">
        <v>7683.0499999999993</v>
      </c>
      <c r="J414" s="36">
        <v>7826.5</v>
      </c>
      <c r="K414" s="31">
        <v>7539.6</v>
      </c>
      <c r="L414" s="31">
        <v>7150</v>
      </c>
      <c r="M414" s="31">
        <v>0.45812000000000003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1559.3</v>
      </c>
      <c r="D415" s="36">
        <v>1560.1666666666667</v>
      </c>
      <c r="E415" s="36">
        <v>1521.3833333333334</v>
      </c>
      <c r="F415" s="36">
        <v>1483.4666666666667</v>
      </c>
      <c r="G415" s="36">
        <v>1444.6833333333334</v>
      </c>
      <c r="H415" s="36">
        <v>1598.0833333333335</v>
      </c>
      <c r="I415" s="36">
        <v>1636.8666666666668</v>
      </c>
      <c r="J415" s="36">
        <v>1674.7833333333335</v>
      </c>
      <c r="K415" s="31">
        <v>1598.95</v>
      </c>
      <c r="L415" s="31">
        <v>1522.25</v>
      </c>
      <c r="M415" s="31">
        <v>2.1489199999999999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556.79999999999995</v>
      </c>
      <c r="D416" s="36">
        <v>555.76666666666665</v>
      </c>
      <c r="E416" s="36">
        <v>545.5333333333333</v>
      </c>
      <c r="F416" s="36">
        <v>534.26666666666665</v>
      </c>
      <c r="G416" s="36">
        <v>524.0333333333333</v>
      </c>
      <c r="H416" s="36">
        <v>567.0333333333333</v>
      </c>
      <c r="I416" s="36">
        <v>577.26666666666665</v>
      </c>
      <c r="J416" s="36">
        <v>588.5333333333333</v>
      </c>
      <c r="K416" s="31">
        <v>566</v>
      </c>
      <c r="L416" s="31">
        <v>544.5</v>
      </c>
      <c r="M416" s="31">
        <v>9.9573400000000003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4658.6499999999996</v>
      </c>
      <c r="D417" s="36">
        <v>4719.8499999999995</v>
      </c>
      <c r="E417" s="36">
        <v>4561.9999999999991</v>
      </c>
      <c r="F417" s="36">
        <v>4465.3499999999995</v>
      </c>
      <c r="G417" s="36">
        <v>4307.4999999999991</v>
      </c>
      <c r="H417" s="36">
        <v>4816.4999999999991</v>
      </c>
      <c r="I417" s="36">
        <v>4974.3499999999995</v>
      </c>
      <c r="J417" s="36">
        <v>5070.9999999999991</v>
      </c>
      <c r="K417" s="31">
        <v>4877.7</v>
      </c>
      <c r="L417" s="31">
        <v>4623.2</v>
      </c>
      <c r="M417" s="31">
        <v>2.5908799999999998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905.1</v>
      </c>
      <c r="D418" s="36">
        <v>888.71666666666658</v>
      </c>
      <c r="E418" s="36">
        <v>851.93333333333317</v>
      </c>
      <c r="F418" s="36">
        <v>798.76666666666654</v>
      </c>
      <c r="G418" s="36">
        <v>761.98333333333312</v>
      </c>
      <c r="H418" s="36">
        <v>941.88333333333321</v>
      </c>
      <c r="I418" s="36">
        <v>978.66666666666674</v>
      </c>
      <c r="J418" s="36">
        <v>1031.8333333333333</v>
      </c>
      <c r="K418" s="31">
        <v>925.5</v>
      </c>
      <c r="L418" s="31">
        <v>835.55</v>
      </c>
      <c r="M418" s="31">
        <v>6.1776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27443.4</v>
      </c>
      <c r="D419" s="36">
        <v>27428.883333333331</v>
      </c>
      <c r="E419" s="36">
        <v>27100.716666666664</v>
      </c>
      <c r="F419" s="36">
        <v>26758.033333333333</v>
      </c>
      <c r="G419" s="36">
        <v>26429.866666666665</v>
      </c>
      <c r="H419" s="36">
        <v>27771.566666666662</v>
      </c>
      <c r="I419" s="36">
        <v>28099.733333333334</v>
      </c>
      <c r="J419" s="36">
        <v>28442.416666666661</v>
      </c>
      <c r="K419" s="31">
        <v>27757.05</v>
      </c>
      <c r="L419" s="31">
        <v>27086.2</v>
      </c>
      <c r="M419" s="31">
        <v>0.35730000000000001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51.1</v>
      </c>
      <c r="D420" s="36">
        <v>49.930000000000007</v>
      </c>
      <c r="E420" s="36">
        <v>47.590000000000011</v>
      </c>
      <c r="F420" s="36">
        <v>44.080000000000005</v>
      </c>
      <c r="G420" s="36">
        <v>41.740000000000009</v>
      </c>
      <c r="H420" s="36">
        <v>53.440000000000012</v>
      </c>
      <c r="I420" s="36">
        <v>55.780000000000015</v>
      </c>
      <c r="J420" s="36">
        <v>59.290000000000013</v>
      </c>
      <c r="K420" s="31">
        <v>52.27</v>
      </c>
      <c r="L420" s="31">
        <v>46.42</v>
      </c>
      <c r="M420" s="31">
        <v>1381.21783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2791.25</v>
      </c>
      <c r="D421" s="36">
        <v>2794.0833333333335</v>
      </c>
      <c r="E421" s="36">
        <v>2757.166666666667</v>
      </c>
      <c r="F421" s="36">
        <v>2723.0833333333335</v>
      </c>
      <c r="G421" s="36">
        <v>2686.166666666667</v>
      </c>
      <c r="H421" s="36">
        <v>2828.166666666667</v>
      </c>
      <c r="I421" s="36">
        <v>2865.0833333333339</v>
      </c>
      <c r="J421" s="36">
        <v>2899.166666666667</v>
      </c>
      <c r="K421" s="31">
        <v>2831</v>
      </c>
      <c r="L421" s="31">
        <v>2760</v>
      </c>
      <c r="M421" s="31">
        <v>18.350269999999998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683.8</v>
      </c>
      <c r="D422" s="36">
        <v>676.4</v>
      </c>
      <c r="E422" s="36">
        <v>663.8</v>
      </c>
      <c r="F422" s="36">
        <v>643.79999999999995</v>
      </c>
      <c r="G422" s="36">
        <v>631.19999999999993</v>
      </c>
      <c r="H422" s="36">
        <v>696.4</v>
      </c>
      <c r="I422" s="36">
        <v>709.00000000000011</v>
      </c>
      <c r="J422" s="36">
        <v>729</v>
      </c>
      <c r="K422" s="31">
        <v>689</v>
      </c>
      <c r="L422" s="31">
        <v>656.4</v>
      </c>
      <c r="M422" s="31">
        <v>12.00658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7538</v>
      </c>
      <c r="D423" s="36">
        <v>7621</v>
      </c>
      <c r="E423" s="36">
        <v>7432</v>
      </c>
      <c r="F423" s="36">
        <v>7326</v>
      </c>
      <c r="G423" s="36">
        <v>7137</v>
      </c>
      <c r="H423" s="36">
        <v>7727</v>
      </c>
      <c r="I423" s="36">
        <v>7916</v>
      </c>
      <c r="J423" s="36">
        <v>8022</v>
      </c>
      <c r="K423" s="31">
        <v>7810</v>
      </c>
      <c r="L423" s="31">
        <v>7515</v>
      </c>
      <c r="M423" s="31">
        <v>3.4780700000000002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1398.9</v>
      </c>
      <c r="D424" s="36">
        <v>1384.3833333333332</v>
      </c>
      <c r="E424" s="36">
        <v>1354.5166666666664</v>
      </c>
      <c r="F424" s="36">
        <v>1310.1333333333332</v>
      </c>
      <c r="G424" s="36">
        <v>1280.2666666666664</v>
      </c>
      <c r="H424" s="36">
        <v>1428.7666666666664</v>
      </c>
      <c r="I424" s="36">
        <v>1458.6333333333332</v>
      </c>
      <c r="J424" s="36">
        <v>1503.0166666666664</v>
      </c>
      <c r="K424" s="31">
        <v>1414.25</v>
      </c>
      <c r="L424" s="31">
        <v>1340</v>
      </c>
      <c r="M424" s="31">
        <v>8.2705000000000002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2018.65</v>
      </c>
      <c r="D425" s="36">
        <v>2038.2166666666669</v>
      </c>
      <c r="E425" s="36">
        <v>1981.6333333333337</v>
      </c>
      <c r="F425" s="36">
        <v>1944.6166666666668</v>
      </c>
      <c r="G425" s="36">
        <v>1888.0333333333335</v>
      </c>
      <c r="H425" s="36">
        <v>2075.2333333333336</v>
      </c>
      <c r="I425" s="36">
        <v>2131.8166666666675</v>
      </c>
      <c r="J425" s="36">
        <v>2168.8333333333339</v>
      </c>
      <c r="K425" s="31">
        <v>2094.8000000000002</v>
      </c>
      <c r="L425" s="31">
        <v>2001.2</v>
      </c>
      <c r="M425" s="31">
        <v>3.5575100000000002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9867.9500000000007</v>
      </c>
      <c r="D426" s="36">
        <v>9942.4500000000007</v>
      </c>
      <c r="E426" s="36">
        <v>9675.5500000000011</v>
      </c>
      <c r="F426" s="36">
        <v>9483.15</v>
      </c>
      <c r="G426" s="36">
        <v>9216.25</v>
      </c>
      <c r="H426" s="36">
        <v>10134.850000000002</v>
      </c>
      <c r="I426" s="36">
        <v>10401.750000000004</v>
      </c>
      <c r="J426" s="36">
        <v>10594.150000000003</v>
      </c>
      <c r="K426" s="31">
        <v>10209.35</v>
      </c>
      <c r="L426" s="31">
        <v>9750.0499999999993</v>
      </c>
      <c r="M426" s="31">
        <v>1.02267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642.9</v>
      </c>
      <c r="D427" s="36">
        <v>649.4</v>
      </c>
      <c r="E427" s="36">
        <v>634.5</v>
      </c>
      <c r="F427" s="36">
        <v>626.1</v>
      </c>
      <c r="G427" s="36">
        <v>611.20000000000005</v>
      </c>
      <c r="H427" s="36">
        <v>657.8</v>
      </c>
      <c r="I427" s="36">
        <v>672.69999999999982</v>
      </c>
      <c r="J427" s="36">
        <v>681.09999999999991</v>
      </c>
      <c r="K427" s="31">
        <v>664.3</v>
      </c>
      <c r="L427" s="31">
        <v>641</v>
      </c>
      <c r="M427" s="31">
        <v>24.23762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563.54999999999995</v>
      </c>
      <c r="D428" s="36">
        <v>561.06666666666672</v>
      </c>
      <c r="E428" s="36">
        <v>554.53333333333342</v>
      </c>
      <c r="F428" s="36">
        <v>545.51666666666665</v>
      </c>
      <c r="G428" s="36">
        <v>538.98333333333335</v>
      </c>
      <c r="H428" s="36">
        <v>570.08333333333348</v>
      </c>
      <c r="I428" s="36">
        <v>576.61666666666679</v>
      </c>
      <c r="J428" s="36">
        <v>585.63333333333355</v>
      </c>
      <c r="K428" s="31">
        <v>567.6</v>
      </c>
      <c r="L428" s="31">
        <v>552.04999999999995</v>
      </c>
      <c r="M428" s="31">
        <v>3.8285399999999998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529.6</v>
      </c>
      <c r="D429" s="36">
        <v>528.88333333333333</v>
      </c>
      <c r="E429" s="36">
        <v>523.76666666666665</v>
      </c>
      <c r="F429" s="36">
        <v>517.93333333333328</v>
      </c>
      <c r="G429" s="36">
        <v>512.81666666666661</v>
      </c>
      <c r="H429" s="36">
        <v>534.7166666666667</v>
      </c>
      <c r="I429" s="36">
        <v>539.83333333333326</v>
      </c>
      <c r="J429" s="36">
        <v>545.66666666666674</v>
      </c>
      <c r="K429" s="31">
        <v>534</v>
      </c>
      <c r="L429" s="31">
        <v>523.04999999999995</v>
      </c>
      <c r="M429" s="31">
        <v>4.9579800000000001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852.6</v>
      </c>
      <c r="D430" s="36">
        <v>851.4</v>
      </c>
      <c r="E430" s="36">
        <v>842.19999999999993</v>
      </c>
      <c r="F430" s="36">
        <v>831.8</v>
      </c>
      <c r="G430" s="36">
        <v>822.59999999999991</v>
      </c>
      <c r="H430" s="36">
        <v>861.8</v>
      </c>
      <c r="I430" s="36">
        <v>871</v>
      </c>
      <c r="J430" s="36">
        <v>881.4</v>
      </c>
      <c r="K430" s="31">
        <v>860.6</v>
      </c>
      <c r="L430" s="31">
        <v>841</v>
      </c>
      <c r="M430" s="31">
        <v>329.25139999999999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149.94999999999999</v>
      </c>
      <c r="D431" s="36">
        <v>151.16666666666666</v>
      </c>
      <c r="E431" s="36">
        <v>148.2833333333333</v>
      </c>
      <c r="F431" s="36">
        <v>146.61666666666665</v>
      </c>
      <c r="G431" s="36">
        <v>143.73333333333329</v>
      </c>
      <c r="H431" s="36">
        <v>152.83333333333331</v>
      </c>
      <c r="I431" s="36">
        <v>155.7166666666667</v>
      </c>
      <c r="J431" s="36">
        <v>157.38333333333333</v>
      </c>
      <c r="K431" s="31">
        <v>154.05000000000001</v>
      </c>
      <c r="L431" s="31">
        <v>149.5</v>
      </c>
      <c r="M431" s="31">
        <v>188.55153000000001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750.3</v>
      </c>
      <c r="D432" s="36">
        <v>754.1</v>
      </c>
      <c r="E432" s="36">
        <v>738.25</v>
      </c>
      <c r="F432" s="36">
        <v>726.19999999999993</v>
      </c>
      <c r="G432" s="36">
        <v>710.34999999999991</v>
      </c>
      <c r="H432" s="36">
        <v>766.15000000000009</v>
      </c>
      <c r="I432" s="36">
        <v>782.00000000000023</v>
      </c>
      <c r="J432" s="36">
        <v>794.05000000000018</v>
      </c>
      <c r="K432" s="31">
        <v>769.95</v>
      </c>
      <c r="L432" s="31">
        <v>742.05</v>
      </c>
      <c r="M432" s="31">
        <v>6.7380800000000001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135.12</v>
      </c>
      <c r="D433" s="36">
        <v>135.40666666666667</v>
      </c>
      <c r="E433" s="36">
        <v>132.91333333333333</v>
      </c>
      <c r="F433" s="36">
        <v>130.70666666666665</v>
      </c>
      <c r="G433" s="36">
        <v>128.21333333333331</v>
      </c>
      <c r="H433" s="36">
        <v>137.61333333333334</v>
      </c>
      <c r="I433" s="36">
        <v>140.10666666666668</v>
      </c>
      <c r="J433" s="36">
        <v>142.31333333333336</v>
      </c>
      <c r="K433" s="31">
        <v>137.9</v>
      </c>
      <c r="L433" s="31">
        <v>133.19999999999999</v>
      </c>
      <c r="M433" s="31">
        <v>23.745560000000001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473.75</v>
      </c>
      <c r="D434" s="36">
        <v>478.26666666666671</v>
      </c>
      <c r="E434" s="36">
        <v>464.83333333333343</v>
      </c>
      <c r="F434" s="36">
        <v>455.91666666666674</v>
      </c>
      <c r="G434" s="36">
        <v>442.48333333333346</v>
      </c>
      <c r="H434" s="36">
        <v>487.18333333333339</v>
      </c>
      <c r="I434" s="36">
        <v>500.61666666666667</v>
      </c>
      <c r="J434" s="36">
        <v>509.53333333333336</v>
      </c>
      <c r="K434" s="31">
        <v>491.7</v>
      </c>
      <c r="L434" s="31">
        <v>469.35</v>
      </c>
      <c r="M434" s="31">
        <v>15.05683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232.98</v>
      </c>
      <c r="D435" s="36">
        <v>234.25333333333333</v>
      </c>
      <c r="E435" s="36">
        <v>230.22666666666666</v>
      </c>
      <c r="F435" s="36">
        <v>227.47333333333333</v>
      </c>
      <c r="G435" s="36">
        <v>223.44666666666666</v>
      </c>
      <c r="H435" s="36">
        <v>237.00666666666666</v>
      </c>
      <c r="I435" s="36">
        <v>241.0333333333333</v>
      </c>
      <c r="J435" s="36">
        <v>243.78666666666666</v>
      </c>
      <c r="K435" s="31">
        <v>238.28</v>
      </c>
      <c r="L435" s="31">
        <v>231.5</v>
      </c>
      <c r="M435" s="31">
        <v>9.7741699999999998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1504</v>
      </c>
      <c r="D436" s="36">
        <v>1511.2833333333335</v>
      </c>
      <c r="E436" s="36">
        <v>1492.7166666666672</v>
      </c>
      <c r="F436" s="36">
        <v>1481.4333333333336</v>
      </c>
      <c r="G436" s="36">
        <v>1462.8666666666672</v>
      </c>
      <c r="H436" s="36">
        <v>1522.5666666666671</v>
      </c>
      <c r="I436" s="36">
        <v>1541.1333333333332</v>
      </c>
      <c r="J436" s="36">
        <v>1552.416666666667</v>
      </c>
      <c r="K436" s="31">
        <v>1529.85</v>
      </c>
      <c r="L436" s="31">
        <v>1500</v>
      </c>
      <c r="M436" s="31">
        <v>15.373670000000001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766.85</v>
      </c>
      <c r="D437" s="36">
        <v>759.85</v>
      </c>
      <c r="E437" s="36">
        <v>747.30000000000007</v>
      </c>
      <c r="F437" s="36">
        <v>727.75</v>
      </c>
      <c r="G437" s="36">
        <v>715.2</v>
      </c>
      <c r="H437" s="36">
        <v>779.40000000000009</v>
      </c>
      <c r="I437" s="36">
        <v>791.95</v>
      </c>
      <c r="J437" s="36">
        <v>811.50000000000011</v>
      </c>
      <c r="K437" s="31">
        <v>772.4</v>
      </c>
      <c r="L437" s="31">
        <v>740.3</v>
      </c>
      <c r="M437" s="31">
        <v>13.37372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4706.3999999999996</v>
      </c>
      <c r="D438" s="36">
        <v>4663.4833333333336</v>
      </c>
      <c r="E438" s="36">
        <v>4594.1166666666668</v>
      </c>
      <c r="F438" s="36">
        <v>4481.833333333333</v>
      </c>
      <c r="G438" s="36">
        <v>4412.4666666666662</v>
      </c>
      <c r="H438" s="36">
        <v>4775.7666666666673</v>
      </c>
      <c r="I438" s="36">
        <v>4845.1333333333341</v>
      </c>
      <c r="J438" s="36">
        <v>4957.4166666666679</v>
      </c>
      <c r="K438" s="31">
        <v>4732.8500000000004</v>
      </c>
      <c r="L438" s="31">
        <v>4551.2</v>
      </c>
      <c r="M438" s="31">
        <v>1.6864600000000001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1280.55</v>
      </c>
      <c r="D439" s="36">
        <v>1287.3500000000001</v>
      </c>
      <c r="E439" s="36">
        <v>1264.7000000000003</v>
      </c>
      <c r="F439" s="36">
        <v>1248.8500000000001</v>
      </c>
      <c r="G439" s="36">
        <v>1226.2000000000003</v>
      </c>
      <c r="H439" s="36">
        <v>1303.2000000000003</v>
      </c>
      <c r="I439" s="36">
        <v>1325.8500000000004</v>
      </c>
      <c r="J439" s="36">
        <v>1341.7000000000003</v>
      </c>
      <c r="K439" s="31">
        <v>1310</v>
      </c>
      <c r="L439" s="31">
        <v>1271.5</v>
      </c>
      <c r="M439" s="31">
        <v>0.84811000000000003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598.70000000000005</v>
      </c>
      <c r="D440" s="36">
        <v>585.41666666666663</v>
      </c>
      <c r="E440" s="36">
        <v>563.0333333333333</v>
      </c>
      <c r="F440" s="36">
        <v>527.36666666666667</v>
      </c>
      <c r="G440" s="36">
        <v>504.98333333333335</v>
      </c>
      <c r="H440" s="36">
        <v>621.08333333333326</v>
      </c>
      <c r="I440" s="36">
        <v>643.4666666666667</v>
      </c>
      <c r="J440" s="36">
        <v>679.13333333333321</v>
      </c>
      <c r="K440" s="31">
        <v>607.79999999999995</v>
      </c>
      <c r="L440" s="31">
        <v>549.75</v>
      </c>
      <c r="M440" s="31">
        <v>49.052990000000001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6186.3</v>
      </c>
      <c r="D441" s="36">
        <v>6175.0333333333328</v>
      </c>
      <c r="E441" s="36">
        <v>6101.2666666666655</v>
      </c>
      <c r="F441" s="36">
        <v>6016.2333333333327</v>
      </c>
      <c r="G441" s="36">
        <v>5942.4666666666653</v>
      </c>
      <c r="H441" s="36">
        <v>6260.0666666666657</v>
      </c>
      <c r="I441" s="36">
        <v>6333.8333333333321</v>
      </c>
      <c r="J441" s="36">
        <v>6418.8666666666659</v>
      </c>
      <c r="K441" s="31">
        <v>6248.8</v>
      </c>
      <c r="L441" s="31">
        <v>6090</v>
      </c>
      <c r="M441" s="31">
        <v>1.0507899999999999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734.4</v>
      </c>
      <c r="D442" s="36">
        <v>739.41666666666663</v>
      </c>
      <c r="E442" s="36">
        <v>725.83333333333326</v>
      </c>
      <c r="F442" s="36">
        <v>717.26666666666665</v>
      </c>
      <c r="G442" s="36">
        <v>703.68333333333328</v>
      </c>
      <c r="H442" s="36">
        <v>747.98333333333323</v>
      </c>
      <c r="I442" s="36">
        <v>761.56666666666649</v>
      </c>
      <c r="J442" s="36">
        <v>770.13333333333321</v>
      </c>
      <c r="K442" s="31">
        <v>753</v>
      </c>
      <c r="L442" s="31">
        <v>730.85</v>
      </c>
      <c r="M442" s="31">
        <v>2.2732899999999998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48.9</v>
      </c>
      <c r="D443" s="36">
        <v>49.31</v>
      </c>
      <c r="E443" s="36">
        <v>48.34</v>
      </c>
      <c r="F443" s="36">
        <v>47.78</v>
      </c>
      <c r="G443" s="36">
        <v>46.81</v>
      </c>
      <c r="H443" s="36">
        <v>49.870000000000005</v>
      </c>
      <c r="I443" s="36">
        <v>50.84</v>
      </c>
      <c r="J443" s="36">
        <v>51.400000000000006</v>
      </c>
      <c r="K443" s="31">
        <v>50.28</v>
      </c>
      <c r="L443" s="31">
        <v>48.75</v>
      </c>
      <c r="M443" s="31">
        <v>261.39386999999999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657.05</v>
      </c>
      <c r="D444" s="36">
        <v>655.68333333333328</v>
      </c>
      <c r="E444" s="36">
        <v>641.36666666666656</v>
      </c>
      <c r="F444" s="36">
        <v>625.68333333333328</v>
      </c>
      <c r="G444" s="36">
        <v>611.36666666666656</v>
      </c>
      <c r="H444" s="36">
        <v>671.36666666666656</v>
      </c>
      <c r="I444" s="36">
        <v>685.68333333333339</v>
      </c>
      <c r="J444" s="36">
        <v>701.36666666666656</v>
      </c>
      <c r="K444" s="31">
        <v>670</v>
      </c>
      <c r="L444" s="31">
        <v>640</v>
      </c>
      <c r="M444" s="31">
        <v>20.867329999999999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711</v>
      </c>
      <c r="D445" s="36">
        <v>710.61666666666679</v>
      </c>
      <c r="E445" s="36">
        <v>703.5833333333336</v>
      </c>
      <c r="F445" s="36">
        <v>696.16666666666686</v>
      </c>
      <c r="G445" s="36">
        <v>689.13333333333367</v>
      </c>
      <c r="H445" s="36">
        <v>718.03333333333353</v>
      </c>
      <c r="I445" s="36">
        <v>725.06666666666683</v>
      </c>
      <c r="J445" s="36">
        <v>732.48333333333346</v>
      </c>
      <c r="K445" s="31">
        <v>717.65</v>
      </c>
      <c r="L445" s="31">
        <v>703.2</v>
      </c>
      <c r="M445" s="31">
        <v>18.1114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475.7</v>
      </c>
      <c r="D446" s="36">
        <v>476.13333333333338</v>
      </c>
      <c r="E446" s="36">
        <v>469.76666666666677</v>
      </c>
      <c r="F446" s="36">
        <v>463.83333333333337</v>
      </c>
      <c r="G446" s="36">
        <v>457.46666666666675</v>
      </c>
      <c r="H446" s="36">
        <v>482.06666666666678</v>
      </c>
      <c r="I446" s="36">
        <v>488.43333333333345</v>
      </c>
      <c r="J446" s="36">
        <v>494.36666666666679</v>
      </c>
      <c r="K446" s="31">
        <v>482.5</v>
      </c>
      <c r="L446" s="31">
        <v>470.2</v>
      </c>
      <c r="M446" s="31">
        <v>4.2953999999999999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42.84</v>
      </c>
      <c r="D447" s="36">
        <v>42.883333333333333</v>
      </c>
      <c r="E447" s="36">
        <v>42.376666666666665</v>
      </c>
      <c r="F447" s="36">
        <v>41.913333333333334</v>
      </c>
      <c r="G447" s="36">
        <v>41.406666666666666</v>
      </c>
      <c r="H447" s="36">
        <v>43.346666666666664</v>
      </c>
      <c r="I447" s="36">
        <v>43.853333333333339</v>
      </c>
      <c r="J447" s="36">
        <v>44.316666666666663</v>
      </c>
      <c r="K447" s="31">
        <v>43.39</v>
      </c>
      <c r="L447" s="31">
        <v>42.42</v>
      </c>
      <c r="M447" s="31">
        <v>89.912149999999997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2437.75</v>
      </c>
      <c r="D448" s="36">
        <v>2447.3166666666671</v>
      </c>
      <c r="E448" s="36">
        <v>2420.5833333333339</v>
      </c>
      <c r="F448" s="36">
        <v>2403.416666666667</v>
      </c>
      <c r="G448" s="36">
        <v>2376.6833333333338</v>
      </c>
      <c r="H448" s="36">
        <v>2464.483333333334</v>
      </c>
      <c r="I448" s="36">
        <v>2491.2166666666667</v>
      </c>
      <c r="J448" s="36">
        <v>2508.3833333333341</v>
      </c>
      <c r="K448" s="31">
        <v>2474.0500000000002</v>
      </c>
      <c r="L448" s="31">
        <v>2430.15</v>
      </c>
      <c r="M448" s="31">
        <v>6.7489600000000003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174.29</v>
      </c>
      <c r="D449" s="36">
        <v>174.16</v>
      </c>
      <c r="E449" s="36">
        <v>172.32</v>
      </c>
      <c r="F449" s="36">
        <v>170.35</v>
      </c>
      <c r="G449" s="36">
        <v>168.51</v>
      </c>
      <c r="H449" s="36">
        <v>176.13</v>
      </c>
      <c r="I449" s="36">
        <v>177.96999999999997</v>
      </c>
      <c r="J449" s="36">
        <v>179.94</v>
      </c>
      <c r="K449" s="31">
        <v>176</v>
      </c>
      <c r="L449" s="31">
        <v>172.19</v>
      </c>
      <c r="M449" s="31">
        <v>10.86843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473.75</v>
      </c>
      <c r="D450" s="36">
        <v>474.84999999999997</v>
      </c>
      <c r="E450" s="36">
        <v>466.89999999999992</v>
      </c>
      <c r="F450" s="36">
        <v>460.04999999999995</v>
      </c>
      <c r="G450" s="36">
        <v>452.09999999999991</v>
      </c>
      <c r="H450" s="36">
        <v>481.69999999999993</v>
      </c>
      <c r="I450" s="36">
        <v>489.65</v>
      </c>
      <c r="J450" s="36">
        <v>496.49999999999994</v>
      </c>
      <c r="K450" s="31">
        <v>482.8</v>
      </c>
      <c r="L450" s="31">
        <v>468</v>
      </c>
      <c r="M450" s="31">
        <v>2.9265599999999998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944.3</v>
      </c>
      <c r="D451" s="36">
        <v>948.88333333333333</v>
      </c>
      <c r="E451" s="36">
        <v>933.51666666666665</v>
      </c>
      <c r="F451" s="36">
        <v>922.73333333333335</v>
      </c>
      <c r="G451" s="36">
        <v>907.36666666666667</v>
      </c>
      <c r="H451" s="36">
        <v>959.66666666666663</v>
      </c>
      <c r="I451" s="36">
        <v>975.03333333333319</v>
      </c>
      <c r="J451" s="36">
        <v>985.81666666666661</v>
      </c>
      <c r="K451" s="31">
        <v>964.25</v>
      </c>
      <c r="L451" s="31">
        <v>938.1</v>
      </c>
      <c r="M451" s="31">
        <v>2.9434999999999998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1106.8499999999999</v>
      </c>
      <c r="D452" s="36">
        <v>1116.6833333333334</v>
      </c>
      <c r="E452" s="36">
        <v>1094.3666666666668</v>
      </c>
      <c r="F452" s="36">
        <v>1081.8833333333334</v>
      </c>
      <c r="G452" s="36">
        <v>1059.5666666666668</v>
      </c>
      <c r="H452" s="36">
        <v>1129.1666666666667</v>
      </c>
      <c r="I452" s="36">
        <v>1151.4833333333333</v>
      </c>
      <c r="J452" s="36">
        <v>1163.9666666666667</v>
      </c>
      <c r="K452" s="31">
        <v>1139</v>
      </c>
      <c r="L452" s="31">
        <v>1104.2</v>
      </c>
      <c r="M452" s="31">
        <v>16.208639999999999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1831.25</v>
      </c>
      <c r="D453" s="36">
        <v>1843.8499999999997</v>
      </c>
      <c r="E453" s="36">
        <v>1815.2499999999993</v>
      </c>
      <c r="F453" s="36">
        <v>1799.2499999999995</v>
      </c>
      <c r="G453" s="36">
        <v>1770.6499999999992</v>
      </c>
      <c r="H453" s="36">
        <v>1859.8499999999995</v>
      </c>
      <c r="I453" s="36">
        <v>1888.4499999999998</v>
      </c>
      <c r="J453" s="36">
        <v>1904.4499999999996</v>
      </c>
      <c r="K453" s="31">
        <v>1872.45</v>
      </c>
      <c r="L453" s="31">
        <v>1827.85</v>
      </c>
      <c r="M453" s="31">
        <v>5.1688000000000001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3801.7</v>
      </c>
      <c r="D454" s="36">
        <v>3809.5</v>
      </c>
      <c r="E454" s="36">
        <v>3785.15</v>
      </c>
      <c r="F454" s="36">
        <v>3768.6</v>
      </c>
      <c r="G454" s="36">
        <v>3744.25</v>
      </c>
      <c r="H454" s="36">
        <v>3826.05</v>
      </c>
      <c r="I454" s="36">
        <v>3850.4000000000005</v>
      </c>
      <c r="J454" s="36">
        <v>3866.9500000000003</v>
      </c>
      <c r="K454" s="31">
        <v>3833.85</v>
      </c>
      <c r="L454" s="31">
        <v>3792.95</v>
      </c>
      <c r="M454" s="31">
        <v>15.0905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1105.5999999999999</v>
      </c>
      <c r="D455" s="36">
        <v>1113.1666666666667</v>
      </c>
      <c r="E455" s="36">
        <v>1095.4333333333334</v>
      </c>
      <c r="F455" s="36">
        <v>1085.2666666666667</v>
      </c>
      <c r="G455" s="36">
        <v>1067.5333333333333</v>
      </c>
      <c r="H455" s="36">
        <v>1123.3333333333335</v>
      </c>
      <c r="I455" s="36">
        <v>1141.0666666666666</v>
      </c>
      <c r="J455" s="36">
        <v>1151.2333333333336</v>
      </c>
      <c r="K455" s="31">
        <v>1130.9000000000001</v>
      </c>
      <c r="L455" s="31">
        <v>1103</v>
      </c>
      <c r="M455" s="31">
        <v>12.01455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7244.8</v>
      </c>
      <c r="D456" s="36">
        <v>7254.75</v>
      </c>
      <c r="E456" s="36">
        <v>7192.85</v>
      </c>
      <c r="F456" s="36">
        <v>7140.9000000000005</v>
      </c>
      <c r="G456" s="36">
        <v>7079.0000000000009</v>
      </c>
      <c r="H456" s="36">
        <v>7306.7</v>
      </c>
      <c r="I456" s="36">
        <v>7368.5999999999995</v>
      </c>
      <c r="J456" s="36">
        <v>7420.5499999999993</v>
      </c>
      <c r="K456" s="31">
        <v>7316.65</v>
      </c>
      <c r="L456" s="31">
        <v>7202.8</v>
      </c>
      <c r="M456" s="31">
        <v>0.58609999999999995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6728.35</v>
      </c>
      <c r="D457" s="36">
        <v>6809.45</v>
      </c>
      <c r="E457" s="36">
        <v>6618.9</v>
      </c>
      <c r="F457" s="36">
        <v>6509.45</v>
      </c>
      <c r="G457" s="36">
        <v>6318.9</v>
      </c>
      <c r="H457" s="36">
        <v>6918.9</v>
      </c>
      <c r="I457" s="36">
        <v>7109.4500000000007</v>
      </c>
      <c r="J457" s="36">
        <v>7218.9</v>
      </c>
      <c r="K457" s="31">
        <v>7000</v>
      </c>
      <c r="L457" s="31">
        <v>6700</v>
      </c>
      <c r="M457" s="31">
        <v>0.62109999999999999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652.75</v>
      </c>
      <c r="D458" s="36">
        <v>657.23333333333335</v>
      </c>
      <c r="E458" s="36">
        <v>646.76666666666665</v>
      </c>
      <c r="F458" s="36">
        <v>640.7833333333333</v>
      </c>
      <c r="G458" s="36">
        <v>630.31666666666661</v>
      </c>
      <c r="H458" s="36">
        <v>663.2166666666667</v>
      </c>
      <c r="I458" s="36">
        <v>673.68333333333339</v>
      </c>
      <c r="J458" s="36">
        <v>679.66666666666674</v>
      </c>
      <c r="K458" s="31">
        <v>667.7</v>
      </c>
      <c r="L458" s="31">
        <v>651.25</v>
      </c>
      <c r="M458" s="31">
        <v>13.078340000000001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977.35</v>
      </c>
      <c r="D459" s="36">
        <v>982.4666666666667</v>
      </c>
      <c r="E459" s="36">
        <v>970.03333333333342</v>
      </c>
      <c r="F459" s="36">
        <v>962.7166666666667</v>
      </c>
      <c r="G459" s="36">
        <v>950.28333333333342</v>
      </c>
      <c r="H459" s="36">
        <v>989.78333333333342</v>
      </c>
      <c r="I459" s="36">
        <v>1002.2166666666668</v>
      </c>
      <c r="J459" s="36">
        <v>1009.5333333333334</v>
      </c>
      <c r="K459" s="31">
        <v>994.9</v>
      </c>
      <c r="L459" s="31">
        <v>975.15</v>
      </c>
      <c r="M459" s="31">
        <v>76.057190000000006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442.35</v>
      </c>
      <c r="D460" s="36">
        <v>445.55</v>
      </c>
      <c r="E460" s="36">
        <v>438.45000000000005</v>
      </c>
      <c r="F460" s="36">
        <v>434.55</v>
      </c>
      <c r="G460" s="36">
        <v>427.45000000000005</v>
      </c>
      <c r="H460" s="36">
        <v>449.45000000000005</v>
      </c>
      <c r="I460" s="36">
        <v>456.55000000000007</v>
      </c>
      <c r="J460" s="36">
        <v>460.45000000000005</v>
      </c>
      <c r="K460" s="31">
        <v>452.65</v>
      </c>
      <c r="L460" s="31">
        <v>441.65</v>
      </c>
      <c r="M460" s="31">
        <v>89.812730000000002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180.02</v>
      </c>
      <c r="D461" s="36">
        <v>180.60666666666665</v>
      </c>
      <c r="E461" s="36">
        <v>178.7233333333333</v>
      </c>
      <c r="F461" s="36">
        <v>177.42666666666665</v>
      </c>
      <c r="G461" s="36">
        <v>175.54333333333329</v>
      </c>
      <c r="H461" s="36">
        <v>181.90333333333331</v>
      </c>
      <c r="I461" s="36">
        <v>183.78666666666669</v>
      </c>
      <c r="J461" s="36">
        <v>185.08333333333331</v>
      </c>
      <c r="K461" s="31">
        <v>182.49</v>
      </c>
      <c r="L461" s="31">
        <v>179.31</v>
      </c>
      <c r="M461" s="31">
        <v>274.76794999999998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1027.5</v>
      </c>
      <c r="D462" s="36">
        <v>1030.8</v>
      </c>
      <c r="E462" s="36">
        <v>1017.6999999999998</v>
      </c>
      <c r="F462" s="36">
        <v>1007.8999999999999</v>
      </c>
      <c r="G462" s="36">
        <v>994.79999999999973</v>
      </c>
      <c r="H462" s="36">
        <v>1040.5999999999999</v>
      </c>
      <c r="I462" s="36">
        <v>1053.6999999999998</v>
      </c>
      <c r="J462" s="36">
        <v>1063.5</v>
      </c>
      <c r="K462" s="31">
        <v>1043.9000000000001</v>
      </c>
      <c r="L462" s="31">
        <v>1021</v>
      </c>
      <c r="M462" s="31">
        <v>11.243830000000001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77.56</v>
      </c>
      <c r="D463" s="36">
        <v>77.92</v>
      </c>
      <c r="E463" s="36">
        <v>76.44</v>
      </c>
      <c r="F463" s="36">
        <v>75.319999999999993</v>
      </c>
      <c r="G463" s="36">
        <v>73.839999999999989</v>
      </c>
      <c r="H463" s="36">
        <v>79.040000000000006</v>
      </c>
      <c r="I463" s="36">
        <v>80.52</v>
      </c>
      <c r="J463" s="36">
        <v>81.640000000000015</v>
      </c>
      <c r="K463" s="31">
        <v>79.400000000000006</v>
      </c>
      <c r="L463" s="31">
        <v>76.8</v>
      </c>
      <c r="M463" s="31">
        <v>36.816949999999999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1381.15</v>
      </c>
      <c r="D464" s="36">
        <v>1376.3666666666668</v>
      </c>
      <c r="E464" s="36">
        <v>1365.7833333333335</v>
      </c>
      <c r="F464" s="36">
        <v>1350.4166666666667</v>
      </c>
      <c r="G464" s="36">
        <v>1339.8333333333335</v>
      </c>
      <c r="H464" s="36">
        <v>1391.7333333333336</v>
      </c>
      <c r="I464" s="36">
        <v>1402.3166666666666</v>
      </c>
      <c r="J464" s="36">
        <v>1417.6833333333336</v>
      </c>
      <c r="K464" s="31">
        <v>1386.95</v>
      </c>
      <c r="L464" s="31">
        <v>1361</v>
      </c>
      <c r="M464" s="31">
        <v>13.131970000000001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1428.95</v>
      </c>
      <c r="D465" s="36">
        <v>1414.9666666666665</v>
      </c>
      <c r="E465" s="36">
        <v>1349.9333333333329</v>
      </c>
      <c r="F465" s="36">
        <v>1270.9166666666665</v>
      </c>
      <c r="G465" s="36">
        <v>1205.883333333333</v>
      </c>
      <c r="H465" s="36">
        <v>1493.9833333333329</v>
      </c>
      <c r="I465" s="36">
        <v>1559.0166666666662</v>
      </c>
      <c r="J465" s="36">
        <v>1638.0333333333328</v>
      </c>
      <c r="K465" s="31">
        <v>1480</v>
      </c>
      <c r="L465" s="31">
        <v>1335.95</v>
      </c>
      <c r="M465" s="31">
        <v>28.873259999999998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237.88</v>
      </c>
      <c r="D466" s="36">
        <v>239.28666666666666</v>
      </c>
      <c r="E466" s="36">
        <v>235.07333333333332</v>
      </c>
      <c r="F466" s="36">
        <v>232.26666666666665</v>
      </c>
      <c r="G466" s="36">
        <v>228.05333333333331</v>
      </c>
      <c r="H466" s="36">
        <v>242.09333333333333</v>
      </c>
      <c r="I466" s="36">
        <v>246.30666666666664</v>
      </c>
      <c r="J466" s="36">
        <v>249.11333333333334</v>
      </c>
      <c r="K466" s="31">
        <v>243.5</v>
      </c>
      <c r="L466" s="31">
        <v>236.48</v>
      </c>
      <c r="M466" s="31">
        <v>6.9902899999999999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859.8</v>
      </c>
      <c r="D467" s="36">
        <v>865.46666666666658</v>
      </c>
      <c r="E467" s="36">
        <v>850.88333333333321</v>
      </c>
      <c r="F467" s="36">
        <v>841.96666666666658</v>
      </c>
      <c r="G467" s="36">
        <v>827.38333333333321</v>
      </c>
      <c r="H467" s="36">
        <v>874.38333333333321</v>
      </c>
      <c r="I467" s="36">
        <v>888.96666666666647</v>
      </c>
      <c r="J467" s="36">
        <v>897.88333333333321</v>
      </c>
      <c r="K467" s="31">
        <v>880.05</v>
      </c>
      <c r="L467" s="31">
        <v>856.55</v>
      </c>
      <c r="M467" s="31">
        <v>6.5876000000000001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5117.3</v>
      </c>
      <c r="D468" s="36">
        <v>5161.7833333333328</v>
      </c>
      <c r="E468" s="36">
        <v>5013.5666666666657</v>
      </c>
      <c r="F468" s="36">
        <v>4909.833333333333</v>
      </c>
      <c r="G468" s="36">
        <v>4761.6166666666659</v>
      </c>
      <c r="H468" s="36">
        <v>5265.5166666666655</v>
      </c>
      <c r="I468" s="36">
        <v>5413.7333333333327</v>
      </c>
      <c r="J468" s="36">
        <v>5517.4666666666653</v>
      </c>
      <c r="K468" s="31">
        <v>5310</v>
      </c>
      <c r="L468" s="31">
        <v>5058.05</v>
      </c>
      <c r="M468" s="31">
        <v>1.14279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4616.3500000000004</v>
      </c>
      <c r="D469" s="36">
        <v>4652.05</v>
      </c>
      <c r="E469" s="36">
        <v>4564.1000000000004</v>
      </c>
      <c r="F469" s="36">
        <v>4511.8500000000004</v>
      </c>
      <c r="G469" s="36">
        <v>4423.9000000000005</v>
      </c>
      <c r="H469" s="36">
        <v>4704.3</v>
      </c>
      <c r="I469" s="36">
        <v>4792.2499999999991</v>
      </c>
      <c r="J469" s="36">
        <v>4844.5</v>
      </c>
      <c r="K469" s="31">
        <v>4740</v>
      </c>
      <c r="L469" s="31">
        <v>4599.8</v>
      </c>
      <c r="M469" s="31">
        <v>1.4641500000000001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1486.05</v>
      </c>
      <c r="D470" s="36">
        <v>1477.55</v>
      </c>
      <c r="E470" s="36">
        <v>1434.1</v>
      </c>
      <c r="F470" s="36">
        <v>1382.1499999999999</v>
      </c>
      <c r="G470" s="36">
        <v>1338.6999999999998</v>
      </c>
      <c r="H470" s="36">
        <v>1529.5</v>
      </c>
      <c r="I470" s="36">
        <v>1572.9500000000003</v>
      </c>
      <c r="J470" s="36">
        <v>1624.9</v>
      </c>
      <c r="K470" s="31">
        <v>1521</v>
      </c>
      <c r="L470" s="31">
        <v>1425.6</v>
      </c>
      <c r="M470" s="31">
        <v>26.766400000000001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3462.35</v>
      </c>
      <c r="D471" s="36">
        <v>3504.4500000000003</v>
      </c>
      <c r="E471" s="36">
        <v>3413.9000000000005</v>
      </c>
      <c r="F471" s="36">
        <v>3365.4500000000003</v>
      </c>
      <c r="G471" s="36">
        <v>3274.9000000000005</v>
      </c>
      <c r="H471" s="36">
        <v>3552.9000000000005</v>
      </c>
      <c r="I471" s="36">
        <v>3643.4500000000007</v>
      </c>
      <c r="J471" s="36">
        <v>3691.9000000000005</v>
      </c>
      <c r="K471" s="31">
        <v>3595</v>
      </c>
      <c r="L471" s="31">
        <v>3456</v>
      </c>
      <c r="M471" s="31">
        <v>18.623940000000001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2885.55</v>
      </c>
      <c r="D472" s="36">
        <v>2911.1666666666665</v>
      </c>
      <c r="E472" s="36">
        <v>2842.333333333333</v>
      </c>
      <c r="F472" s="36">
        <v>2799.1166666666663</v>
      </c>
      <c r="G472" s="36">
        <v>2730.2833333333328</v>
      </c>
      <c r="H472" s="36">
        <v>2954.3833333333332</v>
      </c>
      <c r="I472" s="36">
        <v>3023.2166666666662</v>
      </c>
      <c r="J472" s="36">
        <v>3066.4333333333334</v>
      </c>
      <c r="K472" s="31">
        <v>2980</v>
      </c>
      <c r="L472" s="31">
        <v>2867.95</v>
      </c>
      <c r="M472" s="31">
        <v>5.7915799999999997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1589.9</v>
      </c>
      <c r="D473" s="36">
        <v>1584.9666666666665</v>
      </c>
      <c r="E473" s="36">
        <v>1559.9333333333329</v>
      </c>
      <c r="F473" s="36">
        <v>1529.9666666666665</v>
      </c>
      <c r="G473" s="36">
        <v>1504.9333333333329</v>
      </c>
      <c r="H473" s="36">
        <v>1614.9333333333329</v>
      </c>
      <c r="I473" s="36">
        <v>1639.9666666666662</v>
      </c>
      <c r="J473" s="36">
        <v>1669.9333333333329</v>
      </c>
      <c r="K473" s="31">
        <v>1610</v>
      </c>
      <c r="L473" s="31">
        <v>1555</v>
      </c>
      <c r="M473" s="31">
        <v>1.9368300000000001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5356.8</v>
      </c>
      <c r="D474" s="36">
        <v>5349.0666666666666</v>
      </c>
      <c r="E474" s="36">
        <v>5296.1333333333332</v>
      </c>
      <c r="F474" s="36">
        <v>5235.4666666666662</v>
      </c>
      <c r="G474" s="36">
        <v>5182.5333333333328</v>
      </c>
      <c r="H474" s="36">
        <v>5409.7333333333336</v>
      </c>
      <c r="I474" s="36">
        <v>5462.6666666666661</v>
      </c>
      <c r="J474" s="36">
        <v>5523.3333333333339</v>
      </c>
      <c r="K474" s="31">
        <v>5402</v>
      </c>
      <c r="L474" s="31">
        <v>5288.4</v>
      </c>
      <c r="M474" s="31">
        <v>7.0790899999999999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38.58</v>
      </c>
      <c r="D475" s="36">
        <v>38.669999999999995</v>
      </c>
      <c r="E475" s="36">
        <v>38.159999999999989</v>
      </c>
      <c r="F475" s="36">
        <v>37.739999999999995</v>
      </c>
      <c r="G475" s="36">
        <v>37.22999999999999</v>
      </c>
      <c r="H475" s="36">
        <v>39.089999999999989</v>
      </c>
      <c r="I475" s="36">
        <v>39.599999999999994</v>
      </c>
      <c r="J475" s="36">
        <v>40.019999999999989</v>
      </c>
      <c r="K475" s="31">
        <v>39.18</v>
      </c>
      <c r="L475" s="31">
        <v>38.25</v>
      </c>
      <c r="M475" s="31">
        <v>114.85599999999999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414.15</v>
      </c>
      <c r="D476" s="36">
        <v>405.4666666666667</v>
      </c>
      <c r="E476" s="36">
        <v>383.93333333333339</v>
      </c>
      <c r="F476" s="36">
        <v>353.7166666666667</v>
      </c>
      <c r="G476" s="36">
        <v>332.18333333333339</v>
      </c>
      <c r="H476" s="36">
        <v>435.68333333333339</v>
      </c>
      <c r="I476" s="36">
        <v>457.2166666666667</v>
      </c>
      <c r="J476" s="36">
        <v>487.43333333333339</v>
      </c>
      <c r="K476" s="31">
        <v>427</v>
      </c>
      <c r="L476" s="31">
        <v>375.25</v>
      </c>
      <c r="M476" s="31">
        <v>88.372439999999997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594.95000000000005</v>
      </c>
      <c r="D477" s="36">
        <v>589.9</v>
      </c>
      <c r="E477" s="36">
        <v>575.4</v>
      </c>
      <c r="F477" s="36">
        <v>555.85</v>
      </c>
      <c r="G477" s="36">
        <v>541.35</v>
      </c>
      <c r="H477" s="36">
        <v>609.44999999999993</v>
      </c>
      <c r="I477" s="36">
        <v>623.94999999999993</v>
      </c>
      <c r="J477" s="31">
        <v>643.49999999999989</v>
      </c>
      <c r="K477" s="31">
        <v>604.4</v>
      </c>
      <c r="L477" s="31">
        <v>570.35</v>
      </c>
      <c r="M477" s="53">
        <v>34.377299999999998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4357.8500000000004</v>
      </c>
      <c r="D478" s="36">
        <v>4347.083333333333</v>
      </c>
      <c r="E478" s="36">
        <v>4298.3166666666657</v>
      </c>
      <c r="F478" s="36">
        <v>4238.7833333333328</v>
      </c>
      <c r="G478" s="36">
        <v>4190.0166666666655</v>
      </c>
      <c r="H478" s="36">
        <v>4406.6166666666659</v>
      </c>
      <c r="I478" s="36">
        <v>4455.3833333333341</v>
      </c>
      <c r="J478" s="31">
        <v>4514.9166666666661</v>
      </c>
      <c r="K478" s="31">
        <v>4395.8500000000004</v>
      </c>
      <c r="L478" s="31">
        <v>4287.55</v>
      </c>
      <c r="M478" s="53">
        <v>2.83012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56.31</v>
      </c>
      <c r="D479" s="36">
        <v>56.31</v>
      </c>
      <c r="E479" s="36">
        <v>55.02</v>
      </c>
      <c r="F479" s="36">
        <v>53.730000000000004</v>
      </c>
      <c r="G479" s="36">
        <v>52.440000000000005</v>
      </c>
      <c r="H479" s="36">
        <v>57.6</v>
      </c>
      <c r="I479" s="36">
        <v>58.889999999999993</v>
      </c>
      <c r="J479" s="36">
        <v>60.18</v>
      </c>
      <c r="K479" s="31">
        <v>57.6</v>
      </c>
      <c r="L479" s="31">
        <v>55.02</v>
      </c>
      <c r="M479" s="31">
        <v>150.8227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1055.75</v>
      </c>
      <c r="D480" s="36">
        <v>1059.2333333333333</v>
      </c>
      <c r="E480" s="36">
        <v>1038.6166666666668</v>
      </c>
      <c r="F480" s="36">
        <v>1021.4833333333333</v>
      </c>
      <c r="G480" s="36">
        <v>1000.8666666666668</v>
      </c>
      <c r="H480" s="36">
        <v>1076.3666666666668</v>
      </c>
      <c r="I480" s="36">
        <v>1096.9833333333331</v>
      </c>
      <c r="J480" s="31">
        <v>1114.1166666666668</v>
      </c>
      <c r="K480" s="31">
        <v>1079.8499999999999</v>
      </c>
      <c r="L480" s="31">
        <v>1042.0999999999999</v>
      </c>
      <c r="M480" s="53">
        <v>13.39335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557.29999999999995</v>
      </c>
      <c r="D481" s="36">
        <v>558.81666666666672</v>
      </c>
      <c r="E481" s="36">
        <v>549.18333333333339</v>
      </c>
      <c r="F481" s="36">
        <v>541.06666666666672</v>
      </c>
      <c r="G481" s="36">
        <v>531.43333333333339</v>
      </c>
      <c r="H481" s="36">
        <v>566.93333333333339</v>
      </c>
      <c r="I481" s="36">
        <v>576.56666666666683</v>
      </c>
      <c r="J481" s="36">
        <v>584.68333333333339</v>
      </c>
      <c r="K481" s="31">
        <v>568.45000000000005</v>
      </c>
      <c r="L481" s="31">
        <v>550.70000000000005</v>
      </c>
      <c r="M481" s="31">
        <v>61.242930000000001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1028.8499999999999</v>
      </c>
      <c r="D482" s="36">
        <v>1035.0833333333333</v>
      </c>
      <c r="E482" s="36">
        <v>1015.9166666666665</v>
      </c>
      <c r="F482" s="36">
        <v>1002.9833333333332</v>
      </c>
      <c r="G482" s="36">
        <v>983.81666666666649</v>
      </c>
      <c r="H482" s="36">
        <v>1048.0166666666664</v>
      </c>
      <c r="I482" s="36">
        <v>1067.1833333333329</v>
      </c>
      <c r="J482" s="36">
        <v>1080.1166666666666</v>
      </c>
      <c r="K482" s="31">
        <v>1054.25</v>
      </c>
      <c r="L482" s="31">
        <v>1022.15</v>
      </c>
      <c r="M482" s="31">
        <v>1.6896100000000001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50.05</v>
      </c>
      <c r="D483" s="36">
        <v>50.089999999999996</v>
      </c>
      <c r="E483" s="36">
        <v>49.569999999999993</v>
      </c>
      <c r="F483" s="36">
        <v>49.089999999999996</v>
      </c>
      <c r="G483" s="36">
        <v>48.569999999999993</v>
      </c>
      <c r="H483" s="36">
        <v>50.569999999999993</v>
      </c>
      <c r="I483" s="36">
        <v>51.089999999999989</v>
      </c>
      <c r="J483" s="36">
        <v>51.569999999999993</v>
      </c>
      <c r="K483" s="31">
        <v>50.61</v>
      </c>
      <c r="L483" s="31">
        <v>49.61</v>
      </c>
      <c r="M483" s="31">
        <v>109.75995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10995.55</v>
      </c>
      <c r="D484" s="36">
        <v>11047.166666666666</v>
      </c>
      <c r="E484" s="36">
        <v>10916.633333333331</v>
      </c>
      <c r="F484" s="36">
        <v>10837.716666666665</v>
      </c>
      <c r="G484" s="36">
        <v>10707.183333333331</v>
      </c>
      <c r="H484" s="36">
        <v>11126.083333333332</v>
      </c>
      <c r="I484" s="36">
        <v>11256.616666666669</v>
      </c>
      <c r="J484" s="36">
        <v>11335.533333333333</v>
      </c>
      <c r="K484" s="31">
        <v>11177.7</v>
      </c>
      <c r="L484" s="31">
        <v>10968.25</v>
      </c>
      <c r="M484" s="31">
        <v>6.5926600000000004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147.25</v>
      </c>
      <c r="D485" s="36">
        <v>147.21666666666667</v>
      </c>
      <c r="E485" s="36">
        <v>145.33333333333334</v>
      </c>
      <c r="F485" s="36">
        <v>143.41666666666669</v>
      </c>
      <c r="G485" s="36">
        <v>141.53333333333336</v>
      </c>
      <c r="H485" s="36">
        <v>149.13333333333333</v>
      </c>
      <c r="I485" s="36">
        <v>151.01666666666665</v>
      </c>
      <c r="J485" s="36">
        <v>152.93333333333331</v>
      </c>
      <c r="K485" s="31">
        <v>149.1</v>
      </c>
      <c r="L485" s="31">
        <v>145.30000000000001</v>
      </c>
      <c r="M485" s="31">
        <v>94.345569999999995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2095.9499999999998</v>
      </c>
      <c r="D486" s="36">
        <v>2092.7833333333333</v>
      </c>
      <c r="E486" s="36">
        <v>2068.4166666666665</v>
      </c>
      <c r="F486" s="36">
        <v>2040.8833333333332</v>
      </c>
      <c r="G486" s="36">
        <v>2016.5166666666664</v>
      </c>
      <c r="H486" s="36">
        <v>2120.3166666666666</v>
      </c>
      <c r="I486" s="36">
        <v>2144.6833333333334</v>
      </c>
      <c r="J486" s="36">
        <v>2172.2166666666667</v>
      </c>
      <c r="K486" s="31">
        <v>2117.15</v>
      </c>
      <c r="L486" s="31">
        <v>2065.25</v>
      </c>
      <c r="M486" s="31">
        <v>1.3584700000000001</v>
      </c>
      <c r="N486" s="1"/>
      <c r="O486" s="1"/>
    </row>
    <row r="487" spans="1:15" ht="12.75" customHeight="1">
      <c r="A487" s="33">
        <v>477</v>
      </c>
      <c r="B487" s="53" t="s">
        <v>1017</v>
      </c>
      <c r="C487" s="31">
        <v>1272.8499999999999</v>
      </c>
      <c r="D487" s="36">
        <v>1266.6166666666666</v>
      </c>
      <c r="E487" s="36">
        <v>1251.9833333333331</v>
      </c>
      <c r="F487" s="36">
        <v>1231.1166666666666</v>
      </c>
      <c r="G487" s="36">
        <v>1216.4833333333331</v>
      </c>
      <c r="H487" s="36">
        <v>1287.4833333333331</v>
      </c>
      <c r="I487" s="36">
        <v>1302.1166666666668</v>
      </c>
      <c r="J487" s="36">
        <v>1322.9833333333331</v>
      </c>
      <c r="K487" s="31">
        <v>1281.25</v>
      </c>
      <c r="L487" s="31">
        <v>1245.75</v>
      </c>
      <c r="M487" s="31">
        <v>12.92892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389.05</v>
      </c>
      <c r="D488" s="36">
        <v>392.34999999999997</v>
      </c>
      <c r="E488" s="36">
        <v>382.69999999999993</v>
      </c>
      <c r="F488" s="36">
        <v>376.34999999999997</v>
      </c>
      <c r="G488" s="36">
        <v>366.69999999999993</v>
      </c>
      <c r="H488" s="36">
        <v>398.69999999999993</v>
      </c>
      <c r="I488" s="36">
        <v>408.34999999999991</v>
      </c>
      <c r="J488" s="36">
        <v>414.69999999999993</v>
      </c>
      <c r="K488" s="31">
        <v>402</v>
      </c>
      <c r="L488" s="31">
        <v>386</v>
      </c>
      <c r="M488" s="31">
        <v>10.322290000000001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410.9</v>
      </c>
      <c r="D489" s="36">
        <v>412</v>
      </c>
      <c r="E489" s="36">
        <v>407.1</v>
      </c>
      <c r="F489" s="36">
        <v>403.3</v>
      </c>
      <c r="G489" s="36">
        <v>398.40000000000003</v>
      </c>
      <c r="H489" s="36">
        <v>415.8</v>
      </c>
      <c r="I489" s="36">
        <v>420.7</v>
      </c>
      <c r="J489" s="36">
        <v>424.5</v>
      </c>
      <c r="K489" s="31">
        <v>416.9</v>
      </c>
      <c r="L489" s="31">
        <v>408.2</v>
      </c>
      <c r="M489" s="31">
        <v>6.3294199999999998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473.4</v>
      </c>
      <c r="D490" s="36">
        <v>474.40000000000003</v>
      </c>
      <c r="E490" s="36">
        <v>471.00000000000006</v>
      </c>
      <c r="F490" s="36">
        <v>468.6</v>
      </c>
      <c r="G490" s="36">
        <v>465.20000000000005</v>
      </c>
      <c r="H490" s="36">
        <v>476.80000000000007</v>
      </c>
      <c r="I490" s="36">
        <v>480.20000000000005</v>
      </c>
      <c r="J490" s="36">
        <v>482.60000000000008</v>
      </c>
      <c r="K490" s="31">
        <v>477.8</v>
      </c>
      <c r="L490" s="31">
        <v>472</v>
      </c>
      <c r="M490" s="31">
        <v>3.5663999999999998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325.60000000000002</v>
      </c>
      <c r="D491" s="36">
        <v>325.8</v>
      </c>
      <c r="E491" s="36">
        <v>321.10000000000002</v>
      </c>
      <c r="F491" s="36">
        <v>316.60000000000002</v>
      </c>
      <c r="G491" s="36">
        <v>311.90000000000003</v>
      </c>
      <c r="H491" s="36">
        <v>330.3</v>
      </c>
      <c r="I491" s="36">
        <v>334.99999999999994</v>
      </c>
      <c r="J491" s="36">
        <v>339.5</v>
      </c>
      <c r="K491" s="31">
        <v>330.5</v>
      </c>
      <c r="L491" s="31">
        <v>321.3</v>
      </c>
      <c r="M491" s="31">
        <v>2.9615100000000001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480.35</v>
      </c>
      <c r="D492" s="36">
        <v>483.98333333333335</v>
      </c>
      <c r="E492" s="36">
        <v>473.4666666666667</v>
      </c>
      <c r="F492" s="36">
        <v>466.58333333333337</v>
      </c>
      <c r="G492" s="36">
        <v>456.06666666666672</v>
      </c>
      <c r="H492" s="36">
        <v>490.86666666666667</v>
      </c>
      <c r="I492" s="36">
        <v>501.38333333333333</v>
      </c>
      <c r="J492" s="36">
        <v>508.26666666666665</v>
      </c>
      <c r="K492" s="31">
        <v>494.5</v>
      </c>
      <c r="L492" s="31">
        <v>477.1</v>
      </c>
      <c r="M492" s="31">
        <v>1.74969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678.1</v>
      </c>
      <c r="D493" s="36">
        <v>682.41666666666663</v>
      </c>
      <c r="E493" s="36">
        <v>664.93333333333328</v>
      </c>
      <c r="F493" s="36">
        <v>651.76666666666665</v>
      </c>
      <c r="G493" s="36">
        <v>634.2833333333333</v>
      </c>
      <c r="H493" s="36">
        <v>695.58333333333326</v>
      </c>
      <c r="I493" s="36">
        <v>713.06666666666661</v>
      </c>
      <c r="J493" s="36">
        <v>726.23333333333323</v>
      </c>
      <c r="K493" s="31">
        <v>699.9</v>
      </c>
      <c r="L493" s="31">
        <v>669.25</v>
      </c>
      <c r="M493" s="31">
        <v>4.7750000000000004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1623</v>
      </c>
      <c r="D494" s="36">
        <v>1635.95</v>
      </c>
      <c r="E494" s="36">
        <v>1599.9</v>
      </c>
      <c r="F494" s="36">
        <v>1576.8</v>
      </c>
      <c r="G494" s="36">
        <v>1540.75</v>
      </c>
      <c r="H494" s="36">
        <v>1659.0500000000002</v>
      </c>
      <c r="I494" s="36">
        <v>1695.1</v>
      </c>
      <c r="J494" s="36">
        <v>1718.2000000000003</v>
      </c>
      <c r="K494" s="31">
        <v>1672</v>
      </c>
      <c r="L494" s="31">
        <v>1612.85</v>
      </c>
      <c r="M494" s="31">
        <v>43.806280000000001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1173.3</v>
      </c>
      <c r="D495" s="36">
        <v>1182.7666666666667</v>
      </c>
      <c r="E495" s="36">
        <v>1155.5333333333333</v>
      </c>
      <c r="F495" s="36">
        <v>1137.7666666666667</v>
      </c>
      <c r="G495" s="36">
        <v>1110.5333333333333</v>
      </c>
      <c r="H495" s="36">
        <v>1200.5333333333333</v>
      </c>
      <c r="I495" s="36">
        <v>1227.7666666666664</v>
      </c>
      <c r="J495" s="36">
        <v>1245.5333333333333</v>
      </c>
      <c r="K495" s="31">
        <v>1210</v>
      </c>
      <c r="L495" s="31">
        <v>1165</v>
      </c>
      <c r="M495" s="31">
        <v>3.9857900000000002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448.45</v>
      </c>
      <c r="D496" s="36">
        <v>450.0333333333333</v>
      </c>
      <c r="E496" s="36">
        <v>444.46666666666658</v>
      </c>
      <c r="F496" s="36">
        <v>440.48333333333329</v>
      </c>
      <c r="G496" s="36">
        <v>434.91666666666657</v>
      </c>
      <c r="H496" s="36">
        <v>454.01666666666659</v>
      </c>
      <c r="I496" s="36">
        <v>459.58333333333331</v>
      </c>
      <c r="J496" s="36">
        <v>463.56666666666661</v>
      </c>
      <c r="K496" s="31">
        <v>455.6</v>
      </c>
      <c r="L496" s="31">
        <v>446.05</v>
      </c>
      <c r="M496" s="31">
        <v>64.169939999999997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775.6</v>
      </c>
      <c r="D497" s="36">
        <v>780.54999999999984</v>
      </c>
      <c r="E497" s="36">
        <v>764.09999999999968</v>
      </c>
      <c r="F497" s="36">
        <v>752.5999999999998</v>
      </c>
      <c r="G497" s="36">
        <v>736.14999999999964</v>
      </c>
      <c r="H497" s="36">
        <v>792.04999999999973</v>
      </c>
      <c r="I497" s="36">
        <v>808.49999999999977</v>
      </c>
      <c r="J497" s="36">
        <v>819.99999999999977</v>
      </c>
      <c r="K497" s="31">
        <v>797</v>
      </c>
      <c r="L497" s="31">
        <v>769.05</v>
      </c>
      <c r="M497" s="31">
        <v>1.3608800000000001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16.920000000000002</v>
      </c>
      <c r="D498" s="36">
        <v>16.89</v>
      </c>
      <c r="E498" s="36">
        <v>16.39</v>
      </c>
      <c r="F498" s="36">
        <v>15.86</v>
      </c>
      <c r="G498" s="36">
        <v>15.36</v>
      </c>
      <c r="H498" s="36">
        <v>17.420000000000002</v>
      </c>
      <c r="I498" s="36">
        <v>17.920000000000002</v>
      </c>
      <c r="J498" s="36">
        <v>18.450000000000003</v>
      </c>
      <c r="K498" s="31">
        <v>17.39</v>
      </c>
      <c r="L498" s="31">
        <v>16.36</v>
      </c>
      <c r="M498" s="31">
        <v>15645.737999999999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1477.75</v>
      </c>
      <c r="D499" s="36">
        <v>1503.5333333333335</v>
      </c>
      <c r="E499" s="36">
        <v>1447.0666666666671</v>
      </c>
      <c r="F499" s="36">
        <v>1416.3833333333334</v>
      </c>
      <c r="G499" s="36">
        <v>1359.916666666667</v>
      </c>
      <c r="H499" s="36">
        <v>1534.2166666666672</v>
      </c>
      <c r="I499" s="36">
        <v>1590.6833333333338</v>
      </c>
      <c r="J499" s="31">
        <v>1621.3666666666672</v>
      </c>
      <c r="K499" s="31">
        <v>1560</v>
      </c>
      <c r="L499" s="31">
        <v>1472.85</v>
      </c>
      <c r="M499" s="53">
        <v>20.53603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528.75</v>
      </c>
      <c r="D500" s="36">
        <v>534.08333333333337</v>
      </c>
      <c r="E500" s="36">
        <v>521.66666666666674</v>
      </c>
      <c r="F500" s="36">
        <v>514.58333333333337</v>
      </c>
      <c r="G500" s="36">
        <v>502.16666666666674</v>
      </c>
      <c r="H500" s="36">
        <v>541.16666666666674</v>
      </c>
      <c r="I500" s="36">
        <v>553.58333333333348</v>
      </c>
      <c r="J500" s="31">
        <v>560.66666666666674</v>
      </c>
      <c r="K500" s="31">
        <v>546.5</v>
      </c>
      <c r="L500" s="31">
        <v>527</v>
      </c>
      <c r="M500" s="53">
        <v>10.09596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144.44</v>
      </c>
      <c r="D501" s="36">
        <v>146.04333333333332</v>
      </c>
      <c r="E501" s="36">
        <v>142.44666666666666</v>
      </c>
      <c r="F501" s="36">
        <v>140.45333333333335</v>
      </c>
      <c r="G501" s="36">
        <v>136.85666666666668</v>
      </c>
      <c r="H501" s="36">
        <v>148.03666666666663</v>
      </c>
      <c r="I501" s="36">
        <v>151.63333333333327</v>
      </c>
      <c r="J501" s="36">
        <v>153.62666666666661</v>
      </c>
      <c r="K501" s="31">
        <v>149.63999999999999</v>
      </c>
      <c r="L501" s="31">
        <v>144.05000000000001</v>
      </c>
      <c r="M501" s="31">
        <v>13.90898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816.85</v>
      </c>
      <c r="D502" s="36">
        <v>819.66666666666663</v>
      </c>
      <c r="E502" s="36">
        <v>806.68333333333328</v>
      </c>
      <c r="F502" s="36">
        <v>796.51666666666665</v>
      </c>
      <c r="G502" s="36">
        <v>783.5333333333333</v>
      </c>
      <c r="H502" s="36">
        <v>829.83333333333326</v>
      </c>
      <c r="I502" s="36">
        <v>842.81666666666661</v>
      </c>
      <c r="J502" s="36">
        <v>852.98333333333323</v>
      </c>
      <c r="K502" s="31">
        <v>832.65</v>
      </c>
      <c r="L502" s="31">
        <v>809.5</v>
      </c>
      <c r="M502" s="31">
        <v>2.46408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1831.1</v>
      </c>
      <c r="D503" s="36">
        <v>1815.1166666666668</v>
      </c>
      <c r="E503" s="36">
        <v>1785.2333333333336</v>
      </c>
      <c r="F503" s="36">
        <v>1739.3666666666668</v>
      </c>
      <c r="G503" s="36">
        <v>1709.4833333333336</v>
      </c>
      <c r="H503" s="36">
        <v>1860.9833333333336</v>
      </c>
      <c r="I503" s="36">
        <v>1890.8666666666668</v>
      </c>
      <c r="J503" s="31">
        <v>1936.7333333333336</v>
      </c>
      <c r="K503" s="31">
        <v>1845</v>
      </c>
      <c r="L503" s="31">
        <v>1769.25</v>
      </c>
      <c r="M503" s="53">
        <v>1.56341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495.75</v>
      </c>
      <c r="D504" s="36">
        <v>493.2166666666667</v>
      </c>
      <c r="E504" s="36">
        <v>489.28333333333342</v>
      </c>
      <c r="F504" s="36">
        <v>482.81666666666672</v>
      </c>
      <c r="G504" s="36">
        <v>478.88333333333344</v>
      </c>
      <c r="H504" s="36">
        <v>499.68333333333339</v>
      </c>
      <c r="I504" s="36">
        <v>503.61666666666667</v>
      </c>
      <c r="J504" s="36">
        <v>510.08333333333337</v>
      </c>
      <c r="K504" s="31">
        <v>497.15</v>
      </c>
      <c r="L504" s="31">
        <v>486.75</v>
      </c>
      <c r="M504" s="31">
        <v>104.40142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23.81</v>
      </c>
      <c r="D505" s="200">
        <v>23.816666666666666</v>
      </c>
      <c r="E505" s="200">
        <v>23.493333333333332</v>
      </c>
      <c r="F505" s="200">
        <v>23.176666666666666</v>
      </c>
      <c r="G505" s="200">
        <v>22.853333333333332</v>
      </c>
      <c r="H505" s="200">
        <v>24.133333333333333</v>
      </c>
      <c r="I505" s="200">
        <v>24.456666666666663</v>
      </c>
      <c r="J505" s="200">
        <v>24.773333333333333</v>
      </c>
      <c r="K505" s="201">
        <v>24.14</v>
      </c>
      <c r="L505" s="201">
        <v>23.5</v>
      </c>
      <c r="M505" s="201">
        <v>1527.76153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16244.85</v>
      </c>
      <c r="D506" s="280">
        <v>16256.616666666667</v>
      </c>
      <c r="E506" s="280">
        <v>15366.233333333334</v>
      </c>
      <c r="F506" s="280">
        <v>14487.616666666667</v>
      </c>
      <c r="G506" s="280">
        <v>13597.233333333334</v>
      </c>
      <c r="H506" s="280">
        <v>17135.233333333334</v>
      </c>
      <c r="I506" s="280">
        <v>18025.616666666669</v>
      </c>
      <c r="J506" s="280">
        <v>18904.233333333334</v>
      </c>
      <c r="K506" s="281">
        <v>17147</v>
      </c>
      <c r="L506" s="281">
        <v>15378</v>
      </c>
      <c r="M506" s="281">
        <v>16.340309999999999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154.34</v>
      </c>
      <c r="D507" s="215">
        <v>156.65</v>
      </c>
      <c r="E507" s="215">
        <v>151.71</v>
      </c>
      <c r="F507" s="215">
        <v>149.08000000000001</v>
      </c>
      <c r="G507" s="215">
        <v>144.14000000000001</v>
      </c>
      <c r="H507" s="215">
        <v>159.28</v>
      </c>
      <c r="I507" s="215">
        <v>164.22</v>
      </c>
      <c r="J507" s="215">
        <v>166.85</v>
      </c>
      <c r="K507" s="213">
        <v>161.59</v>
      </c>
      <c r="L507" s="213">
        <v>154.02000000000001</v>
      </c>
      <c r="M507" s="213">
        <v>140.55999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711.4</v>
      </c>
      <c r="D508" s="282">
        <v>711.94999999999993</v>
      </c>
      <c r="E508" s="282">
        <v>691.99999999999989</v>
      </c>
      <c r="F508" s="282">
        <v>672.59999999999991</v>
      </c>
      <c r="G508" s="282">
        <v>652.64999999999986</v>
      </c>
      <c r="H508" s="282">
        <v>731.34999999999991</v>
      </c>
      <c r="I508" s="282">
        <v>751.3</v>
      </c>
      <c r="J508" s="282">
        <v>770.69999999999993</v>
      </c>
      <c r="K508" s="282">
        <v>731.9</v>
      </c>
      <c r="L508" s="282">
        <v>692.55</v>
      </c>
      <c r="M508" s="282">
        <v>14.22015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198.49</v>
      </c>
      <c r="D509" s="284">
        <v>196.35</v>
      </c>
      <c r="E509" s="284">
        <v>191.7</v>
      </c>
      <c r="F509" s="284">
        <v>184.91</v>
      </c>
      <c r="G509" s="284">
        <v>180.26</v>
      </c>
      <c r="H509" s="284">
        <v>203.14</v>
      </c>
      <c r="I509" s="284">
        <v>207.79000000000002</v>
      </c>
      <c r="J509" s="284">
        <v>214.57999999999998</v>
      </c>
      <c r="K509" s="284">
        <v>201</v>
      </c>
      <c r="L509" s="284">
        <v>189.56</v>
      </c>
      <c r="M509" s="284">
        <v>1122.7489700000001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1073.55</v>
      </c>
      <c r="D510" s="282">
        <v>1076.2333333333333</v>
      </c>
      <c r="E510" s="282">
        <v>1066.5666666666666</v>
      </c>
      <c r="F510" s="282">
        <v>1059.5833333333333</v>
      </c>
      <c r="G510" s="282">
        <v>1049.9166666666665</v>
      </c>
      <c r="H510" s="282">
        <v>1083.2166666666667</v>
      </c>
      <c r="I510" s="282">
        <v>1092.8833333333332</v>
      </c>
      <c r="J510" s="282">
        <v>1099.8666666666668</v>
      </c>
      <c r="K510" s="282">
        <v>1085.9000000000001</v>
      </c>
      <c r="L510" s="282">
        <v>1069.25</v>
      </c>
      <c r="M510" s="282">
        <v>8.5959400000000006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2382.1999999999998</v>
      </c>
      <c r="D511" s="285">
        <v>2374.7333333333331</v>
      </c>
      <c r="E511" s="285">
        <v>2357.4666666666662</v>
      </c>
      <c r="F511" s="285">
        <v>2332.7333333333331</v>
      </c>
      <c r="G511" s="285">
        <v>2315.4666666666662</v>
      </c>
      <c r="H511" s="285">
        <v>2399.4666666666662</v>
      </c>
      <c r="I511" s="285">
        <v>2416.7333333333336</v>
      </c>
      <c r="J511" s="285">
        <v>2441.4666666666662</v>
      </c>
      <c r="K511" s="285">
        <v>2392</v>
      </c>
      <c r="L511" s="285">
        <v>2350</v>
      </c>
      <c r="M511" s="285">
        <v>0.47563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5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45462</v>
      </c>
      <c r="B10" s="32">
        <v>540135</v>
      </c>
      <c r="C10" s="31" t="s">
        <v>1169</v>
      </c>
      <c r="D10" s="31" t="s">
        <v>1049</v>
      </c>
      <c r="E10" s="31" t="s">
        <v>530</v>
      </c>
      <c r="F10" s="84">
        <v>1170387</v>
      </c>
      <c r="G10" s="32">
        <v>1.1299999999999999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45462</v>
      </c>
      <c r="B11" s="32">
        <v>540135</v>
      </c>
      <c r="C11" s="31" t="s">
        <v>1169</v>
      </c>
      <c r="D11" s="31" t="s">
        <v>1049</v>
      </c>
      <c r="E11" s="31" t="s">
        <v>529</v>
      </c>
      <c r="F11" s="84">
        <v>4023065</v>
      </c>
      <c r="G11" s="32">
        <v>1.1299999999999999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45462</v>
      </c>
      <c r="B12" s="32">
        <v>540788</v>
      </c>
      <c r="C12" s="31" t="s">
        <v>1080</v>
      </c>
      <c r="D12" s="31" t="s">
        <v>1081</v>
      </c>
      <c r="E12" s="31" t="s">
        <v>530</v>
      </c>
      <c r="F12" s="84">
        <v>73000</v>
      </c>
      <c r="G12" s="32">
        <v>27.06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45462</v>
      </c>
      <c r="B13" s="32">
        <v>544183</v>
      </c>
      <c r="C13" s="31" t="s">
        <v>1114</v>
      </c>
      <c r="D13" s="31" t="s">
        <v>1170</v>
      </c>
      <c r="E13" s="31" t="s">
        <v>529</v>
      </c>
      <c r="F13" s="84">
        <v>7000</v>
      </c>
      <c r="G13" s="32">
        <v>176.39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45462</v>
      </c>
      <c r="B14" s="32">
        <v>512149</v>
      </c>
      <c r="C14" s="31" t="s">
        <v>1171</v>
      </c>
      <c r="D14" s="31" t="s">
        <v>1172</v>
      </c>
      <c r="E14" s="31" t="s">
        <v>530</v>
      </c>
      <c r="F14" s="84">
        <v>25000000</v>
      </c>
      <c r="G14" s="32">
        <v>1.03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45462</v>
      </c>
      <c r="B15" s="32">
        <v>539288</v>
      </c>
      <c r="C15" s="31" t="s">
        <v>1173</v>
      </c>
      <c r="D15" s="31" t="s">
        <v>1117</v>
      </c>
      <c r="E15" s="31" t="s">
        <v>529</v>
      </c>
      <c r="F15" s="84">
        <v>25389</v>
      </c>
      <c r="G15" s="32">
        <v>12.28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45462</v>
      </c>
      <c r="B16" s="32">
        <v>511664</v>
      </c>
      <c r="C16" s="31" t="s">
        <v>1116</v>
      </c>
      <c r="D16" s="31" t="s">
        <v>1117</v>
      </c>
      <c r="E16" s="31" t="s">
        <v>529</v>
      </c>
      <c r="F16" s="84">
        <v>24916</v>
      </c>
      <c r="G16" s="32">
        <v>6.27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45462</v>
      </c>
      <c r="B17" s="32">
        <v>511664</v>
      </c>
      <c r="C17" s="31" t="s">
        <v>1116</v>
      </c>
      <c r="D17" s="31" t="s">
        <v>1117</v>
      </c>
      <c r="E17" s="31" t="s">
        <v>530</v>
      </c>
      <c r="F17" s="84">
        <v>158416</v>
      </c>
      <c r="G17" s="32">
        <v>6.2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45462</v>
      </c>
      <c r="B18" s="32">
        <v>511664</v>
      </c>
      <c r="C18" s="31" t="s">
        <v>1116</v>
      </c>
      <c r="D18" s="31" t="s">
        <v>1174</v>
      </c>
      <c r="E18" s="31" t="s">
        <v>530</v>
      </c>
      <c r="F18" s="84">
        <v>96201</v>
      </c>
      <c r="G18" s="32">
        <v>6.42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45462</v>
      </c>
      <c r="B19" s="32">
        <v>511664</v>
      </c>
      <c r="C19" s="31" t="s">
        <v>1116</v>
      </c>
      <c r="D19" s="31" t="s">
        <v>1119</v>
      </c>
      <c r="E19" s="31" t="s">
        <v>530</v>
      </c>
      <c r="F19" s="84">
        <v>75379</v>
      </c>
      <c r="G19" s="32">
        <v>6.26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45462</v>
      </c>
      <c r="B20" s="32">
        <v>511664</v>
      </c>
      <c r="C20" s="31" t="s">
        <v>1116</v>
      </c>
      <c r="D20" s="31" t="s">
        <v>1175</v>
      </c>
      <c r="E20" s="31" t="s">
        <v>529</v>
      </c>
      <c r="F20" s="84">
        <v>257689</v>
      </c>
      <c r="G20" s="32">
        <v>6.22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45462</v>
      </c>
      <c r="B21" s="32">
        <v>543435</v>
      </c>
      <c r="C21" s="31" t="s">
        <v>1176</v>
      </c>
      <c r="D21" s="31" t="s">
        <v>1177</v>
      </c>
      <c r="E21" s="31" t="s">
        <v>530</v>
      </c>
      <c r="F21" s="84">
        <v>28220</v>
      </c>
      <c r="G21" s="32">
        <v>204.39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45462</v>
      </c>
      <c r="B22" s="32">
        <v>542155</v>
      </c>
      <c r="C22" s="31" t="s">
        <v>1082</v>
      </c>
      <c r="D22" s="31" t="s">
        <v>1178</v>
      </c>
      <c r="E22" s="31" t="s">
        <v>530</v>
      </c>
      <c r="F22" s="84">
        <v>300000</v>
      </c>
      <c r="G22" s="32">
        <v>2.94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45462</v>
      </c>
      <c r="B23" s="32">
        <v>542155</v>
      </c>
      <c r="C23" s="31" t="s">
        <v>1082</v>
      </c>
      <c r="D23" s="31" t="s">
        <v>1083</v>
      </c>
      <c r="E23" s="31" t="s">
        <v>530</v>
      </c>
      <c r="F23" s="84">
        <v>200000</v>
      </c>
      <c r="G23" s="32">
        <v>2.94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45462</v>
      </c>
      <c r="B24" s="32">
        <v>540190</v>
      </c>
      <c r="C24" s="31" t="s">
        <v>1085</v>
      </c>
      <c r="D24" s="31" t="s">
        <v>1050</v>
      </c>
      <c r="E24" s="31" t="s">
        <v>529</v>
      </c>
      <c r="F24" s="84">
        <v>1049690</v>
      </c>
      <c r="G24" s="32">
        <v>6.17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45462</v>
      </c>
      <c r="B25" s="32">
        <v>540190</v>
      </c>
      <c r="C25" s="31" t="s">
        <v>1085</v>
      </c>
      <c r="D25" s="31" t="s">
        <v>1118</v>
      </c>
      <c r="E25" s="31" t="s">
        <v>530</v>
      </c>
      <c r="F25" s="84">
        <v>416980</v>
      </c>
      <c r="G25" s="32">
        <v>6.17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45462</v>
      </c>
      <c r="B26" s="32">
        <v>540190</v>
      </c>
      <c r="C26" s="31" t="s">
        <v>1085</v>
      </c>
      <c r="D26" s="31" t="s">
        <v>1086</v>
      </c>
      <c r="E26" s="31" t="s">
        <v>530</v>
      </c>
      <c r="F26" s="84">
        <v>596428</v>
      </c>
      <c r="G26" s="32">
        <v>6.17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45462</v>
      </c>
      <c r="B27" s="32">
        <v>543245</v>
      </c>
      <c r="C27" s="31" t="s">
        <v>272</v>
      </c>
      <c r="D27" s="31" t="s">
        <v>1179</v>
      </c>
      <c r="E27" s="31" t="s">
        <v>530</v>
      </c>
      <c r="F27" s="84">
        <v>9900000</v>
      </c>
      <c r="G27" s="32">
        <v>1771.81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45462</v>
      </c>
      <c r="B28" s="32">
        <v>543245</v>
      </c>
      <c r="C28" s="31" t="s">
        <v>272</v>
      </c>
      <c r="D28" s="31" t="s">
        <v>1180</v>
      </c>
      <c r="E28" s="31" t="s">
        <v>529</v>
      </c>
      <c r="F28" s="84">
        <v>825000</v>
      </c>
      <c r="G28" s="32">
        <v>1771.05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45462</v>
      </c>
      <c r="B29" s="32">
        <v>530663</v>
      </c>
      <c r="C29" s="31" t="s">
        <v>1181</v>
      </c>
      <c r="D29" s="31" t="s">
        <v>1182</v>
      </c>
      <c r="E29" s="31" t="s">
        <v>529</v>
      </c>
      <c r="F29" s="84">
        <v>400000</v>
      </c>
      <c r="G29" s="32">
        <v>1.97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45462</v>
      </c>
      <c r="B30" s="32">
        <v>513337</v>
      </c>
      <c r="C30" s="31" t="s">
        <v>1183</v>
      </c>
      <c r="D30" s="31" t="s">
        <v>1184</v>
      </c>
      <c r="E30" s="31" t="s">
        <v>529</v>
      </c>
      <c r="F30" s="84">
        <v>800000</v>
      </c>
      <c r="G30" s="32">
        <v>15.07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45462</v>
      </c>
      <c r="B31" s="32">
        <v>539449</v>
      </c>
      <c r="C31" s="31" t="s">
        <v>1185</v>
      </c>
      <c r="D31" s="31" t="s">
        <v>1186</v>
      </c>
      <c r="E31" s="31" t="s">
        <v>530</v>
      </c>
      <c r="F31" s="84">
        <v>34303</v>
      </c>
      <c r="G31" s="32">
        <v>46.52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45462</v>
      </c>
      <c r="B32" s="32">
        <v>540134</v>
      </c>
      <c r="C32" s="31" t="s">
        <v>1187</v>
      </c>
      <c r="D32" s="31" t="s">
        <v>1188</v>
      </c>
      <c r="E32" s="31" t="s">
        <v>530</v>
      </c>
      <c r="F32" s="84">
        <v>127126</v>
      </c>
      <c r="G32" s="32">
        <v>7.15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45462</v>
      </c>
      <c r="B33" s="32">
        <v>540134</v>
      </c>
      <c r="C33" s="31" t="s">
        <v>1187</v>
      </c>
      <c r="D33" s="31" t="s">
        <v>1189</v>
      </c>
      <c r="E33" s="31" t="s">
        <v>529</v>
      </c>
      <c r="F33" s="84">
        <v>64000</v>
      </c>
      <c r="G33" s="32">
        <v>7.15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45462</v>
      </c>
      <c r="B34" s="32">
        <v>540134</v>
      </c>
      <c r="C34" s="31" t="s">
        <v>1187</v>
      </c>
      <c r="D34" s="31" t="s">
        <v>1190</v>
      </c>
      <c r="E34" s="31" t="s">
        <v>529</v>
      </c>
      <c r="F34" s="84">
        <v>61700</v>
      </c>
      <c r="G34" s="32">
        <v>7.15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45462</v>
      </c>
      <c r="B35" s="32">
        <v>532745</v>
      </c>
      <c r="C35" s="31" t="s">
        <v>1120</v>
      </c>
      <c r="D35" s="31" t="s">
        <v>1041</v>
      </c>
      <c r="E35" s="31" t="s">
        <v>529</v>
      </c>
      <c r="F35" s="84">
        <v>451582</v>
      </c>
      <c r="G35" s="32">
        <v>22.04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45462</v>
      </c>
      <c r="B36" s="32">
        <v>532745</v>
      </c>
      <c r="C36" s="31" t="s">
        <v>1120</v>
      </c>
      <c r="D36" s="31" t="s">
        <v>973</v>
      </c>
      <c r="E36" s="31" t="s">
        <v>529</v>
      </c>
      <c r="F36" s="84">
        <v>329429</v>
      </c>
      <c r="G36" s="32">
        <v>22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45462</v>
      </c>
      <c r="B37" s="32">
        <v>532745</v>
      </c>
      <c r="C37" s="31" t="s">
        <v>1120</v>
      </c>
      <c r="D37" s="31" t="s">
        <v>1041</v>
      </c>
      <c r="E37" s="31" t="s">
        <v>530</v>
      </c>
      <c r="F37" s="84">
        <v>320891</v>
      </c>
      <c r="G37" s="32">
        <v>21.91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45462</v>
      </c>
      <c r="B38" s="32">
        <v>532745</v>
      </c>
      <c r="C38" s="31" t="s">
        <v>1120</v>
      </c>
      <c r="D38" s="31" t="s">
        <v>973</v>
      </c>
      <c r="E38" s="31" t="s">
        <v>530</v>
      </c>
      <c r="F38" s="84">
        <v>4429</v>
      </c>
      <c r="G38" s="32">
        <v>22.5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45462</v>
      </c>
      <c r="B39" s="32">
        <v>532745</v>
      </c>
      <c r="C39" s="31" t="s">
        <v>1120</v>
      </c>
      <c r="D39" s="31" t="s">
        <v>1191</v>
      </c>
      <c r="E39" s="31" t="s">
        <v>529</v>
      </c>
      <c r="F39" s="84">
        <v>133855</v>
      </c>
      <c r="G39" s="32">
        <v>22.75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45462</v>
      </c>
      <c r="B40" s="32">
        <v>532745</v>
      </c>
      <c r="C40" s="31" t="s">
        <v>1120</v>
      </c>
      <c r="D40" s="31" t="s">
        <v>1191</v>
      </c>
      <c r="E40" s="31" t="s">
        <v>530</v>
      </c>
      <c r="F40" s="84">
        <v>112512</v>
      </c>
      <c r="G40" s="32">
        <v>22.45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45462</v>
      </c>
      <c r="B41" s="32">
        <v>532745</v>
      </c>
      <c r="C41" s="31" t="s">
        <v>1120</v>
      </c>
      <c r="D41" s="31" t="s">
        <v>1121</v>
      </c>
      <c r="E41" s="31" t="s">
        <v>530</v>
      </c>
      <c r="F41" s="84">
        <v>1800000</v>
      </c>
      <c r="G41" s="32">
        <v>22.55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45462</v>
      </c>
      <c r="B42" s="32">
        <v>532745</v>
      </c>
      <c r="C42" s="31" t="s">
        <v>1120</v>
      </c>
      <c r="D42" s="31" t="s">
        <v>1090</v>
      </c>
      <c r="E42" s="31" t="s">
        <v>529</v>
      </c>
      <c r="F42" s="84">
        <v>250001</v>
      </c>
      <c r="G42" s="32">
        <v>22.12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45462</v>
      </c>
      <c r="B43" s="32">
        <v>539175</v>
      </c>
      <c r="C43" s="31" t="s">
        <v>1192</v>
      </c>
      <c r="D43" s="31" t="s">
        <v>1113</v>
      </c>
      <c r="E43" s="31" t="s">
        <v>530</v>
      </c>
      <c r="F43" s="84">
        <v>424562</v>
      </c>
      <c r="G43" s="32">
        <v>15.8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45462</v>
      </c>
      <c r="B44" s="32">
        <v>539175</v>
      </c>
      <c r="C44" s="31" t="s">
        <v>1192</v>
      </c>
      <c r="D44" s="31" t="s">
        <v>1193</v>
      </c>
      <c r="E44" s="31" t="s">
        <v>529</v>
      </c>
      <c r="F44" s="84">
        <v>51000</v>
      </c>
      <c r="G44" s="32">
        <v>15.8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45462</v>
      </c>
      <c r="B45" s="32">
        <v>539175</v>
      </c>
      <c r="C45" s="31" t="s">
        <v>1192</v>
      </c>
      <c r="D45" s="31" t="s">
        <v>1194</v>
      </c>
      <c r="E45" s="31" t="s">
        <v>530</v>
      </c>
      <c r="F45" s="84">
        <v>63420</v>
      </c>
      <c r="G45" s="32">
        <v>15.8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45462</v>
      </c>
      <c r="B46" s="32">
        <v>536709</v>
      </c>
      <c r="C46" s="31" t="s">
        <v>1030</v>
      </c>
      <c r="D46" s="31" t="s">
        <v>1123</v>
      </c>
      <c r="E46" s="31" t="s">
        <v>530</v>
      </c>
      <c r="F46" s="84">
        <v>254393</v>
      </c>
      <c r="G46" s="32">
        <v>13.2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45462</v>
      </c>
      <c r="B47" s="32">
        <v>536709</v>
      </c>
      <c r="C47" s="31" t="s">
        <v>1030</v>
      </c>
      <c r="D47" s="31" t="s">
        <v>1059</v>
      </c>
      <c r="E47" s="31" t="s">
        <v>530</v>
      </c>
      <c r="F47" s="84">
        <v>405712</v>
      </c>
      <c r="G47" s="32">
        <v>13.01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45462</v>
      </c>
      <c r="B48" s="32">
        <v>536709</v>
      </c>
      <c r="C48" s="31" t="s">
        <v>1030</v>
      </c>
      <c r="D48" s="31" t="s">
        <v>1195</v>
      </c>
      <c r="E48" s="31" t="s">
        <v>529</v>
      </c>
      <c r="F48" s="84">
        <v>141515</v>
      </c>
      <c r="G48" s="32">
        <v>13.01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45462</v>
      </c>
      <c r="B49" s="32">
        <v>536709</v>
      </c>
      <c r="C49" s="31" t="s">
        <v>1030</v>
      </c>
      <c r="D49" s="31" t="s">
        <v>1195</v>
      </c>
      <c r="E49" s="31" t="s">
        <v>530</v>
      </c>
      <c r="F49" s="84">
        <v>205600</v>
      </c>
      <c r="G49" s="32">
        <v>13.42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45462</v>
      </c>
      <c r="B50" s="32">
        <v>543286</v>
      </c>
      <c r="C50" s="31" t="s">
        <v>1196</v>
      </c>
      <c r="D50" s="31" t="s">
        <v>1197</v>
      </c>
      <c r="E50" s="31" t="s">
        <v>529</v>
      </c>
      <c r="F50" s="84">
        <v>162000</v>
      </c>
      <c r="G50" s="32">
        <v>10.84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45462</v>
      </c>
      <c r="B51" s="32">
        <v>543286</v>
      </c>
      <c r="C51" s="31" t="s">
        <v>1196</v>
      </c>
      <c r="D51" s="31" t="s">
        <v>1198</v>
      </c>
      <c r="E51" s="31" t="s">
        <v>530</v>
      </c>
      <c r="F51" s="84">
        <v>36000</v>
      </c>
      <c r="G51" s="32">
        <v>10.78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45462</v>
      </c>
      <c r="B52" s="32">
        <v>543286</v>
      </c>
      <c r="C52" s="31" t="s">
        <v>1196</v>
      </c>
      <c r="D52" s="31" t="s">
        <v>1199</v>
      </c>
      <c r="E52" s="31" t="s">
        <v>530</v>
      </c>
      <c r="F52" s="84">
        <v>132000</v>
      </c>
      <c r="G52" s="32">
        <v>10.82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45462</v>
      </c>
      <c r="B53" s="32">
        <v>543286</v>
      </c>
      <c r="C53" s="31" t="s">
        <v>1196</v>
      </c>
      <c r="D53" s="31" t="s">
        <v>1041</v>
      </c>
      <c r="E53" s="31" t="s">
        <v>529</v>
      </c>
      <c r="F53" s="84">
        <v>36000</v>
      </c>
      <c r="G53" s="32">
        <v>10.81</v>
      </c>
      <c r="H53" s="32" t="s">
        <v>325</v>
      </c>
    </row>
    <row r="54" spans="1:28" ht="15" customHeight="1">
      <c r="A54" s="83">
        <v>45462</v>
      </c>
      <c r="B54" s="32">
        <v>543613</v>
      </c>
      <c r="C54" s="31" t="s">
        <v>1125</v>
      </c>
      <c r="D54" s="31" t="s">
        <v>1122</v>
      </c>
      <c r="E54" s="31" t="s">
        <v>529</v>
      </c>
      <c r="F54" s="84">
        <v>28000</v>
      </c>
      <c r="G54" s="32">
        <v>15.47</v>
      </c>
      <c r="H54" s="32" t="s">
        <v>325</v>
      </c>
    </row>
    <row r="55" spans="1:28" ht="15" customHeight="1">
      <c r="A55" s="83">
        <v>45462</v>
      </c>
      <c r="B55" s="32">
        <v>543613</v>
      </c>
      <c r="C55" s="31" t="s">
        <v>1125</v>
      </c>
      <c r="D55" s="31" t="s">
        <v>1200</v>
      </c>
      <c r="E55" s="31" t="s">
        <v>530</v>
      </c>
      <c r="F55" s="84">
        <v>44000</v>
      </c>
      <c r="G55" s="32">
        <v>15.48</v>
      </c>
      <c r="H55" s="32" t="s">
        <v>325</v>
      </c>
    </row>
    <row r="56" spans="1:28" ht="15" customHeight="1">
      <c r="A56" s="83">
        <v>45462</v>
      </c>
      <c r="B56" s="32">
        <v>503101</v>
      </c>
      <c r="C56" s="31" t="s">
        <v>1201</v>
      </c>
      <c r="D56" s="31" t="s">
        <v>1202</v>
      </c>
      <c r="E56" s="31" t="s">
        <v>530</v>
      </c>
      <c r="F56" s="84">
        <v>310000</v>
      </c>
      <c r="G56" s="32">
        <v>591.51</v>
      </c>
      <c r="H56" s="32" t="s">
        <v>325</v>
      </c>
    </row>
    <row r="57" spans="1:28" ht="15" customHeight="1">
      <c r="A57" s="83">
        <v>45462</v>
      </c>
      <c r="B57" s="32">
        <v>503101</v>
      </c>
      <c r="C57" s="31" t="s">
        <v>1201</v>
      </c>
      <c r="D57" s="31" t="s">
        <v>1203</v>
      </c>
      <c r="E57" s="31" t="s">
        <v>529</v>
      </c>
      <c r="F57" s="84">
        <v>400000</v>
      </c>
      <c r="G57" s="32">
        <v>592.44000000000005</v>
      </c>
      <c r="H57" s="32" t="s">
        <v>325</v>
      </c>
    </row>
    <row r="58" spans="1:28" ht="15" customHeight="1">
      <c r="A58" s="83">
        <v>45462</v>
      </c>
      <c r="B58" s="32">
        <v>535910</v>
      </c>
      <c r="C58" s="31" t="s">
        <v>1060</v>
      </c>
      <c r="D58" s="31" t="s">
        <v>1087</v>
      </c>
      <c r="E58" s="31" t="s">
        <v>529</v>
      </c>
      <c r="F58" s="84">
        <v>107000</v>
      </c>
      <c r="G58" s="32">
        <v>122.4</v>
      </c>
      <c r="H58" s="32" t="s">
        <v>325</v>
      </c>
    </row>
    <row r="59" spans="1:28" ht="15" customHeight="1">
      <c r="A59" s="83">
        <v>45462</v>
      </c>
      <c r="B59" s="32">
        <v>535910</v>
      </c>
      <c r="C59" s="31" t="s">
        <v>1060</v>
      </c>
      <c r="D59" s="31" t="s">
        <v>973</v>
      </c>
      <c r="E59" s="31" t="s">
        <v>530</v>
      </c>
      <c r="F59" s="84">
        <v>159630</v>
      </c>
      <c r="G59" s="32">
        <v>122.88</v>
      </c>
      <c r="H59" s="32" t="s">
        <v>325</v>
      </c>
    </row>
    <row r="60" spans="1:28" ht="15" customHeight="1">
      <c r="A60" s="83">
        <v>45462</v>
      </c>
      <c r="B60" s="32">
        <v>535910</v>
      </c>
      <c r="C60" s="31" t="s">
        <v>1060</v>
      </c>
      <c r="D60" s="31" t="s">
        <v>973</v>
      </c>
      <c r="E60" s="31" t="s">
        <v>529</v>
      </c>
      <c r="F60" s="84">
        <v>83734</v>
      </c>
      <c r="G60" s="32">
        <v>123</v>
      </c>
      <c r="H60" s="32" t="s">
        <v>325</v>
      </c>
    </row>
    <row r="61" spans="1:28" ht="15" customHeight="1">
      <c r="A61" s="83">
        <v>45462</v>
      </c>
      <c r="B61" s="32">
        <v>539767</v>
      </c>
      <c r="C61" s="31" t="s">
        <v>1204</v>
      </c>
      <c r="D61" s="31" t="s">
        <v>1205</v>
      </c>
      <c r="E61" s="31" t="s">
        <v>529</v>
      </c>
      <c r="F61" s="84">
        <v>25129</v>
      </c>
      <c r="G61" s="32">
        <v>18</v>
      </c>
      <c r="H61" s="32" t="s">
        <v>325</v>
      </c>
    </row>
    <row r="62" spans="1:28" ht="15" customHeight="1">
      <c r="A62" s="83">
        <v>45462</v>
      </c>
      <c r="B62" s="32">
        <v>523242</v>
      </c>
      <c r="C62" s="31" t="s">
        <v>1206</v>
      </c>
      <c r="D62" s="31" t="s">
        <v>1207</v>
      </c>
      <c r="E62" s="31" t="s">
        <v>530</v>
      </c>
      <c r="F62" s="84">
        <v>100000</v>
      </c>
      <c r="G62" s="32">
        <v>7.34</v>
      </c>
      <c r="H62" s="32" t="s">
        <v>325</v>
      </c>
    </row>
    <row r="63" spans="1:28" ht="15" customHeight="1">
      <c r="A63" s="83">
        <v>45462</v>
      </c>
      <c r="B63" s="32">
        <v>523242</v>
      </c>
      <c r="C63" s="31" t="s">
        <v>1206</v>
      </c>
      <c r="D63" s="31" t="s">
        <v>1084</v>
      </c>
      <c r="E63" s="31" t="s">
        <v>529</v>
      </c>
      <c r="F63" s="84">
        <v>69700</v>
      </c>
      <c r="G63" s="32">
        <v>7.34</v>
      </c>
      <c r="H63" s="32" t="s">
        <v>325</v>
      </c>
    </row>
    <row r="64" spans="1:28" ht="15" customHeight="1">
      <c r="A64" s="83">
        <v>45462</v>
      </c>
      <c r="B64" s="32">
        <v>530557</v>
      </c>
      <c r="C64" s="31" t="s">
        <v>1126</v>
      </c>
      <c r="D64" s="31" t="s">
        <v>1127</v>
      </c>
      <c r="E64" s="31" t="s">
        <v>529</v>
      </c>
      <c r="F64" s="84">
        <v>9485282</v>
      </c>
      <c r="G64" s="32">
        <v>0.82</v>
      </c>
      <c r="H64" s="32" t="s">
        <v>325</v>
      </c>
    </row>
    <row r="65" spans="1:8" ht="15" customHeight="1">
      <c r="A65" s="83">
        <v>45462</v>
      </c>
      <c r="B65" s="32">
        <v>530557</v>
      </c>
      <c r="C65" s="31" t="s">
        <v>1126</v>
      </c>
      <c r="D65" s="31" t="s">
        <v>1127</v>
      </c>
      <c r="E65" s="31" t="s">
        <v>530</v>
      </c>
      <c r="F65" s="84">
        <v>7829714</v>
      </c>
      <c r="G65" s="32">
        <v>0.81</v>
      </c>
      <c r="H65" s="32" t="s">
        <v>325</v>
      </c>
    </row>
    <row r="66" spans="1:8" ht="15" customHeight="1">
      <c r="A66" s="83">
        <v>45462</v>
      </c>
      <c r="B66" s="32">
        <v>514330</v>
      </c>
      <c r="C66" s="31" t="s">
        <v>1128</v>
      </c>
      <c r="D66" s="31" t="s">
        <v>1129</v>
      </c>
      <c r="E66" s="31" t="s">
        <v>529</v>
      </c>
      <c r="F66" s="84">
        <v>40000</v>
      </c>
      <c r="G66" s="32">
        <v>124.82</v>
      </c>
      <c r="H66" s="32" t="s">
        <v>325</v>
      </c>
    </row>
    <row r="67" spans="1:8" ht="15" customHeight="1">
      <c r="A67" s="83">
        <v>45462</v>
      </c>
      <c r="B67" s="32">
        <v>514330</v>
      </c>
      <c r="C67" s="31" t="s">
        <v>1128</v>
      </c>
      <c r="D67" s="31" t="s">
        <v>973</v>
      </c>
      <c r="E67" s="31" t="s">
        <v>529</v>
      </c>
      <c r="F67" s="84">
        <v>90000</v>
      </c>
      <c r="G67" s="32">
        <v>124.82</v>
      </c>
      <c r="H67" s="32" t="s">
        <v>325</v>
      </c>
    </row>
    <row r="68" spans="1:8" ht="15" customHeight="1">
      <c r="A68" s="83">
        <v>45462</v>
      </c>
      <c r="B68" s="32">
        <v>514330</v>
      </c>
      <c r="C68" s="31" t="s">
        <v>1128</v>
      </c>
      <c r="D68" s="31" t="s">
        <v>1208</v>
      </c>
      <c r="E68" s="31" t="s">
        <v>529</v>
      </c>
      <c r="F68" s="84">
        <v>52499</v>
      </c>
      <c r="G68" s="32">
        <v>124.82</v>
      </c>
      <c r="H68" s="32" t="s">
        <v>325</v>
      </c>
    </row>
    <row r="69" spans="1:8" ht="15" customHeight="1">
      <c r="A69" s="83">
        <v>45462</v>
      </c>
      <c r="B69" s="32">
        <v>531512</v>
      </c>
      <c r="C69" s="31" t="s">
        <v>1209</v>
      </c>
      <c r="D69" s="31" t="s">
        <v>1210</v>
      </c>
      <c r="E69" s="31" t="s">
        <v>529</v>
      </c>
      <c r="F69" s="84">
        <v>260000</v>
      </c>
      <c r="G69" s="32">
        <v>10.14</v>
      </c>
      <c r="H69" s="32" t="s">
        <v>325</v>
      </c>
    </row>
    <row r="70" spans="1:8" ht="15" customHeight="1">
      <c r="A70" s="83">
        <v>45462</v>
      </c>
      <c r="B70" s="32">
        <v>531512</v>
      </c>
      <c r="C70" s="31" t="s">
        <v>1209</v>
      </c>
      <c r="D70" s="31" t="s">
        <v>1132</v>
      </c>
      <c r="E70" s="31" t="s">
        <v>529</v>
      </c>
      <c r="F70" s="84">
        <v>70745</v>
      </c>
      <c r="G70" s="32">
        <v>10.1</v>
      </c>
      <c r="H70" s="32" t="s">
        <v>325</v>
      </c>
    </row>
    <row r="71" spans="1:8" ht="15" customHeight="1">
      <c r="A71" s="83">
        <v>45462</v>
      </c>
      <c r="B71" s="32">
        <v>536659</v>
      </c>
      <c r="C71" s="31" t="s">
        <v>1088</v>
      </c>
      <c r="D71" s="31" t="s">
        <v>1130</v>
      </c>
      <c r="E71" s="31" t="s">
        <v>530</v>
      </c>
      <c r="F71" s="84">
        <v>317850</v>
      </c>
      <c r="G71" s="32">
        <v>29.59</v>
      </c>
      <c r="H71" s="32" t="s">
        <v>325</v>
      </c>
    </row>
    <row r="72" spans="1:8" ht="15" customHeight="1">
      <c r="A72" s="83">
        <v>45462</v>
      </c>
      <c r="B72" s="32">
        <v>536659</v>
      </c>
      <c r="C72" s="31" t="s">
        <v>1088</v>
      </c>
      <c r="D72" s="31" t="s">
        <v>1211</v>
      </c>
      <c r="E72" s="31" t="s">
        <v>529</v>
      </c>
      <c r="F72" s="84">
        <v>150000</v>
      </c>
      <c r="G72" s="32">
        <v>29.59</v>
      </c>
      <c r="H72" s="32" t="s">
        <v>325</v>
      </c>
    </row>
    <row r="73" spans="1:8" ht="15" customHeight="1">
      <c r="A73" s="83">
        <v>45462</v>
      </c>
      <c r="B73" s="32">
        <v>541601</v>
      </c>
      <c r="C73" s="31" t="s">
        <v>1131</v>
      </c>
      <c r="D73" s="31" t="s">
        <v>1172</v>
      </c>
      <c r="E73" s="31" t="s">
        <v>529</v>
      </c>
      <c r="F73" s="84">
        <v>4080000</v>
      </c>
      <c r="G73" s="32">
        <v>5.99</v>
      </c>
      <c r="H73" s="32" t="s">
        <v>325</v>
      </c>
    </row>
    <row r="74" spans="1:8" ht="15" customHeight="1">
      <c r="A74" s="83">
        <v>45462</v>
      </c>
      <c r="B74" s="32">
        <v>541601</v>
      </c>
      <c r="C74" s="31" t="s">
        <v>1131</v>
      </c>
      <c r="D74" s="31" t="s">
        <v>1212</v>
      </c>
      <c r="E74" s="31" t="s">
        <v>530</v>
      </c>
      <c r="F74" s="84">
        <v>4798780</v>
      </c>
      <c r="G74" s="32">
        <v>5.99</v>
      </c>
      <c r="H74" s="32" t="s">
        <v>325</v>
      </c>
    </row>
    <row r="75" spans="1:8" ht="15" customHeight="1">
      <c r="A75" s="83">
        <v>45462</v>
      </c>
      <c r="B75" s="32">
        <v>544189</v>
      </c>
      <c r="C75" s="31" t="s">
        <v>1213</v>
      </c>
      <c r="D75" s="31" t="s">
        <v>1214</v>
      </c>
      <c r="E75" s="31" t="s">
        <v>529</v>
      </c>
      <c r="F75" s="84">
        <v>70000</v>
      </c>
      <c r="G75" s="32">
        <v>149.57</v>
      </c>
      <c r="H75" s="32" t="s">
        <v>325</v>
      </c>
    </row>
    <row r="76" spans="1:8" ht="15" customHeight="1">
      <c r="A76" s="83">
        <v>45462</v>
      </c>
      <c r="B76" s="32">
        <v>531893</v>
      </c>
      <c r="C76" s="31" t="s">
        <v>1031</v>
      </c>
      <c r="D76" s="31" t="s">
        <v>1215</v>
      </c>
      <c r="E76" s="31" t="s">
        <v>530</v>
      </c>
      <c r="F76" s="84">
        <v>10000000</v>
      </c>
      <c r="G76" s="32">
        <v>0.96</v>
      </c>
      <c r="H76" s="32" t="s">
        <v>325</v>
      </c>
    </row>
    <row r="77" spans="1:8" ht="15" customHeight="1">
      <c r="A77" s="83">
        <v>45462</v>
      </c>
      <c r="B77" s="32">
        <v>531893</v>
      </c>
      <c r="C77" s="31" t="s">
        <v>1031</v>
      </c>
      <c r="D77" s="31" t="s">
        <v>1216</v>
      </c>
      <c r="E77" s="31" t="s">
        <v>529</v>
      </c>
      <c r="F77" s="84">
        <v>6135445</v>
      </c>
      <c r="G77" s="32">
        <v>0.96</v>
      </c>
      <c r="H77" s="32" t="s">
        <v>325</v>
      </c>
    </row>
    <row r="78" spans="1:8" ht="15" customHeight="1">
      <c r="A78" s="83">
        <v>45462</v>
      </c>
      <c r="B78" s="32">
        <v>531893</v>
      </c>
      <c r="C78" s="31" t="s">
        <v>1031</v>
      </c>
      <c r="D78" s="31" t="s">
        <v>1216</v>
      </c>
      <c r="E78" s="31" t="s">
        <v>530</v>
      </c>
      <c r="F78" s="84">
        <v>2739636</v>
      </c>
      <c r="G78" s="32">
        <v>0.97</v>
      </c>
      <c r="H78" s="32" t="s">
        <v>325</v>
      </c>
    </row>
    <row r="79" spans="1:8" ht="15" customHeight="1">
      <c r="A79" s="83">
        <v>45462</v>
      </c>
      <c r="B79" s="32">
        <v>526081</v>
      </c>
      <c r="C79" s="31" t="s">
        <v>1089</v>
      </c>
      <c r="D79" s="31" t="s">
        <v>1217</v>
      </c>
      <c r="E79" s="31" t="s">
        <v>530</v>
      </c>
      <c r="F79" s="84">
        <v>500000</v>
      </c>
      <c r="G79" s="32">
        <v>19.510000000000002</v>
      </c>
      <c r="H79" s="32" t="s">
        <v>325</v>
      </c>
    </row>
    <row r="80" spans="1:8" ht="15" customHeight="1">
      <c r="A80" s="83">
        <v>45462</v>
      </c>
      <c r="B80" s="32">
        <v>526081</v>
      </c>
      <c r="C80" s="31" t="s">
        <v>1089</v>
      </c>
      <c r="D80" s="31" t="s">
        <v>1218</v>
      </c>
      <c r="E80" s="31" t="s">
        <v>529</v>
      </c>
      <c r="F80" s="84">
        <v>128857</v>
      </c>
      <c r="G80" s="32">
        <v>19.510000000000002</v>
      </c>
      <c r="H80" s="32" t="s">
        <v>325</v>
      </c>
    </row>
    <row r="81" spans="1:8" ht="15" customHeight="1">
      <c r="A81" s="83">
        <v>45462</v>
      </c>
      <c r="B81" s="32">
        <v>526081</v>
      </c>
      <c r="C81" s="31" t="s">
        <v>1089</v>
      </c>
      <c r="D81" s="31" t="s">
        <v>1219</v>
      </c>
      <c r="E81" s="31" t="s">
        <v>529</v>
      </c>
      <c r="F81" s="84">
        <v>100000</v>
      </c>
      <c r="G81" s="32">
        <v>19.510000000000002</v>
      </c>
      <c r="H81" s="32" t="s">
        <v>325</v>
      </c>
    </row>
    <row r="82" spans="1:8" ht="15" customHeight="1">
      <c r="A82" s="83">
        <v>45462</v>
      </c>
      <c r="B82" s="32">
        <v>526081</v>
      </c>
      <c r="C82" s="31" t="s">
        <v>1089</v>
      </c>
      <c r="D82" s="31" t="s">
        <v>1133</v>
      </c>
      <c r="E82" s="31" t="s">
        <v>529</v>
      </c>
      <c r="F82" s="84">
        <v>46796</v>
      </c>
      <c r="G82" s="32">
        <v>19.510000000000002</v>
      </c>
      <c r="H82" s="32" t="s">
        <v>325</v>
      </c>
    </row>
    <row r="83" spans="1:8" ht="15" customHeight="1">
      <c r="A83" s="83">
        <v>45462</v>
      </c>
      <c r="B83" s="32">
        <v>526081</v>
      </c>
      <c r="C83" s="31" t="s">
        <v>1089</v>
      </c>
      <c r="D83" s="31" t="s">
        <v>973</v>
      </c>
      <c r="E83" s="31" t="s">
        <v>529</v>
      </c>
      <c r="F83" s="84">
        <v>100000</v>
      </c>
      <c r="G83" s="32">
        <v>19.510000000000002</v>
      </c>
      <c r="H83" s="32" t="s">
        <v>325</v>
      </c>
    </row>
    <row r="84" spans="1:8" ht="15" customHeight="1">
      <c r="A84" s="83">
        <v>45462</v>
      </c>
      <c r="B84" s="32">
        <v>543515</v>
      </c>
      <c r="C84" s="31" t="s">
        <v>1220</v>
      </c>
      <c r="D84" s="31" t="s">
        <v>1221</v>
      </c>
      <c r="E84" s="31" t="s">
        <v>529</v>
      </c>
      <c r="F84" s="84">
        <v>490500</v>
      </c>
      <c r="G84" s="32">
        <v>54</v>
      </c>
      <c r="H84" s="32" t="s">
        <v>325</v>
      </c>
    </row>
    <row r="85" spans="1:8" ht="15" customHeight="1">
      <c r="A85" s="83">
        <v>45462</v>
      </c>
      <c r="B85" s="32">
        <v>543515</v>
      </c>
      <c r="C85" s="31" t="s">
        <v>1220</v>
      </c>
      <c r="D85" s="31" t="s">
        <v>1222</v>
      </c>
      <c r="E85" s="31" t="s">
        <v>530</v>
      </c>
      <c r="F85" s="84">
        <v>499500</v>
      </c>
      <c r="G85" s="32">
        <v>54</v>
      </c>
      <c r="H85" s="32" t="s">
        <v>325</v>
      </c>
    </row>
    <row r="86" spans="1:8" ht="15" customHeight="1">
      <c r="A86" s="83">
        <v>45462</v>
      </c>
      <c r="B86" s="32">
        <v>531944</v>
      </c>
      <c r="C86" s="31" t="s">
        <v>1223</v>
      </c>
      <c r="D86" s="31" t="s">
        <v>1224</v>
      </c>
      <c r="E86" s="31" t="s">
        <v>530</v>
      </c>
      <c r="F86" s="84">
        <v>64787</v>
      </c>
      <c r="G86" s="32">
        <v>26.57</v>
      </c>
      <c r="H86" s="32" t="s">
        <v>325</v>
      </c>
    </row>
    <row r="87" spans="1:8" ht="15" customHeight="1">
      <c r="A87" s="83">
        <v>45462</v>
      </c>
      <c r="B87" s="32">
        <v>501423</v>
      </c>
      <c r="C87" s="31" t="s">
        <v>1225</v>
      </c>
      <c r="D87" s="31" t="s">
        <v>1226</v>
      </c>
      <c r="E87" s="31" t="s">
        <v>529</v>
      </c>
      <c r="F87" s="84">
        <v>1250000</v>
      </c>
      <c r="G87" s="32">
        <v>675</v>
      </c>
      <c r="H87" s="32" t="s">
        <v>325</v>
      </c>
    </row>
    <row r="88" spans="1:8" ht="15" customHeight="1">
      <c r="A88" s="83">
        <v>45462</v>
      </c>
      <c r="B88" s="32">
        <v>501423</v>
      </c>
      <c r="C88" s="31" t="s">
        <v>1225</v>
      </c>
      <c r="D88" s="31" t="s">
        <v>1227</v>
      </c>
      <c r="E88" s="31" t="s">
        <v>529</v>
      </c>
      <c r="F88" s="84">
        <v>713958</v>
      </c>
      <c r="G88" s="32">
        <v>675</v>
      </c>
      <c r="H88" s="32" t="s">
        <v>325</v>
      </c>
    </row>
    <row r="89" spans="1:8" ht="15" customHeight="1">
      <c r="A89" s="83">
        <v>45462</v>
      </c>
      <c r="B89" s="32">
        <v>501423</v>
      </c>
      <c r="C89" s="31" t="s">
        <v>1225</v>
      </c>
      <c r="D89" s="31" t="s">
        <v>1228</v>
      </c>
      <c r="E89" s="31" t="s">
        <v>530</v>
      </c>
      <c r="F89" s="84">
        <v>2020105</v>
      </c>
      <c r="G89" s="32">
        <v>675.03</v>
      </c>
      <c r="H89" s="32" t="s">
        <v>325</v>
      </c>
    </row>
    <row r="90" spans="1:8" ht="15" customHeight="1">
      <c r="A90" s="83">
        <v>45462</v>
      </c>
      <c r="B90" s="32">
        <v>539217</v>
      </c>
      <c r="C90" s="31" t="s">
        <v>1134</v>
      </c>
      <c r="D90" s="31" t="s">
        <v>1136</v>
      </c>
      <c r="E90" s="31" t="s">
        <v>530</v>
      </c>
      <c r="F90" s="84">
        <v>4032174</v>
      </c>
      <c r="G90" s="32">
        <v>1.93</v>
      </c>
      <c r="H90" s="32" t="s">
        <v>325</v>
      </c>
    </row>
    <row r="91" spans="1:8" ht="15" customHeight="1">
      <c r="A91" s="83">
        <v>45462</v>
      </c>
      <c r="B91" s="32">
        <v>539217</v>
      </c>
      <c r="C91" s="31" t="s">
        <v>1134</v>
      </c>
      <c r="D91" s="31" t="s">
        <v>1229</v>
      </c>
      <c r="E91" s="31" t="s">
        <v>530</v>
      </c>
      <c r="F91" s="84">
        <v>3008442</v>
      </c>
      <c r="G91" s="32">
        <v>1.98</v>
      </c>
      <c r="H91" s="32" t="s">
        <v>325</v>
      </c>
    </row>
    <row r="92" spans="1:8" ht="15" customHeight="1">
      <c r="A92" s="83">
        <v>45462</v>
      </c>
      <c r="B92" s="32">
        <v>539217</v>
      </c>
      <c r="C92" s="31" t="s">
        <v>1134</v>
      </c>
      <c r="D92" s="31" t="s">
        <v>1229</v>
      </c>
      <c r="E92" s="31" t="s">
        <v>529</v>
      </c>
      <c r="F92" s="84">
        <v>3008442</v>
      </c>
      <c r="G92" s="32">
        <v>1.98</v>
      </c>
      <c r="H92" s="32" t="s">
        <v>325</v>
      </c>
    </row>
    <row r="93" spans="1:8" ht="15" customHeight="1">
      <c r="A93" s="83">
        <v>45462</v>
      </c>
      <c r="B93" s="32">
        <v>544171</v>
      </c>
      <c r="C93" s="31" t="s">
        <v>1230</v>
      </c>
      <c r="D93" s="31" t="s">
        <v>1231</v>
      </c>
      <c r="E93" s="31" t="s">
        <v>530</v>
      </c>
      <c r="F93" s="84">
        <v>102400</v>
      </c>
      <c r="G93" s="32">
        <v>162.53</v>
      </c>
      <c r="H93" s="32" t="s">
        <v>325</v>
      </c>
    </row>
    <row r="94" spans="1:8" ht="15" customHeight="1">
      <c r="A94" s="83">
        <v>45462</v>
      </c>
      <c r="B94" s="32">
        <v>544171</v>
      </c>
      <c r="C94" s="31" t="s">
        <v>1230</v>
      </c>
      <c r="D94" s="31" t="s">
        <v>1231</v>
      </c>
      <c r="E94" s="31" t="s">
        <v>529</v>
      </c>
      <c r="F94" s="84">
        <v>105600</v>
      </c>
      <c r="G94" s="32">
        <v>163.28</v>
      </c>
      <c r="H94" s="32" t="s">
        <v>325</v>
      </c>
    </row>
    <row r="95" spans="1:8" ht="15" customHeight="1">
      <c r="A95" s="83">
        <v>45462</v>
      </c>
      <c r="B95" s="32">
        <v>513575</v>
      </c>
      <c r="C95" s="31" t="s">
        <v>1232</v>
      </c>
      <c r="D95" s="31" t="s">
        <v>1233</v>
      </c>
      <c r="E95" s="31" t="s">
        <v>530</v>
      </c>
      <c r="F95" s="84">
        <v>65143</v>
      </c>
      <c r="G95" s="32">
        <v>40.72</v>
      </c>
      <c r="H95" s="32" t="s">
        <v>325</v>
      </c>
    </row>
    <row r="96" spans="1:8" ht="15" customHeight="1">
      <c r="A96" s="83">
        <v>45462</v>
      </c>
      <c r="B96" s="32">
        <v>513575</v>
      </c>
      <c r="C96" s="31" t="s">
        <v>1232</v>
      </c>
      <c r="D96" s="31" t="s">
        <v>1234</v>
      </c>
      <c r="E96" s="31" t="s">
        <v>529</v>
      </c>
      <c r="F96" s="84">
        <v>30000</v>
      </c>
      <c r="G96" s="32">
        <v>40.72</v>
      </c>
      <c r="H96" s="32" t="s">
        <v>325</v>
      </c>
    </row>
    <row r="97" spans="1:8" ht="15" customHeight="1">
      <c r="A97" s="83">
        <v>45462</v>
      </c>
      <c r="B97" s="32">
        <v>543828</v>
      </c>
      <c r="C97" s="31" t="s">
        <v>1137</v>
      </c>
      <c r="D97" s="31" t="s">
        <v>1235</v>
      </c>
      <c r="E97" s="31" t="s">
        <v>530</v>
      </c>
      <c r="F97" s="84">
        <v>144000</v>
      </c>
      <c r="G97" s="32">
        <v>79.8</v>
      </c>
      <c r="H97" s="32" t="s">
        <v>325</v>
      </c>
    </row>
    <row r="98" spans="1:8" ht="15" customHeight="1">
      <c r="A98" s="83">
        <v>45462</v>
      </c>
      <c r="B98" s="32">
        <v>537259</v>
      </c>
      <c r="C98" s="31" t="s">
        <v>1236</v>
      </c>
      <c r="D98" s="31" t="s">
        <v>1090</v>
      </c>
      <c r="E98" s="31" t="s">
        <v>529</v>
      </c>
      <c r="F98" s="84">
        <v>72277</v>
      </c>
      <c r="G98" s="32">
        <v>1081.83</v>
      </c>
      <c r="H98" s="32" t="s">
        <v>325</v>
      </c>
    </row>
    <row r="99" spans="1:8" ht="15" customHeight="1">
      <c r="A99" s="83">
        <v>45462</v>
      </c>
      <c r="B99" s="32">
        <v>537259</v>
      </c>
      <c r="C99" s="31" t="s">
        <v>1236</v>
      </c>
      <c r="D99" s="31" t="s">
        <v>1237</v>
      </c>
      <c r="E99" s="31" t="s">
        <v>530</v>
      </c>
      <c r="F99" s="84">
        <v>122277</v>
      </c>
      <c r="G99" s="32">
        <v>1082.0999999999999</v>
      </c>
      <c r="H99" s="32" t="s">
        <v>325</v>
      </c>
    </row>
    <row r="100" spans="1:8" ht="15" customHeight="1">
      <c r="A100" s="83">
        <v>45462</v>
      </c>
      <c r="B100" s="32">
        <v>531499</v>
      </c>
      <c r="C100" s="31" t="s">
        <v>1138</v>
      </c>
      <c r="D100" s="31" t="s">
        <v>1139</v>
      </c>
      <c r="E100" s="31" t="s">
        <v>529</v>
      </c>
      <c r="F100" s="84">
        <v>80000</v>
      </c>
      <c r="G100" s="32">
        <v>7.01</v>
      </c>
      <c r="H100" s="32" t="s">
        <v>325</v>
      </c>
    </row>
    <row r="101" spans="1:8" ht="15" customHeight="1">
      <c r="A101" s="83">
        <v>45462</v>
      </c>
      <c r="B101" s="32">
        <v>531499</v>
      </c>
      <c r="C101" s="31" t="s">
        <v>1138</v>
      </c>
      <c r="D101" s="31" t="s">
        <v>1238</v>
      </c>
      <c r="E101" s="31" t="s">
        <v>529</v>
      </c>
      <c r="F101" s="84">
        <v>54787</v>
      </c>
      <c r="G101" s="32">
        <v>7.05</v>
      </c>
      <c r="H101" s="32" t="s">
        <v>325</v>
      </c>
    </row>
    <row r="102" spans="1:8" ht="15" customHeight="1">
      <c r="A102" s="83">
        <v>45462</v>
      </c>
      <c r="B102" s="32">
        <v>531499</v>
      </c>
      <c r="C102" s="31" t="s">
        <v>1138</v>
      </c>
      <c r="D102" s="31" t="s">
        <v>1239</v>
      </c>
      <c r="E102" s="31" t="s">
        <v>529</v>
      </c>
      <c r="F102" s="84">
        <v>100000</v>
      </c>
      <c r="G102" s="32">
        <v>7.01</v>
      </c>
      <c r="H102" s="32" t="s">
        <v>325</v>
      </c>
    </row>
    <row r="103" spans="1:8" ht="15" customHeight="1">
      <c r="A103" s="83">
        <v>45462</v>
      </c>
      <c r="B103" s="32">
        <v>531499</v>
      </c>
      <c r="C103" s="31" t="s">
        <v>1138</v>
      </c>
      <c r="D103" s="31" t="s">
        <v>1240</v>
      </c>
      <c r="E103" s="31" t="s">
        <v>529</v>
      </c>
      <c r="F103" s="84">
        <v>60000</v>
      </c>
      <c r="G103" s="32">
        <v>7.01</v>
      </c>
      <c r="H103" s="32" t="s">
        <v>325</v>
      </c>
    </row>
    <row r="104" spans="1:8" ht="15" customHeight="1">
      <c r="A104" s="83">
        <v>45462</v>
      </c>
      <c r="B104" s="32">
        <v>531499</v>
      </c>
      <c r="C104" s="31" t="s">
        <v>1138</v>
      </c>
      <c r="D104" s="31" t="s">
        <v>1241</v>
      </c>
      <c r="E104" s="31" t="s">
        <v>529</v>
      </c>
      <c r="F104" s="84">
        <v>109900</v>
      </c>
      <c r="G104" s="32">
        <v>7.01</v>
      </c>
      <c r="H104" s="32" t="s">
        <v>325</v>
      </c>
    </row>
    <row r="105" spans="1:8" ht="15" customHeight="1">
      <c r="A105" s="83">
        <v>45462</v>
      </c>
      <c r="B105" s="32">
        <v>531499</v>
      </c>
      <c r="C105" s="31" t="s">
        <v>1138</v>
      </c>
      <c r="D105" s="31" t="s">
        <v>1242</v>
      </c>
      <c r="E105" s="31" t="s">
        <v>530</v>
      </c>
      <c r="F105" s="84">
        <v>600000</v>
      </c>
      <c r="G105" s="32">
        <v>7.01</v>
      </c>
      <c r="H105" s="32" t="s">
        <v>325</v>
      </c>
    </row>
    <row r="106" spans="1:8" ht="15" customHeight="1">
      <c r="A106" s="83">
        <v>45462</v>
      </c>
      <c r="B106" s="32">
        <v>531499</v>
      </c>
      <c r="C106" s="31" t="s">
        <v>1138</v>
      </c>
      <c r="D106" s="31" t="s">
        <v>1243</v>
      </c>
      <c r="E106" s="31" t="s">
        <v>529</v>
      </c>
      <c r="F106" s="84">
        <v>181758</v>
      </c>
      <c r="G106" s="32">
        <v>7.01</v>
      </c>
      <c r="H106" s="32" t="s">
        <v>325</v>
      </c>
    </row>
    <row r="107" spans="1:8" ht="15" customHeight="1">
      <c r="A107" s="83">
        <v>45462</v>
      </c>
      <c r="B107" s="32">
        <v>539310</v>
      </c>
      <c r="C107" s="31" t="s">
        <v>1244</v>
      </c>
      <c r="D107" s="31" t="s">
        <v>1245</v>
      </c>
      <c r="E107" s="31" t="s">
        <v>530</v>
      </c>
      <c r="F107" s="84">
        <v>150000</v>
      </c>
      <c r="G107" s="32">
        <v>22.53</v>
      </c>
      <c r="H107" s="32" t="s">
        <v>325</v>
      </c>
    </row>
    <row r="108" spans="1:8" ht="15" customHeight="1">
      <c r="A108" s="83">
        <v>45462</v>
      </c>
      <c r="B108" s="32">
        <v>539310</v>
      </c>
      <c r="C108" s="31" t="s">
        <v>1244</v>
      </c>
      <c r="D108" s="31" t="s">
        <v>1246</v>
      </c>
      <c r="E108" s="31" t="s">
        <v>529</v>
      </c>
      <c r="F108" s="84">
        <v>240705</v>
      </c>
      <c r="G108" s="32">
        <v>22.99</v>
      </c>
      <c r="H108" s="32" t="s">
        <v>325</v>
      </c>
    </row>
    <row r="109" spans="1:8" ht="15" customHeight="1">
      <c r="A109" s="83">
        <v>45462</v>
      </c>
      <c r="B109" s="32">
        <v>539040</v>
      </c>
      <c r="C109" s="31" t="s">
        <v>1247</v>
      </c>
      <c r="D109" s="31" t="s">
        <v>973</v>
      </c>
      <c r="E109" s="31" t="s">
        <v>530</v>
      </c>
      <c r="F109" s="84">
        <v>320011</v>
      </c>
      <c r="G109" s="32">
        <v>21.74</v>
      </c>
      <c r="H109" s="32" t="s">
        <v>325</v>
      </c>
    </row>
    <row r="110" spans="1:8" ht="15" customHeight="1">
      <c r="A110" s="83">
        <v>45462</v>
      </c>
      <c r="B110" s="32">
        <v>532035</v>
      </c>
      <c r="C110" s="31" t="s">
        <v>1248</v>
      </c>
      <c r="D110" s="31" t="s">
        <v>1249</v>
      </c>
      <c r="E110" s="31" t="s">
        <v>529</v>
      </c>
      <c r="F110" s="84">
        <v>141000</v>
      </c>
      <c r="G110" s="32">
        <v>4.97</v>
      </c>
      <c r="H110" s="32" t="s">
        <v>325</v>
      </c>
    </row>
    <row r="111" spans="1:8" ht="15" customHeight="1">
      <c r="A111" s="83">
        <v>45462</v>
      </c>
      <c r="B111" s="32">
        <v>500426</v>
      </c>
      <c r="C111" s="31" t="s">
        <v>1091</v>
      </c>
      <c r="D111" s="31" t="s">
        <v>1250</v>
      </c>
      <c r="E111" s="31" t="s">
        <v>530</v>
      </c>
      <c r="F111" s="84">
        <v>200000</v>
      </c>
      <c r="G111" s="32">
        <v>4.99</v>
      </c>
      <c r="H111" s="32" t="s">
        <v>325</v>
      </c>
    </row>
    <row r="112" spans="1:8" ht="15" customHeight="1">
      <c r="A112" s="83">
        <v>45462</v>
      </c>
      <c r="B112" s="32">
        <v>500426</v>
      </c>
      <c r="C112" s="31" t="s">
        <v>1091</v>
      </c>
      <c r="D112" s="31" t="s">
        <v>1251</v>
      </c>
      <c r="E112" s="31" t="s">
        <v>530</v>
      </c>
      <c r="F112" s="84">
        <v>200000</v>
      </c>
      <c r="G112" s="32">
        <v>4.99</v>
      </c>
      <c r="H112" s="32" t="s">
        <v>325</v>
      </c>
    </row>
    <row r="113" spans="1:8" ht="15" customHeight="1">
      <c r="A113" s="83">
        <v>45462</v>
      </c>
      <c r="B113" s="32">
        <v>540570</v>
      </c>
      <c r="C113" s="31" t="s">
        <v>1252</v>
      </c>
      <c r="D113" s="31" t="s">
        <v>1253</v>
      </c>
      <c r="E113" s="31" t="s">
        <v>530</v>
      </c>
      <c r="F113" s="84">
        <v>1167845</v>
      </c>
      <c r="G113" s="32">
        <v>15.99</v>
      </c>
      <c r="H113" s="32" t="s">
        <v>325</v>
      </c>
    </row>
    <row r="114" spans="1:8" ht="15" customHeight="1">
      <c r="A114" s="83">
        <v>45462</v>
      </c>
      <c r="B114" s="32">
        <v>533427</v>
      </c>
      <c r="C114" s="31" t="s">
        <v>1254</v>
      </c>
      <c r="D114" s="31" t="s">
        <v>1255</v>
      </c>
      <c r="E114" s="31" t="s">
        <v>530</v>
      </c>
      <c r="F114" s="84">
        <v>150848</v>
      </c>
      <c r="G114" s="32">
        <v>43</v>
      </c>
      <c r="H114" s="32" t="s">
        <v>325</v>
      </c>
    </row>
    <row r="115" spans="1:8" ht="15" customHeight="1">
      <c r="A115" s="83">
        <v>45462</v>
      </c>
      <c r="B115" s="32">
        <v>533427</v>
      </c>
      <c r="C115" s="31" t="s">
        <v>1254</v>
      </c>
      <c r="D115" s="31" t="s">
        <v>1256</v>
      </c>
      <c r="E115" s="31" t="s">
        <v>529</v>
      </c>
      <c r="F115" s="84">
        <v>155000</v>
      </c>
      <c r="G115" s="32">
        <v>43</v>
      </c>
      <c r="H115" s="32" t="s">
        <v>325</v>
      </c>
    </row>
    <row r="116" spans="1:8" ht="15" customHeight="1">
      <c r="A116" s="83">
        <v>45462</v>
      </c>
      <c r="B116" s="32">
        <v>544157</v>
      </c>
      <c r="C116" s="31" t="s">
        <v>1257</v>
      </c>
      <c r="D116" s="31" t="s">
        <v>1258</v>
      </c>
      <c r="E116" s="31" t="s">
        <v>529</v>
      </c>
      <c r="F116" s="84">
        <v>18000</v>
      </c>
      <c r="G116" s="32">
        <v>269.91000000000003</v>
      </c>
      <c r="H116" s="32" t="s">
        <v>325</v>
      </c>
    </row>
    <row r="117" spans="1:8" ht="15" customHeight="1">
      <c r="A117" s="83">
        <v>45462</v>
      </c>
      <c r="B117" s="32">
        <v>544157</v>
      </c>
      <c r="C117" s="31" t="s">
        <v>1257</v>
      </c>
      <c r="D117" s="31" t="s">
        <v>1258</v>
      </c>
      <c r="E117" s="31" t="s">
        <v>530</v>
      </c>
      <c r="F117" s="84">
        <v>18000</v>
      </c>
      <c r="G117" s="32">
        <v>295.43</v>
      </c>
      <c r="H117" s="32" t="s">
        <v>325</v>
      </c>
    </row>
    <row r="118" spans="1:8" ht="15" customHeight="1">
      <c r="A118" s="83">
        <v>45462</v>
      </c>
      <c r="B118" s="32">
        <v>522029</v>
      </c>
      <c r="C118" s="31" t="s">
        <v>1259</v>
      </c>
      <c r="D118" s="31" t="s">
        <v>1260</v>
      </c>
      <c r="E118" s="31" t="s">
        <v>529</v>
      </c>
      <c r="F118" s="84">
        <v>9161913</v>
      </c>
      <c r="G118" s="32">
        <v>109.93</v>
      </c>
      <c r="H118" s="32" t="s">
        <v>325</v>
      </c>
    </row>
    <row r="119" spans="1:8" ht="15" customHeight="1">
      <c r="A119" s="83">
        <v>45462</v>
      </c>
      <c r="B119" s="32">
        <v>522029</v>
      </c>
      <c r="C119" s="31" t="s">
        <v>1259</v>
      </c>
      <c r="D119" s="31" t="s">
        <v>1261</v>
      </c>
      <c r="E119" s="31" t="s">
        <v>530</v>
      </c>
      <c r="F119" s="84">
        <v>500000</v>
      </c>
      <c r="G119" s="32">
        <v>129.24</v>
      </c>
      <c r="H119" s="32" t="s">
        <v>325</v>
      </c>
    </row>
    <row r="120" spans="1:8" ht="15" customHeight="1">
      <c r="A120" s="83">
        <v>45462</v>
      </c>
      <c r="B120" s="32">
        <v>522029</v>
      </c>
      <c r="C120" s="31" t="s">
        <v>1259</v>
      </c>
      <c r="D120" s="31" t="s">
        <v>1262</v>
      </c>
      <c r="E120" s="31" t="s">
        <v>530</v>
      </c>
      <c r="F120" s="84">
        <v>5689000</v>
      </c>
      <c r="G120" s="32">
        <v>107</v>
      </c>
      <c r="H120" s="32" t="s">
        <v>325</v>
      </c>
    </row>
    <row r="121" spans="1:8" ht="15" customHeight="1">
      <c r="A121" s="83">
        <v>45462</v>
      </c>
      <c r="B121" s="32">
        <v>522029</v>
      </c>
      <c r="C121" s="31" t="s">
        <v>1259</v>
      </c>
      <c r="D121" s="31" t="s">
        <v>1263</v>
      </c>
      <c r="E121" s="31" t="s">
        <v>530</v>
      </c>
      <c r="F121" s="84">
        <v>2264479</v>
      </c>
      <c r="G121" s="32">
        <v>107</v>
      </c>
      <c r="H121" s="32" t="s">
        <v>325</v>
      </c>
    </row>
    <row r="122" spans="1:8" ht="15" customHeight="1">
      <c r="A122" s="83">
        <v>45462</v>
      </c>
      <c r="B122" s="32">
        <v>522029</v>
      </c>
      <c r="C122" s="31" t="s">
        <v>1259</v>
      </c>
      <c r="D122" s="31" t="s">
        <v>1264</v>
      </c>
      <c r="E122" s="31" t="s">
        <v>530</v>
      </c>
      <c r="F122" s="84">
        <v>541000</v>
      </c>
      <c r="G122" s="32">
        <v>129.24</v>
      </c>
      <c r="H122" s="32" t="s">
        <v>325</v>
      </c>
    </row>
    <row r="123" spans="1:8" ht="15" customHeight="1">
      <c r="A123" s="83">
        <v>45462</v>
      </c>
      <c r="B123" s="32">
        <v>522029</v>
      </c>
      <c r="C123" s="31" t="s">
        <v>1259</v>
      </c>
      <c r="D123" s="31" t="s">
        <v>1265</v>
      </c>
      <c r="E123" s="31" t="s">
        <v>529</v>
      </c>
      <c r="F123" s="84">
        <v>394614</v>
      </c>
      <c r="G123" s="32">
        <v>125.95</v>
      </c>
      <c r="H123" s="32" t="s">
        <v>325</v>
      </c>
    </row>
    <row r="124" spans="1:8" ht="15" customHeight="1">
      <c r="A124" s="83">
        <v>45462</v>
      </c>
      <c r="B124" s="32">
        <v>503641</v>
      </c>
      <c r="C124" s="31" t="s">
        <v>1266</v>
      </c>
      <c r="D124" s="31" t="s">
        <v>1267</v>
      </c>
      <c r="E124" s="31" t="s">
        <v>530</v>
      </c>
      <c r="F124" s="84">
        <v>242129</v>
      </c>
      <c r="G124" s="32">
        <v>15.22</v>
      </c>
      <c r="H124" s="32" t="s">
        <v>847</v>
      </c>
    </row>
    <row r="125" spans="1:8" ht="15" customHeight="1">
      <c r="A125" s="83">
        <v>45462</v>
      </c>
      <c r="B125" s="32" t="s">
        <v>1268</v>
      </c>
      <c r="C125" s="31" t="s">
        <v>1269</v>
      </c>
      <c r="D125" s="31" t="s">
        <v>892</v>
      </c>
      <c r="E125" s="31" t="s">
        <v>529</v>
      </c>
      <c r="F125" s="84">
        <v>338585</v>
      </c>
      <c r="G125" s="32">
        <v>155.04</v>
      </c>
      <c r="H125" s="32" t="s">
        <v>847</v>
      </c>
    </row>
    <row r="126" spans="1:8" ht="15" customHeight="1">
      <c r="A126" s="83">
        <v>45462</v>
      </c>
      <c r="B126" s="32" t="s">
        <v>1268</v>
      </c>
      <c r="C126" s="31" t="s">
        <v>1269</v>
      </c>
      <c r="D126" s="31" t="s">
        <v>1070</v>
      </c>
      <c r="E126" s="31" t="s">
        <v>529</v>
      </c>
      <c r="F126" s="84">
        <v>461609</v>
      </c>
      <c r="G126" s="32">
        <v>153.41</v>
      </c>
      <c r="H126" s="32" t="s">
        <v>847</v>
      </c>
    </row>
    <row r="127" spans="1:8" ht="15" customHeight="1">
      <c r="A127" s="83">
        <v>45462</v>
      </c>
      <c r="B127" s="32" t="s">
        <v>1268</v>
      </c>
      <c r="C127" s="31" t="s">
        <v>1269</v>
      </c>
      <c r="D127" s="31" t="s">
        <v>1270</v>
      </c>
      <c r="E127" s="31" t="s">
        <v>529</v>
      </c>
      <c r="F127" s="84">
        <v>380916</v>
      </c>
      <c r="G127" s="32">
        <v>154.28</v>
      </c>
      <c r="H127" s="32" t="s">
        <v>847</v>
      </c>
    </row>
    <row r="128" spans="1:8" ht="15" customHeight="1">
      <c r="A128" s="83">
        <v>45462</v>
      </c>
      <c r="B128" s="32" t="s">
        <v>1271</v>
      </c>
      <c r="C128" s="31" t="s">
        <v>1272</v>
      </c>
      <c r="D128" s="31" t="s">
        <v>1273</v>
      </c>
      <c r="E128" s="31" t="s">
        <v>529</v>
      </c>
      <c r="F128" s="84">
        <v>11053245</v>
      </c>
      <c r="G128" s="32">
        <v>385</v>
      </c>
      <c r="H128" s="32" t="s">
        <v>847</v>
      </c>
    </row>
    <row r="129" spans="1:8" ht="15" customHeight="1">
      <c r="A129" s="83">
        <v>45462</v>
      </c>
      <c r="B129" s="32" t="s">
        <v>1274</v>
      </c>
      <c r="C129" s="31" t="s">
        <v>1275</v>
      </c>
      <c r="D129" s="31" t="s">
        <v>1276</v>
      </c>
      <c r="E129" s="31" t="s">
        <v>529</v>
      </c>
      <c r="F129" s="84">
        <v>84000</v>
      </c>
      <c r="G129" s="32">
        <v>16.649999999999999</v>
      </c>
      <c r="H129" s="32" t="s">
        <v>847</v>
      </c>
    </row>
    <row r="130" spans="1:8" ht="15" customHeight="1">
      <c r="A130" s="83">
        <v>45462</v>
      </c>
      <c r="B130" s="32" t="s">
        <v>1274</v>
      </c>
      <c r="C130" s="31" t="s">
        <v>1275</v>
      </c>
      <c r="D130" s="31" t="s">
        <v>1277</v>
      </c>
      <c r="E130" s="31" t="s">
        <v>529</v>
      </c>
      <c r="F130" s="84">
        <v>60000</v>
      </c>
      <c r="G130" s="32">
        <v>16.649999999999999</v>
      </c>
      <c r="H130" s="32" t="s">
        <v>847</v>
      </c>
    </row>
    <row r="131" spans="1:8" ht="15" customHeight="1">
      <c r="A131" s="83">
        <v>45462</v>
      </c>
      <c r="B131" s="32" t="s">
        <v>1140</v>
      </c>
      <c r="C131" s="31" t="s">
        <v>1141</v>
      </c>
      <c r="D131" s="31" t="s">
        <v>1278</v>
      </c>
      <c r="E131" s="31" t="s">
        <v>529</v>
      </c>
      <c r="F131" s="84">
        <v>920000</v>
      </c>
      <c r="G131" s="32">
        <v>5.04</v>
      </c>
      <c r="H131" s="32" t="s">
        <v>847</v>
      </c>
    </row>
    <row r="132" spans="1:8" ht="15" customHeight="1">
      <c r="A132" s="83">
        <v>45462</v>
      </c>
      <c r="B132" s="32" t="s">
        <v>1140</v>
      </c>
      <c r="C132" s="31" t="s">
        <v>1141</v>
      </c>
      <c r="D132" s="31" t="s">
        <v>1279</v>
      </c>
      <c r="E132" s="31" t="s">
        <v>529</v>
      </c>
      <c r="F132" s="84">
        <v>1044447</v>
      </c>
      <c r="G132" s="32">
        <v>5.13</v>
      </c>
      <c r="H132" s="32" t="s">
        <v>847</v>
      </c>
    </row>
    <row r="133" spans="1:8" ht="15" customHeight="1">
      <c r="A133" s="83">
        <v>45462</v>
      </c>
      <c r="B133" s="32" t="s">
        <v>1140</v>
      </c>
      <c r="C133" s="31" t="s">
        <v>1141</v>
      </c>
      <c r="D133" s="31" t="s">
        <v>1142</v>
      </c>
      <c r="E133" s="31" t="s">
        <v>529</v>
      </c>
      <c r="F133" s="84">
        <v>1635312</v>
      </c>
      <c r="G133" s="32">
        <v>5.12</v>
      </c>
      <c r="H133" s="32" t="s">
        <v>847</v>
      </c>
    </row>
    <row r="134" spans="1:8" ht="15" customHeight="1">
      <c r="A134" s="83">
        <v>45462</v>
      </c>
      <c r="B134" s="32" t="s">
        <v>1140</v>
      </c>
      <c r="C134" s="31" t="s">
        <v>1141</v>
      </c>
      <c r="D134" s="31" t="s">
        <v>1143</v>
      </c>
      <c r="E134" s="31" t="s">
        <v>529</v>
      </c>
      <c r="F134" s="84">
        <v>1837055</v>
      </c>
      <c r="G134" s="32">
        <v>5.15</v>
      </c>
      <c r="H134" s="32" t="s">
        <v>847</v>
      </c>
    </row>
    <row r="135" spans="1:8" ht="15" customHeight="1">
      <c r="A135" s="83">
        <v>45462</v>
      </c>
      <c r="B135" s="32" t="s">
        <v>1280</v>
      </c>
      <c r="C135" s="31" t="s">
        <v>1281</v>
      </c>
      <c r="D135" s="31" t="s">
        <v>892</v>
      </c>
      <c r="E135" s="31" t="s">
        <v>529</v>
      </c>
      <c r="F135" s="84">
        <v>199173</v>
      </c>
      <c r="G135" s="32">
        <v>1406.18</v>
      </c>
      <c r="H135" s="32" t="s">
        <v>847</v>
      </c>
    </row>
    <row r="136" spans="1:8" ht="15" customHeight="1">
      <c r="A136" s="83">
        <v>45462</v>
      </c>
      <c r="B136" s="32" t="s">
        <v>1115</v>
      </c>
      <c r="C136" s="31" t="s">
        <v>1282</v>
      </c>
      <c r="D136" s="31" t="s">
        <v>892</v>
      </c>
      <c r="E136" s="31" t="s">
        <v>529</v>
      </c>
      <c r="F136" s="84">
        <v>158813</v>
      </c>
      <c r="G136" s="32">
        <v>742.72</v>
      </c>
      <c r="H136" s="32" t="s">
        <v>847</v>
      </c>
    </row>
    <row r="137" spans="1:8" ht="15" customHeight="1">
      <c r="A137" s="83">
        <v>45462</v>
      </c>
      <c r="B137" s="32" t="s">
        <v>62</v>
      </c>
      <c r="C137" s="31" t="s">
        <v>1283</v>
      </c>
      <c r="D137" s="31" t="s">
        <v>1284</v>
      </c>
      <c r="E137" s="31" t="s">
        <v>529</v>
      </c>
      <c r="F137" s="84">
        <v>4334080</v>
      </c>
      <c r="G137" s="32">
        <v>650</v>
      </c>
      <c r="H137" s="32" t="s">
        <v>847</v>
      </c>
    </row>
    <row r="138" spans="1:8" ht="15" customHeight="1">
      <c r="A138" s="83">
        <v>45462</v>
      </c>
      <c r="B138" s="32" t="s">
        <v>1285</v>
      </c>
      <c r="C138" s="31" t="s">
        <v>1286</v>
      </c>
      <c r="D138" s="31" t="s">
        <v>1287</v>
      </c>
      <c r="E138" s="31" t="s">
        <v>529</v>
      </c>
      <c r="F138" s="84">
        <v>94000</v>
      </c>
      <c r="G138" s="32">
        <v>117.47</v>
      </c>
      <c r="H138" s="32" t="s">
        <v>847</v>
      </c>
    </row>
    <row r="139" spans="1:8" ht="15" customHeight="1">
      <c r="A139" s="83">
        <v>45462</v>
      </c>
      <c r="B139" s="32" t="s">
        <v>1288</v>
      </c>
      <c r="C139" s="31" t="s">
        <v>1289</v>
      </c>
      <c r="D139" s="31" t="s">
        <v>892</v>
      </c>
      <c r="E139" s="31" t="s">
        <v>529</v>
      </c>
      <c r="F139" s="84">
        <v>1451769</v>
      </c>
      <c r="G139" s="32">
        <v>114.44</v>
      </c>
      <c r="H139" s="32" t="s">
        <v>847</v>
      </c>
    </row>
    <row r="140" spans="1:8" ht="15" customHeight="1">
      <c r="A140" s="83">
        <v>45462</v>
      </c>
      <c r="B140" s="32" t="s">
        <v>1290</v>
      </c>
      <c r="C140" s="31" t="s">
        <v>1291</v>
      </c>
      <c r="D140" s="31" t="s">
        <v>1292</v>
      </c>
      <c r="E140" s="31" t="s">
        <v>529</v>
      </c>
      <c r="F140" s="84">
        <v>20800</v>
      </c>
      <c r="G140" s="32">
        <v>280.18</v>
      </c>
      <c r="H140" s="32" t="s">
        <v>847</v>
      </c>
    </row>
    <row r="141" spans="1:8" ht="15" customHeight="1">
      <c r="A141" s="83">
        <v>45462</v>
      </c>
      <c r="B141" s="32" t="s">
        <v>89</v>
      </c>
      <c r="C141" s="31" t="s">
        <v>1293</v>
      </c>
      <c r="D141" s="31" t="s">
        <v>892</v>
      </c>
      <c r="E141" s="31" t="s">
        <v>529</v>
      </c>
      <c r="F141" s="84">
        <v>2808504</v>
      </c>
      <c r="G141" s="32">
        <v>466.41</v>
      </c>
      <c r="H141" s="32" t="s">
        <v>847</v>
      </c>
    </row>
    <row r="142" spans="1:8" ht="15" customHeight="1">
      <c r="A142" s="83">
        <v>45462</v>
      </c>
      <c r="B142" s="32" t="s">
        <v>1092</v>
      </c>
      <c r="C142" s="31" t="s">
        <v>1093</v>
      </c>
      <c r="D142" s="31" t="s">
        <v>892</v>
      </c>
      <c r="E142" s="31" t="s">
        <v>529</v>
      </c>
      <c r="F142" s="84">
        <v>627902</v>
      </c>
      <c r="G142" s="32">
        <v>349.39</v>
      </c>
      <c r="H142" s="32" t="s">
        <v>847</v>
      </c>
    </row>
    <row r="143" spans="1:8" ht="15" customHeight="1">
      <c r="A143" s="83">
        <v>45462</v>
      </c>
      <c r="B143" s="32" t="s">
        <v>1294</v>
      </c>
      <c r="C143" s="31" t="s">
        <v>1295</v>
      </c>
      <c r="D143" s="31" t="s">
        <v>1101</v>
      </c>
      <c r="E143" s="31" t="s">
        <v>529</v>
      </c>
      <c r="F143" s="84">
        <v>1598923</v>
      </c>
      <c r="G143" s="32">
        <v>147.61000000000001</v>
      </c>
      <c r="H143" s="32" t="s">
        <v>847</v>
      </c>
    </row>
    <row r="144" spans="1:8" ht="15" customHeight="1">
      <c r="A144" s="83">
        <v>45462</v>
      </c>
      <c r="B144" s="32" t="s">
        <v>1294</v>
      </c>
      <c r="C144" s="31" t="s">
        <v>1295</v>
      </c>
      <c r="D144" s="31" t="s">
        <v>1042</v>
      </c>
      <c r="E144" s="31" t="s">
        <v>529</v>
      </c>
      <c r="F144" s="84">
        <v>2549178</v>
      </c>
      <c r="G144" s="32">
        <v>147.58000000000001</v>
      </c>
      <c r="H144" s="32" t="s">
        <v>847</v>
      </c>
    </row>
    <row r="145" spans="1:8" ht="15" customHeight="1">
      <c r="A145" s="83">
        <v>45462</v>
      </c>
      <c r="B145" s="32" t="s">
        <v>1294</v>
      </c>
      <c r="C145" s="31" t="s">
        <v>1295</v>
      </c>
      <c r="D145" s="31" t="s">
        <v>1066</v>
      </c>
      <c r="E145" s="31" t="s">
        <v>529</v>
      </c>
      <c r="F145" s="84">
        <v>1520262</v>
      </c>
      <c r="G145" s="32">
        <v>148.26</v>
      </c>
      <c r="H145" s="32" t="s">
        <v>847</v>
      </c>
    </row>
    <row r="146" spans="1:8" ht="15" customHeight="1">
      <c r="A146" s="83">
        <v>45462</v>
      </c>
      <c r="B146" s="32" t="s">
        <v>1294</v>
      </c>
      <c r="C146" s="31" t="s">
        <v>1295</v>
      </c>
      <c r="D146" s="31" t="s">
        <v>994</v>
      </c>
      <c r="E146" s="31" t="s">
        <v>529</v>
      </c>
      <c r="F146" s="84">
        <v>4761184</v>
      </c>
      <c r="G146" s="32">
        <v>147.78</v>
      </c>
      <c r="H146" s="32" t="s">
        <v>847</v>
      </c>
    </row>
    <row r="147" spans="1:8" ht="15" customHeight="1">
      <c r="A147" s="83">
        <v>45462</v>
      </c>
      <c r="B147" s="32" t="s">
        <v>1294</v>
      </c>
      <c r="C147" s="31" t="s">
        <v>1295</v>
      </c>
      <c r="D147" s="31" t="s">
        <v>892</v>
      </c>
      <c r="E147" s="31" t="s">
        <v>529</v>
      </c>
      <c r="F147" s="84">
        <v>2273560</v>
      </c>
      <c r="G147" s="32">
        <v>145.31</v>
      </c>
      <c r="H147" s="32" t="s">
        <v>847</v>
      </c>
    </row>
    <row r="148" spans="1:8" ht="15" customHeight="1">
      <c r="A148" s="83">
        <v>45462</v>
      </c>
      <c r="B148" s="32" t="s">
        <v>1061</v>
      </c>
      <c r="C148" s="31" t="s">
        <v>1062</v>
      </c>
      <c r="D148" s="31" t="s">
        <v>1158</v>
      </c>
      <c r="E148" s="31" t="s">
        <v>529</v>
      </c>
      <c r="F148" s="84">
        <v>52800</v>
      </c>
      <c r="G148" s="32">
        <v>136.13999999999999</v>
      </c>
      <c r="H148" s="32" t="s">
        <v>847</v>
      </c>
    </row>
    <row r="149" spans="1:8" ht="15" customHeight="1">
      <c r="A149" s="83">
        <v>45462</v>
      </c>
      <c r="B149" s="32" t="s">
        <v>1296</v>
      </c>
      <c r="C149" s="31" t="s">
        <v>1297</v>
      </c>
      <c r="D149" s="31" t="s">
        <v>994</v>
      </c>
      <c r="E149" s="31" t="s">
        <v>529</v>
      </c>
      <c r="F149" s="84">
        <v>1350000</v>
      </c>
      <c r="G149" s="32">
        <v>78.069999999999993</v>
      </c>
      <c r="H149" s="32" t="s">
        <v>847</v>
      </c>
    </row>
    <row r="150" spans="1:8" ht="15" customHeight="1">
      <c r="A150" s="83">
        <v>45462</v>
      </c>
      <c r="B150" s="32" t="s">
        <v>362</v>
      </c>
      <c r="C150" s="31" t="s">
        <v>1298</v>
      </c>
      <c r="D150" s="31" t="s">
        <v>892</v>
      </c>
      <c r="E150" s="31" t="s">
        <v>529</v>
      </c>
      <c r="F150" s="84">
        <v>929621</v>
      </c>
      <c r="G150" s="32">
        <v>799.56</v>
      </c>
      <c r="H150" s="32" t="s">
        <v>847</v>
      </c>
    </row>
    <row r="151" spans="1:8" ht="15" customHeight="1">
      <c r="A151" s="83">
        <v>45462</v>
      </c>
      <c r="B151" s="32" t="s">
        <v>1299</v>
      </c>
      <c r="C151" s="31" t="s">
        <v>1300</v>
      </c>
      <c r="D151" s="31" t="s">
        <v>1301</v>
      </c>
      <c r="E151" s="31" t="s">
        <v>529</v>
      </c>
      <c r="F151" s="84">
        <v>1787055</v>
      </c>
      <c r="G151" s="32">
        <v>1.7</v>
      </c>
      <c r="H151" s="32" t="s">
        <v>847</v>
      </c>
    </row>
    <row r="152" spans="1:8" ht="15" customHeight="1">
      <c r="A152" s="83">
        <v>45462</v>
      </c>
      <c r="B152" s="32" t="s">
        <v>1302</v>
      </c>
      <c r="C152" s="31" t="s">
        <v>1303</v>
      </c>
      <c r="D152" s="31" t="s">
        <v>892</v>
      </c>
      <c r="E152" s="31" t="s">
        <v>529</v>
      </c>
      <c r="F152" s="84">
        <v>808810</v>
      </c>
      <c r="G152" s="32">
        <v>347.23</v>
      </c>
      <c r="H152" s="32" t="s">
        <v>847</v>
      </c>
    </row>
    <row r="153" spans="1:8" ht="15" customHeight="1">
      <c r="A153" s="83">
        <v>45462</v>
      </c>
      <c r="B153" s="32" t="s">
        <v>1304</v>
      </c>
      <c r="C153" s="31" t="s">
        <v>1305</v>
      </c>
      <c r="D153" s="31" t="s">
        <v>892</v>
      </c>
      <c r="E153" s="31" t="s">
        <v>529</v>
      </c>
      <c r="F153" s="84">
        <v>490491</v>
      </c>
      <c r="G153" s="32">
        <v>327.31</v>
      </c>
      <c r="H153" s="32" t="s">
        <v>847</v>
      </c>
    </row>
    <row r="154" spans="1:8" ht="15" customHeight="1">
      <c r="A154" s="83">
        <v>45462</v>
      </c>
      <c r="B154" s="32" t="s">
        <v>1304</v>
      </c>
      <c r="C154" s="31" t="s">
        <v>1305</v>
      </c>
      <c r="D154" s="31" t="s">
        <v>1306</v>
      </c>
      <c r="E154" s="31" t="s">
        <v>529</v>
      </c>
      <c r="F154" s="84">
        <v>1180574</v>
      </c>
      <c r="G154" s="32">
        <v>333.77</v>
      </c>
      <c r="H154" s="32" t="s">
        <v>847</v>
      </c>
    </row>
    <row r="155" spans="1:8" ht="15" customHeight="1">
      <c r="A155" s="83">
        <v>45462</v>
      </c>
      <c r="B155" s="32" t="s">
        <v>1094</v>
      </c>
      <c r="C155" s="31" t="s">
        <v>1095</v>
      </c>
      <c r="D155" s="31" t="s">
        <v>1212</v>
      </c>
      <c r="E155" s="31" t="s">
        <v>529</v>
      </c>
      <c r="F155" s="84">
        <v>151308</v>
      </c>
      <c r="G155" s="32">
        <v>3.04</v>
      </c>
      <c r="H155" s="32" t="s">
        <v>847</v>
      </c>
    </row>
    <row r="156" spans="1:8" ht="15" customHeight="1">
      <c r="A156" s="83">
        <v>45462</v>
      </c>
      <c r="B156" s="32" t="s">
        <v>1096</v>
      </c>
      <c r="C156" s="31" t="s">
        <v>1097</v>
      </c>
      <c r="D156" s="31" t="s">
        <v>1144</v>
      </c>
      <c r="E156" s="31" t="s">
        <v>529</v>
      </c>
      <c r="F156" s="84">
        <v>100000</v>
      </c>
      <c r="G156" s="32">
        <v>59.35</v>
      </c>
      <c r="H156" s="32" t="s">
        <v>847</v>
      </c>
    </row>
    <row r="157" spans="1:8" ht="15" customHeight="1">
      <c r="A157" s="83">
        <v>45462</v>
      </c>
      <c r="B157" s="32" t="s">
        <v>1096</v>
      </c>
      <c r="C157" s="31" t="s">
        <v>1097</v>
      </c>
      <c r="D157" s="31" t="s">
        <v>1145</v>
      </c>
      <c r="E157" s="31" t="s">
        <v>529</v>
      </c>
      <c r="F157" s="84">
        <v>84000</v>
      </c>
      <c r="G157" s="32">
        <v>55.83</v>
      </c>
      <c r="H157" s="32" t="s">
        <v>847</v>
      </c>
    </row>
    <row r="158" spans="1:8" ht="15" customHeight="1">
      <c r="A158" s="83">
        <v>45462</v>
      </c>
      <c r="B158" s="32" t="s">
        <v>389</v>
      </c>
      <c r="C158" s="31" t="s">
        <v>1098</v>
      </c>
      <c r="D158" s="31" t="s">
        <v>994</v>
      </c>
      <c r="E158" s="31" t="s">
        <v>529</v>
      </c>
      <c r="F158" s="84">
        <v>12359289</v>
      </c>
      <c r="G158" s="32">
        <v>124.62</v>
      </c>
      <c r="H158" s="32" t="s">
        <v>847</v>
      </c>
    </row>
    <row r="159" spans="1:8" ht="15" customHeight="1">
      <c r="A159" s="83">
        <v>45462</v>
      </c>
      <c r="B159" s="32" t="s">
        <v>1063</v>
      </c>
      <c r="C159" s="31" t="s">
        <v>1064</v>
      </c>
      <c r="D159" s="31" t="s">
        <v>1065</v>
      </c>
      <c r="E159" s="31" t="s">
        <v>529</v>
      </c>
      <c r="F159" s="84">
        <v>148353</v>
      </c>
      <c r="G159" s="32">
        <v>108.95</v>
      </c>
      <c r="H159" s="32" t="s">
        <v>847</v>
      </c>
    </row>
    <row r="160" spans="1:8" ht="15" customHeight="1">
      <c r="A160" s="83">
        <v>45462</v>
      </c>
      <c r="B160" s="32" t="s">
        <v>1099</v>
      </c>
      <c r="C160" s="31" t="s">
        <v>1100</v>
      </c>
      <c r="D160" s="31" t="s">
        <v>892</v>
      </c>
      <c r="E160" s="31" t="s">
        <v>529</v>
      </c>
      <c r="F160" s="84">
        <v>231922</v>
      </c>
      <c r="G160" s="32">
        <v>815.13</v>
      </c>
      <c r="H160" s="32" t="s">
        <v>847</v>
      </c>
    </row>
    <row r="161" spans="1:8" ht="15" customHeight="1">
      <c r="A161" s="83">
        <v>45462</v>
      </c>
      <c r="B161" s="32" t="s">
        <v>148</v>
      </c>
      <c r="C161" s="31" t="s">
        <v>1307</v>
      </c>
      <c r="D161" s="31" t="s">
        <v>1308</v>
      </c>
      <c r="E161" s="31" t="s">
        <v>529</v>
      </c>
      <c r="F161" s="84">
        <v>20873475</v>
      </c>
      <c r="G161" s="32">
        <v>311.39999999999998</v>
      </c>
      <c r="H161" s="32" t="s">
        <v>847</v>
      </c>
    </row>
    <row r="162" spans="1:8" ht="15" customHeight="1">
      <c r="A162" s="83">
        <v>45462</v>
      </c>
      <c r="B162" s="32" t="s">
        <v>148</v>
      </c>
      <c r="C162" s="31" t="s">
        <v>1307</v>
      </c>
      <c r="D162" s="31" t="s">
        <v>1308</v>
      </c>
      <c r="E162" s="31" t="s">
        <v>529</v>
      </c>
      <c r="F162" s="84">
        <v>15000000</v>
      </c>
      <c r="G162" s="32">
        <v>311.39999999999998</v>
      </c>
      <c r="H162" s="32" t="s">
        <v>847</v>
      </c>
    </row>
    <row r="163" spans="1:8" ht="15" customHeight="1">
      <c r="A163" s="83">
        <v>45462</v>
      </c>
      <c r="B163" s="32" t="s">
        <v>148</v>
      </c>
      <c r="C163" s="31" t="s">
        <v>1307</v>
      </c>
      <c r="D163" s="31" t="s">
        <v>1309</v>
      </c>
      <c r="E163" s="31" t="s">
        <v>529</v>
      </c>
      <c r="F163" s="84">
        <v>19800001</v>
      </c>
      <c r="G163" s="32">
        <v>311.39999999999998</v>
      </c>
      <c r="H163" s="32" t="s">
        <v>847</v>
      </c>
    </row>
    <row r="164" spans="1:8" ht="15" customHeight="1">
      <c r="A164" s="83">
        <v>45462</v>
      </c>
      <c r="B164" s="32" t="s">
        <v>148</v>
      </c>
      <c r="C164" s="31" t="s">
        <v>1307</v>
      </c>
      <c r="D164" s="31" t="s">
        <v>1310</v>
      </c>
      <c r="E164" s="31" t="s">
        <v>529</v>
      </c>
      <c r="F164" s="84">
        <v>26949369</v>
      </c>
      <c r="G164" s="32">
        <v>320</v>
      </c>
      <c r="H164" s="32" t="s">
        <v>847</v>
      </c>
    </row>
    <row r="165" spans="1:8" ht="15" customHeight="1">
      <c r="A165" s="83">
        <v>45462</v>
      </c>
      <c r="B165" s="32" t="s">
        <v>148</v>
      </c>
      <c r="C165" s="31" t="s">
        <v>1307</v>
      </c>
      <c r="D165" s="31" t="s">
        <v>1311</v>
      </c>
      <c r="E165" s="31" t="s">
        <v>529</v>
      </c>
      <c r="F165" s="84">
        <v>14521136</v>
      </c>
      <c r="G165" s="32">
        <v>325.48</v>
      </c>
      <c r="H165" s="32" t="s">
        <v>847</v>
      </c>
    </row>
    <row r="166" spans="1:8" ht="15" customHeight="1">
      <c r="A166" s="83">
        <v>45462</v>
      </c>
      <c r="B166" s="32" t="s">
        <v>148</v>
      </c>
      <c r="C166" s="31" t="s">
        <v>1307</v>
      </c>
      <c r="D166" s="31" t="s">
        <v>892</v>
      </c>
      <c r="E166" s="31" t="s">
        <v>529</v>
      </c>
      <c r="F166" s="84">
        <v>24363152</v>
      </c>
      <c r="G166" s="32">
        <v>328.84</v>
      </c>
      <c r="H166" s="32" t="s">
        <v>847</v>
      </c>
    </row>
    <row r="167" spans="1:8" ht="15" customHeight="1">
      <c r="A167" s="83">
        <v>45462</v>
      </c>
      <c r="B167" s="32" t="s">
        <v>148</v>
      </c>
      <c r="C167" s="31" t="s">
        <v>1307</v>
      </c>
      <c r="D167" s="31" t="s">
        <v>1312</v>
      </c>
      <c r="E167" s="31" t="s">
        <v>529</v>
      </c>
      <c r="F167" s="84">
        <v>14333412</v>
      </c>
      <c r="G167" s="32">
        <v>326.33999999999997</v>
      </c>
      <c r="H167" s="32" t="s">
        <v>847</v>
      </c>
    </row>
    <row r="168" spans="1:8" ht="15" customHeight="1">
      <c r="A168" s="83">
        <v>45462</v>
      </c>
      <c r="B168" s="32" t="s">
        <v>148</v>
      </c>
      <c r="C168" s="31" t="s">
        <v>1307</v>
      </c>
      <c r="D168" s="31" t="s">
        <v>1313</v>
      </c>
      <c r="E168" s="31" t="s">
        <v>529</v>
      </c>
      <c r="F168" s="84">
        <v>14900000</v>
      </c>
      <c r="G168" s="32">
        <v>321.81</v>
      </c>
      <c r="H168" s="32" t="s">
        <v>847</v>
      </c>
    </row>
    <row r="169" spans="1:8" ht="15" customHeight="1">
      <c r="A169" s="83">
        <v>45462</v>
      </c>
      <c r="B169" s="32" t="s">
        <v>1314</v>
      </c>
      <c r="C169" s="31" t="s">
        <v>1315</v>
      </c>
      <c r="D169" s="31" t="s">
        <v>1316</v>
      </c>
      <c r="E169" s="31" t="s">
        <v>529</v>
      </c>
      <c r="F169" s="84">
        <v>187200</v>
      </c>
      <c r="G169" s="32">
        <v>200.35</v>
      </c>
      <c r="H169" s="32" t="s">
        <v>847</v>
      </c>
    </row>
    <row r="170" spans="1:8" ht="15" customHeight="1">
      <c r="A170" s="83">
        <v>45462</v>
      </c>
      <c r="B170" s="32" t="s">
        <v>1146</v>
      </c>
      <c r="C170" s="31" t="s">
        <v>1147</v>
      </c>
      <c r="D170" s="31" t="s">
        <v>1066</v>
      </c>
      <c r="E170" s="31" t="s">
        <v>529</v>
      </c>
      <c r="F170" s="84">
        <v>2550557</v>
      </c>
      <c r="G170" s="32">
        <v>189.12</v>
      </c>
      <c r="H170" s="32" t="s">
        <v>847</v>
      </c>
    </row>
    <row r="171" spans="1:8" ht="15" customHeight="1">
      <c r="A171" s="83">
        <v>45462</v>
      </c>
      <c r="B171" s="32" t="s">
        <v>1317</v>
      </c>
      <c r="C171" s="31" t="s">
        <v>1318</v>
      </c>
      <c r="D171" s="31" t="s">
        <v>1135</v>
      </c>
      <c r="E171" s="31" t="s">
        <v>529</v>
      </c>
      <c r="F171" s="84">
        <v>87600</v>
      </c>
      <c r="G171" s="32">
        <v>189.15</v>
      </c>
      <c r="H171" s="32" t="s">
        <v>847</v>
      </c>
    </row>
    <row r="172" spans="1:8" ht="15" customHeight="1">
      <c r="A172" s="83">
        <v>45462</v>
      </c>
      <c r="B172" s="32" t="s">
        <v>1319</v>
      </c>
      <c r="C172" s="31" t="s">
        <v>1320</v>
      </c>
      <c r="D172" s="31" t="s">
        <v>1216</v>
      </c>
      <c r="E172" s="31" t="s">
        <v>529</v>
      </c>
      <c r="F172" s="84">
        <v>1628356</v>
      </c>
      <c r="G172" s="32">
        <v>3.02</v>
      </c>
      <c r="H172" s="32" t="s">
        <v>847</v>
      </c>
    </row>
    <row r="173" spans="1:8" ht="15" customHeight="1">
      <c r="A173" s="83">
        <v>45462</v>
      </c>
      <c r="B173" s="32" t="s">
        <v>1321</v>
      </c>
      <c r="C173" s="31" t="s">
        <v>1322</v>
      </c>
      <c r="D173" s="31" t="s">
        <v>994</v>
      </c>
      <c r="E173" s="31" t="s">
        <v>529</v>
      </c>
      <c r="F173" s="84">
        <v>711257</v>
      </c>
      <c r="G173" s="32">
        <v>46.44</v>
      </c>
      <c r="H173" s="32" t="s">
        <v>847</v>
      </c>
    </row>
    <row r="174" spans="1:8" ht="15" customHeight="1">
      <c r="A174" s="83">
        <v>45462</v>
      </c>
      <c r="B174" s="32" t="s">
        <v>1323</v>
      </c>
      <c r="C174" s="31" t="s">
        <v>1324</v>
      </c>
      <c r="D174" s="31" t="s">
        <v>892</v>
      </c>
      <c r="E174" s="31" t="s">
        <v>529</v>
      </c>
      <c r="F174" s="84">
        <v>809722</v>
      </c>
      <c r="G174" s="32">
        <v>75.5</v>
      </c>
      <c r="H174" s="32" t="s">
        <v>847</v>
      </c>
    </row>
    <row r="175" spans="1:8" ht="15" customHeight="1">
      <c r="A175" s="83">
        <v>45462</v>
      </c>
      <c r="B175" s="32" t="s">
        <v>415</v>
      </c>
      <c r="C175" s="31" t="s">
        <v>1325</v>
      </c>
      <c r="D175" s="31" t="s">
        <v>1326</v>
      </c>
      <c r="E175" s="31" t="s">
        <v>529</v>
      </c>
      <c r="F175" s="84">
        <v>1446823</v>
      </c>
      <c r="G175" s="32">
        <v>350</v>
      </c>
      <c r="H175" s="32" t="s">
        <v>847</v>
      </c>
    </row>
    <row r="176" spans="1:8" ht="15" customHeight="1">
      <c r="A176" s="83">
        <v>45462</v>
      </c>
      <c r="B176" s="32" t="s">
        <v>415</v>
      </c>
      <c r="C176" s="31" t="s">
        <v>1325</v>
      </c>
      <c r="D176" s="31" t="s">
        <v>1327</v>
      </c>
      <c r="E176" s="31" t="s">
        <v>529</v>
      </c>
      <c r="F176" s="84">
        <v>1789945</v>
      </c>
      <c r="G176" s="32">
        <v>350</v>
      </c>
      <c r="H176" s="32" t="s">
        <v>847</v>
      </c>
    </row>
    <row r="177" spans="1:8" ht="15" customHeight="1">
      <c r="A177" s="83">
        <v>45462</v>
      </c>
      <c r="B177" s="32" t="s">
        <v>1328</v>
      </c>
      <c r="C177" s="31" t="s">
        <v>1329</v>
      </c>
      <c r="D177" s="31" t="s">
        <v>1330</v>
      </c>
      <c r="E177" s="31" t="s">
        <v>529</v>
      </c>
      <c r="F177" s="84">
        <v>700000</v>
      </c>
      <c r="G177" s="32">
        <v>6.9</v>
      </c>
      <c r="H177" s="32" t="s">
        <v>847</v>
      </c>
    </row>
    <row r="178" spans="1:8" ht="15" customHeight="1">
      <c r="A178" s="83">
        <v>45462</v>
      </c>
      <c r="B178" s="32" t="s">
        <v>1328</v>
      </c>
      <c r="C178" s="31" t="s">
        <v>1329</v>
      </c>
      <c r="D178" s="31" t="s">
        <v>1331</v>
      </c>
      <c r="E178" s="31" t="s">
        <v>529</v>
      </c>
      <c r="F178" s="84">
        <v>359057</v>
      </c>
      <c r="G178" s="32">
        <v>7.14</v>
      </c>
      <c r="H178" s="32" t="s">
        <v>847</v>
      </c>
    </row>
    <row r="179" spans="1:8" ht="15" customHeight="1">
      <c r="A179" s="83">
        <v>45462</v>
      </c>
      <c r="B179" s="32" t="s">
        <v>1332</v>
      </c>
      <c r="C179" s="31" t="s">
        <v>1333</v>
      </c>
      <c r="D179" s="31" t="s">
        <v>892</v>
      </c>
      <c r="E179" s="31" t="s">
        <v>529</v>
      </c>
      <c r="F179" s="84">
        <v>204763</v>
      </c>
      <c r="G179" s="32">
        <v>129.74</v>
      </c>
      <c r="H179" s="32" t="s">
        <v>847</v>
      </c>
    </row>
    <row r="180" spans="1:8" ht="15" customHeight="1">
      <c r="A180" s="83">
        <v>45462</v>
      </c>
      <c r="B180" s="32" t="s">
        <v>1332</v>
      </c>
      <c r="C180" s="31" t="s">
        <v>1333</v>
      </c>
      <c r="D180" s="31" t="s">
        <v>994</v>
      </c>
      <c r="E180" s="31" t="s">
        <v>529</v>
      </c>
      <c r="F180" s="84">
        <v>251499</v>
      </c>
      <c r="G180" s="32">
        <v>129.16</v>
      </c>
      <c r="H180" s="32" t="s">
        <v>847</v>
      </c>
    </row>
    <row r="181" spans="1:8" ht="15" customHeight="1">
      <c r="A181" s="83">
        <v>45462</v>
      </c>
      <c r="B181" s="32" t="s">
        <v>1334</v>
      </c>
      <c r="C181" s="31" t="s">
        <v>1335</v>
      </c>
      <c r="D181" s="31" t="s">
        <v>1336</v>
      </c>
      <c r="E181" s="31" t="s">
        <v>529</v>
      </c>
      <c r="F181" s="84">
        <v>93540</v>
      </c>
      <c r="G181" s="32">
        <v>172.73</v>
      </c>
      <c r="H181" s="32" t="s">
        <v>847</v>
      </c>
    </row>
    <row r="182" spans="1:8" ht="15" customHeight="1">
      <c r="A182" s="83">
        <v>45462</v>
      </c>
      <c r="B182" s="32" t="s">
        <v>1148</v>
      </c>
      <c r="C182" s="31" t="s">
        <v>1149</v>
      </c>
      <c r="D182" s="31" t="s">
        <v>994</v>
      </c>
      <c r="E182" s="31" t="s">
        <v>529</v>
      </c>
      <c r="F182" s="84">
        <v>703835</v>
      </c>
      <c r="G182" s="32">
        <v>54.2</v>
      </c>
      <c r="H182" s="32" t="s">
        <v>847</v>
      </c>
    </row>
    <row r="183" spans="1:8" ht="15" customHeight="1">
      <c r="A183" s="83">
        <v>45462</v>
      </c>
      <c r="B183" s="32" t="s">
        <v>1148</v>
      </c>
      <c r="C183" s="31" t="s">
        <v>1149</v>
      </c>
      <c r="D183" s="31" t="s">
        <v>892</v>
      </c>
      <c r="E183" s="31" t="s">
        <v>529</v>
      </c>
      <c r="F183" s="84">
        <v>1044165</v>
      </c>
      <c r="G183" s="32">
        <v>54.54</v>
      </c>
      <c r="H183" s="32" t="s">
        <v>847</v>
      </c>
    </row>
    <row r="184" spans="1:8" ht="15" customHeight="1">
      <c r="A184" s="83">
        <v>45462</v>
      </c>
      <c r="B184" s="32" t="s">
        <v>1150</v>
      </c>
      <c r="C184" s="31" t="s">
        <v>1151</v>
      </c>
      <c r="D184" s="31" t="s">
        <v>994</v>
      </c>
      <c r="E184" s="31" t="s">
        <v>529</v>
      </c>
      <c r="F184" s="84">
        <v>3769212</v>
      </c>
      <c r="G184" s="32">
        <v>127.43</v>
      </c>
      <c r="H184" s="32" t="s">
        <v>847</v>
      </c>
    </row>
    <row r="185" spans="1:8" ht="15" customHeight="1">
      <c r="A185" s="83">
        <v>45462</v>
      </c>
      <c r="B185" s="32" t="s">
        <v>1150</v>
      </c>
      <c r="C185" s="31" t="s">
        <v>1151</v>
      </c>
      <c r="D185" s="31" t="s">
        <v>892</v>
      </c>
      <c r="E185" s="31" t="s">
        <v>529</v>
      </c>
      <c r="F185" s="84">
        <v>3680053</v>
      </c>
      <c r="G185" s="32">
        <v>127.75</v>
      </c>
      <c r="H185" s="32" t="s">
        <v>847</v>
      </c>
    </row>
    <row r="186" spans="1:8" ht="15" customHeight="1">
      <c r="A186" s="83">
        <v>45462</v>
      </c>
      <c r="B186" s="32" t="s">
        <v>1337</v>
      </c>
      <c r="C186" s="31" t="s">
        <v>1338</v>
      </c>
      <c r="D186" s="31" t="s">
        <v>1339</v>
      </c>
      <c r="E186" s="31" t="s">
        <v>529</v>
      </c>
      <c r="F186" s="84">
        <v>50633</v>
      </c>
      <c r="G186" s="32">
        <v>11.87</v>
      </c>
      <c r="H186" s="32" t="s">
        <v>847</v>
      </c>
    </row>
    <row r="187" spans="1:8" ht="15" customHeight="1">
      <c r="A187" s="83">
        <v>45462</v>
      </c>
      <c r="B187" s="32" t="s">
        <v>1340</v>
      </c>
      <c r="C187" s="31" t="s">
        <v>1341</v>
      </c>
      <c r="D187" s="31" t="s">
        <v>1342</v>
      </c>
      <c r="E187" s="31" t="s">
        <v>529</v>
      </c>
      <c r="F187" s="84">
        <v>315343</v>
      </c>
      <c r="G187" s="32">
        <v>11.56</v>
      </c>
      <c r="H187" s="32" t="s">
        <v>847</v>
      </c>
    </row>
    <row r="188" spans="1:8" ht="15" customHeight="1">
      <c r="A188" s="83">
        <v>45462</v>
      </c>
      <c r="B188" s="32" t="s">
        <v>1045</v>
      </c>
      <c r="C188" s="31" t="s">
        <v>1046</v>
      </c>
      <c r="D188" s="31" t="s">
        <v>1067</v>
      </c>
      <c r="E188" s="31" t="s">
        <v>529</v>
      </c>
      <c r="F188" s="84">
        <v>307</v>
      </c>
      <c r="G188" s="32">
        <v>25.11</v>
      </c>
      <c r="H188" s="32" t="s">
        <v>847</v>
      </c>
    </row>
    <row r="189" spans="1:8" ht="15" customHeight="1">
      <c r="A189" s="83">
        <v>45462</v>
      </c>
      <c r="B189" s="32" t="s">
        <v>1045</v>
      </c>
      <c r="C189" s="31" t="s">
        <v>1046</v>
      </c>
      <c r="D189" s="31" t="s">
        <v>973</v>
      </c>
      <c r="E189" s="31" t="s">
        <v>529</v>
      </c>
      <c r="F189" s="84">
        <v>700000</v>
      </c>
      <c r="G189" s="32">
        <v>24.85</v>
      </c>
      <c r="H189" s="32" t="s">
        <v>847</v>
      </c>
    </row>
    <row r="190" spans="1:8" ht="15" customHeight="1">
      <c r="A190" s="83">
        <v>45462</v>
      </c>
      <c r="B190" s="32" t="s">
        <v>1068</v>
      </c>
      <c r="C190" s="31" t="s">
        <v>1069</v>
      </c>
      <c r="D190" s="31" t="s">
        <v>1101</v>
      </c>
      <c r="E190" s="31" t="s">
        <v>529</v>
      </c>
      <c r="F190" s="84">
        <v>319485</v>
      </c>
      <c r="G190" s="32">
        <v>1441.51</v>
      </c>
      <c r="H190" s="32" t="s">
        <v>847</v>
      </c>
    </row>
    <row r="191" spans="1:8" ht="15" customHeight="1">
      <c r="A191" s="83">
        <v>45462</v>
      </c>
      <c r="B191" s="32" t="s">
        <v>1068</v>
      </c>
      <c r="C191" s="31" t="s">
        <v>1069</v>
      </c>
      <c r="D191" s="31" t="s">
        <v>1066</v>
      </c>
      <c r="E191" s="31" t="s">
        <v>529</v>
      </c>
      <c r="F191" s="84">
        <v>337656</v>
      </c>
      <c r="G191" s="32">
        <v>1453.06</v>
      </c>
      <c r="H191" s="32" t="s">
        <v>847</v>
      </c>
    </row>
    <row r="192" spans="1:8" ht="15" customHeight="1">
      <c r="A192" s="83">
        <v>45462</v>
      </c>
      <c r="B192" s="32" t="s">
        <v>1068</v>
      </c>
      <c r="C192" s="31" t="s">
        <v>1069</v>
      </c>
      <c r="D192" s="31" t="s">
        <v>1152</v>
      </c>
      <c r="E192" s="31" t="s">
        <v>529</v>
      </c>
      <c r="F192" s="84">
        <v>366816</v>
      </c>
      <c r="G192" s="32">
        <v>1446.44</v>
      </c>
      <c r="H192" s="32" t="s">
        <v>847</v>
      </c>
    </row>
    <row r="193" spans="1:8" ht="15" customHeight="1">
      <c r="A193" s="83">
        <v>45462</v>
      </c>
      <c r="B193" s="32" t="s">
        <v>1068</v>
      </c>
      <c r="C193" s="31" t="s">
        <v>1069</v>
      </c>
      <c r="D193" s="31" t="s">
        <v>994</v>
      </c>
      <c r="E193" s="31" t="s">
        <v>529</v>
      </c>
      <c r="F193" s="84">
        <v>283414</v>
      </c>
      <c r="G193" s="32">
        <v>1438.34</v>
      </c>
      <c r="H193" s="32" t="s">
        <v>847</v>
      </c>
    </row>
    <row r="194" spans="1:8" ht="15" customHeight="1">
      <c r="A194" s="83">
        <v>45462</v>
      </c>
      <c r="B194" s="32" t="s">
        <v>1343</v>
      </c>
      <c r="C194" s="31" t="s">
        <v>1344</v>
      </c>
      <c r="D194" s="31" t="s">
        <v>994</v>
      </c>
      <c r="E194" s="31" t="s">
        <v>529</v>
      </c>
      <c r="F194" s="84">
        <v>3943665</v>
      </c>
      <c r="G194" s="32">
        <v>72.900000000000006</v>
      </c>
      <c r="H194" s="32" t="s">
        <v>847</v>
      </c>
    </row>
    <row r="195" spans="1:8" ht="15" customHeight="1">
      <c r="A195" s="83">
        <v>45462</v>
      </c>
      <c r="B195" s="32" t="s">
        <v>192</v>
      </c>
      <c r="C195" s="31" t="s">
        <v>1345</v>
      </c>
      <c r="D195" s="31" t="s">
        <v>1346</v>
      </c>
      <c r="E195" s="31" t="s">
        <v>529</v>
      </c>
      <c r="F195" s="84">
        <v>10840000</v>
      </c>
      <c r="G195" s="32">
        <v>900.8</v>
      </c>
      <c r="H195" s="32" t="s">
        <v>847</v>
      </c>
    </row>
    <row r="196" spans="1:8" ht="15" customHeight="1">
      <c r="A196" s="83">
        <v>45462</v>
      </c>
      <c r="B196" s="32" t="s">
        <v>1347</v>
      </c>
      <c r="C196" s="31" t="s">
        <v>1348</v>
      </c>
      <c r="D196" s="31" t="s">
        <v>1349</v>
      </c>
      <c r="E196" s="31" t="s">
        <v>529</v>
      </c>
      <c r="F196" s="84">
        <v>55500</v>
      </c>
      <c r="G196" s="32">
        <v>500.22</v>
      </c>
      <c r="H196" s="32" t="s">
        <v>847</v>
      </c>
    </row>
    <row r="197" spans="1:8" ht="15" customHeight="1">
      <c r="A197" s="83">
        <v>45462</v>
      </c>
      <c r="B197" s="32" t="s">
        <v>1350</v>
      </c>
      <c r="C197" s="31" t="s">
        <v>1351</v>
      </c>
      <c r="D197" s="31" t="s">
        <v>994</v>
      </c>
      <c r="E197" s="31" t="s">
        <v>529</v>
      </c>
      <c r="F197" s="84">
        <v>1599047</v>
      </c>
      <c r="G197" s="32">
        <v>26.49</v>
      </c>
      <c r="H197" s="32" t="s">
        <v>847</v>
      </c>
    </row>
    <row r="198" spans="1:8" ht="15" customHeight="1">
      <c r="A198" s="83">
        <v>45462</v>
      </c>
      <c r="B198" s="32" t="s">
        <v>464</v>
      </c>
      <c r="C198" s="31" t="s">
        <v>1352</v>
      </c>
      <c r="D198" s="31" t="s">
        <v>994</v>
      </c>
      <c r="E198" s="31" t="s">
        <v>529</v>
      </c>
      <c r="F198" s="84">
        <v>4300207</v>
      </c>
      <c r="G198" s="32">
        <v>187.5</v>
      </c>
      <c r="H198" s="32" t="s">
        <v>847</v>
      </c>
    </row>
    <row r="199" spans="1:8" ht="15" customHeight="1">
      <c r="A199" s="83">
        <v>45462</v>
      </c>
      <c r="B199" s="32" t="s">
        <v>464</v>
      </c>
      <c r="C199" s="31" t="s">
        <v>1352</v>
      </c>
      <c r="D199" s="31" t="s">
        <v>892</v>
      </c>
      <c r="E199" s="31" t="s">
        <v>529</v>
      </c>
      <c r="F199" s="84">
        <v>4065251</v>
      </c>
      <c r="G199" s="32">
        <v>187.8</v>
      </c>
      <c r="H199" s="32" t="s">
        <v>847</v>
      </c>
    </row>
    <row r="200" spans="1:8" ht="15" customHeight="1">
      <c r="A200" s="83">
        <v>45462</v>
      </c>
      <c r="B200" s="32" t="s">
        <v>476</v>
      </c>
      <c r="C200" s="31" t="s">
        <v>1353</v>
      </c>
      <c r="D200" s="31" t="s">
        <v>892</v>
      </c>
      <c r="E200" s="31" t="s">
        <v>529</v>
      </c>
      <c r="F200" s="84">
        <v>12762324</v>
      </c>
      <c r="G200" s="32">
        <v>50.68</v>
      </c>
      <c r="H200" s="32" t="s">
        <v>847</v>
      </c>
    </row>
    <row r="201" spans="1:8" ht="15" customHeight="1">
      <c r="A201" s="83">
        <v>45462</v>
      </c>
      <c r="B201" s="32" t="s">
        <v>476</v>
      </c>
      <c r="C201" s="31" t="s">
        <v>1353</v>
      </c>
      <c r="D201" s="31" t="s">
        <v>994</v>
      </c>
      <c r="E201" s="31" t="s">
        <v>529</v>
      </c>
      <c r="F201" s="84">
        <v>16763025</v>
      </c>
      <c r="G201" s="32">
        <v>50.56</v>
      </c>
      <c r="H201" s="32" t="s">
        <v>847</v>
      </c>
    </row>
    <row r="202" spans="1:8" ht="15" customHeight="1">
      <c r="A202" s="83">
        <v>45462</v>
      </c>
      <c r="B202" s="32" t="s">
        <v>1354</v>
      </c>
      <c r="C202" s="31" t="s">
        <v>1355</v>
      </c>
      <c r="D202" s="31" t="s">
        <v>1356</v>
      </c>
      <c r="E202" s="31" t="s">
        <v>529</v>
      </c>
      <c r="F202" s="84">
        <v>137810</v>
      </c>
      <c r="G202" s="32">
        <v>109.96</v>
      </c>
      <c r="H202" s="32" t="s">
        <v>847</v>
      </c>
    </row>
    <row r="203" spans="1:8" ht="15" customHeight="1">
      <c r="A203" s="83">
        <v>45462</v>
      </c>
      <c r="B203" s="32" t="s">
        <v>1357</v>
      </c>
      <c r="C203" s="31" t="s">
        <v>1358</v>
      </c>
      <c r="D203" s="31" t="s">
        <v>994</v>
      </c>
      <c r="E203" s="31" t="s">
        <v>529</v>
      </c>
      <c r="F203" s="84">
        <v>568454</v>
      </c>
      <c r="G203" s="32">
        <v>42.08</v>
      </c>
      <c r="H203" s="32" t="s">
        <v>847</v>
      </c>
    </row>
    <row r="204" spans="1:8" ht="15" customHeight="1">
      <c r="A204" s="83">
        <v>45462</v>
      </c>
      <c r="B204" s="32" t="s">
        <v>1043</v>
      </c>
      <c r="C204" s="31" t="s">
        <v>1044</v>
      </c>
      <c r="D204" s="31" t="s">
        <v>892</v>
      </c>
      <c r="E204" s="31" t="s">
        <v>529</v>
      </c>
      <c r="F204" s="84">
        <v>3130892</v>
      </c>
      <c r="G204" s="32">
        <v>37.46</v>
      </c>
      <c r="H204" s="32" t="s">
        <v>847</v>
      </c>
    </row>
    <row r="205" spans="1:8" ht="15" customHeight="1">
      <c r="A205" s="83">
        <v>45462</v>
      </c>
      <c r="B205" s="32" t="s">
        <v>1043</v>
      </c>
      <c r="C205" s="31" t="s">
        <v>1044</v>
      </c>
      <c r="D205" s="31" t="s">
        <v>1047</v>
      </c>
      <c r="E205" s="31" t="s">
        <v>529</v>
      </c>
      <c r="F205" s="84">
        <v>1289361</v>
      </c>
      <c r="G205" s="32">
        <v>37.5</v>
      </c>
      <c r="H205" s="32" t="s">
        <v>847</v>
      </c>
    </row>
    <row r="206" spans="1:8" ht="15" customHeight="1">
      <c r="A206" s="83">
        <v>45462</v>
      </c>
      <c r="B206" s="32" t="s">
        <v>1043</v>
      </c>
      <c r="C206" s="31" t="s">
        <v>1044</v>
      </c>
      <c r="D206" s="31" t="s">
        <v>994</v>
      </c>
      <c r="E206" s="31" t="s">
        <v>529</v>
      </c>
      <c r="F206" s="84">
        <v>5712339</v>
      </c>
      <c r="G206" s="32">
        <v>37.450000000000003</v>
      </c>
      <c r="H206" s="32" t="s">
        <v>847</v>
      </c>
    </row>
    <row r="207" spans="1:8" ht="15" customHeight="1">
      <c r="A207" s="83">
        <v>45462</v>
      </c>
      <c r="B207" s="32" t="s">
        <v>1359</v>
      </c>
      <c r="C207" s="31" t="s">
        <v>1360</v>
      </c>
      <c r="D207" s="31" t="s">
        <v>1361</v>
      </c>
      <c r="E207" s="31" t="s">
        <v>529</v>
      </c>
      <c r="F207" s="84">
        <v>333343</v>
      </c>
      <c r="G207" s="32">
        <v>1200</v>
      </c>
      <c r="H207" s="32" t="s">
        <v>847</v>
      </c>
    </row>
    <row r="208" spans="1:8" ht="15" customHeight="1">
      <c r="A208" s="83">
        <v>45462</v>
      </c>
      <c r="B208" s="32" t="s">
        <v>1359</v>
      </c>
      <c r="C208" s="31" t="s">
        <v>1360</v>
      </c>
      <c r="D208" s="31" t="s">
        <v>1362</v>
      </c>
      <c r="E208" s="31" t="s">
        <v>529</v>
      </c>
      <c r="F208" s="84">
        <v>291670</v>
      </c>
      <c r="G208" s="32">
        <v>1200</v>
      </c>
      <c r="H208" s="32" t="s">
        <v>847</v>
      </c>
    </row>
    <row r="209" spans="1:8" ht="15" customHeight="1">
      <c r="A209" s="83">
        <v>45462</v>
      </c>
      <c r="B209" s="32" t="s">
        <v>1359</v>
      </c>
      <c r="C209" s="31" t="s">
        <v>1360</v>
      </c>
      <c r="D209" s="31" t="s">
        <v>1124</v>
      </c>
      <c r="E209" s="31" t="s">
        <v>529</v>
      </c>
      <c r="F209" s="84">
        <v>1093753</v>
      </c>
      <c r="G209" s="32">
        <v>1200</v>
      </c>
      <c r="H209" s="32" t="s">
        <v>847</v>
      </c>
    </row>
    <row r="210" spans="1:8" ht="15" customHeight="1">
      <c r="A210" s="83">
        <v>45462</v>
      </c>
      <c r="B210" s="32" t="s">
        <v>1359</v>
      </c>
      <c r="C210" s="31" t="s">
        <v>1360</v>
      </c>
      <c r="D210" s="31" t="s">
        <v>1363</v>
      </c>
      <c r="E210" s="31" t="s">
        <v>529</v>
      </c>
      <c r="F210" s="84">
        <v>291670</v>
      </c>
      <c r="G210" s="32">
        <v>1200</v>
      </c>
      <c r="H210" s="32" t="s">
        <v>847</v>
      </c>
    </row>
    <row r="211" spans="1:8" ht="15" customHeight="1">
      <c r="A211" s="83">
        <v>45462</v>
      </c>
      <c r="B211" s="32" t="s">
        <v>1359</v>
      </c>
      <c r="C211" s="31" t="s">
        <v>1360</v>
      </c>
      <c r="D211" s="31" t="s">
        <v>1308</v>
      </c>
      <c r="E211" s="31" t="s">
        <v>529</v>
      </c>
      <c r="F211" s="84">
        <v>364584</v>
      </c>
      <c r="G211" s="32">
        <v>1200</v>
      </c>
      <c r="H211" s="32" t="s">
        <v>847</v>
      </c>
    </row>
    <row r="212" spans="1:8" ht="15" customHeight="1">
      <c r="A212" s="83">
        <v>45462</v>
      </c>
      <c r="B212" s="32" t="s">
        <v>1359</v>
      </c>
      <c r="C212" s="31" t="s">
        <v>1360</v>
      </c>
      <c r="D212" s="31" t="s">
        <v>1364</v>
      </c>
      <c r="E212" s="31" t="s">
        <v>529</v>
      </c>
      <c r="F212" s="84">
        <v>639607</v>
      </c>
      <c r="G212" s="32">
        <v>1200</v>
      </c>
      <c r="H212" s="32" t="s">
        <v>847</v>
      </c>
    </row>
    <row r="213" spans="1:8" ht="15" customHeight="1">
      <c r="A213" s="83">
        <v>45462</v>
      </c>
      <c r="B213" s="32" t="s">
        <v>1359</v>
      </c>
      <c r="C213" s="31" t="s">
        <v>1360</v>
      </c>
      <c r="D213" s="31" t="s">
        <v>1364</v>
      </c>
      <c r="E213" s="31" t="s">
        <v>529</v>
      </c>
      <c r="F213" s="84">
        <v>512630</v>
      </c>
      <c r="G213" s="32">
        <v>1200</v>
      </c>
      <c r="H213" s="32" t="s">
        <v>847</v>
      </c>
    </row>
    <row r="214" spans="1:8" ht="15" customHeight="1">
      <c r="A214" s="83">
        <v>45462</v>
      </c>
      <c r="B214" s="32" t="s">
        <v>1359</v>
      </c>
      <c r="C214" s="31" t="s">
        <v>1360</v>
      </c>
      <c r="D214" s="31" t="s">
        <v>1364</v>
      </c>
      <c r="E214" s="31" t="s">
        <v>529</v>
      </c>
      <c r="F214" s="84">
        <v>694051</v>
      </c>
      <c r="G214" s="32">
        <v>1200</v>
      </c>
      <c r="H214" s="32" t="s">
        <v>847</v>
      </c>
    </row>
    <row r="215" spans="1:8" ht="15" customHeight="1">
      <c r="A215" s="83">
        <v>45462</v>
      </c>
      <c r="B215" s="32" t="s">
        <v>1359</v>
      </c>
      <c r="C215" s="31" t="s">
        <v>1360</v>
      </c>
      <c r="D215" s="31" t="s">
        <v>1365</v>
      </c>
      <c r="E215" s="31" t="s">
        <v>529</v>
      </c>
      <c r="F215" s="84">
        <v>358343</v>
      </c>
      <c r="G215" s="32">
        <v>1200</v>
      </c>
      <c r="H215" s="32" t="s">
        <v>847</v>
      </c>
    </row>
    <row r="216" spans="1:8" ht="15" customHeight="1">
      <c r="A216" s="83">
        <v>45462</v>
      </c>
      <c r="B216" s="32" t="s">
        <v>1366</v>
      </c>
      <c r="C216" s="31" t="s">
        <v>1367</v>
      </c>
      <c r="D216" s="31" t="s">
        <v>1368</v>
      </c>
      <c r="E216" s="31" t="s">
        <v>529</v>
      </c>
      <c r="F216" s="84">
        <v>100000</v>
      </c>
      <c r="G216" s="32">
        <v>56.5</v>
      </c>
      <c r="H216" s="32" t="s">
        <v>847</v>
      </c>
    </row>
    <row r="217" spans="1:8" ht="15" customHeight="1">
      <c r="A217" s="83">
        <v>45462</v>
      </c>
      <c r="B217" s="32" t="s">
        <v>1154</v>
      </c>
      <c r="C217" s="31" t="s">
        <v>1155</v>
      </c>
      <c r="D217" s="31" t="s">
        <v>1369</v>
      </c>
      <c r="E217" s="31" t="s">
        <v>529</v>
      </c>
      <c r="F217" s="84">
        <v>195295</v>
      </c>
      <c r="G217" s="32">
        <v>129.37</v>
      </c>
      <c r="H217" s="32" t="s">
        <v>847</v>
      </c>
    </row>
    <row r="218" spans="1:8" ht="15" customHeight="1">
      <c r="A218" s="83">
        <v>45462</v>
      </c>
      <c r="B218" s="32" t="s">
        <v>1156</v>
      </c>
      <c r="C218" s="31" t="s">
        <v>1157</v>
      </c>
      <c r="D218" s="31" t="s">
        <v>1042</v>
      </c>
      <c r="E218" s="31" t="s">
        <v>529</v>
      </c>
      <c r="F218" s="84">
        <v>108550</v>
      </c>
      <c r="G218" s="32">
        <v>87.77</v>
      </c>
      <c r="H218" s="32" t="s">
        <v>847</v>
      </c>
    </row>
    <row r="219" spans="1:8" ht="15" customHeight="1">
      <c r="A219" s="83">
        <v>45462</v>
      </c>
      <c r="B219" s="32" t="s">
        <v>1156</v>
      </c>
      <c r="C219" s="31" t="s">
        <v>1157</v>
      </c>
      <c r="D219" s="31" t="s">
        <v>1066</v>
      </c>
      <c r="E219" s="31" t="s">
        <v>529</v>
      </c>
      <c r="F219" s="84">
        <v>144492</v>
      </c>
      <c r="G219" s="32">
        <v>89.94</v>
      </c>
      <c r="H219" s="32" t="s">
        <v>847</v>
      </c>
    </row>
    <row r="220" spans="1:8" ht="15" customHeight="1">
      <c r="A220" s="83">
        <v>45462</v>
      </c>
      <c r="B220" s="32" t="s">
        <v>1156</v>
      </c>
      <c r="C220" s="31" t="s">
        <v>1157</v>
      </c>
      <c r="D220" s="31" t="s">
        <v>1070</v>
      </c>
      <c r="E220" s="31" t="s">
        <v>529</v>
      </c>
      <c r="F220" s="84">
        <v>78907</v>
      </c>
      <c r="G220" s="32">
        <v>82.5</v>
      </c>
      <c r="H220" s="32" t="s">
        <v>847</v>
      </c>
    </row>
    <row r="221" spans="1:8" ht="15" customHeight="1">
      <c r="A221" s="83">
        <v>45462</v>
      </c>
      <c r="B221" s="32" t="s">
        <v>1156</v>
      </c>
      <c r="C221" s="31" t="s">
        <v>1157</v>
      </c>
      <c r="D221" s="31" t="s">
        <v>1101</v>
      </c>
      <c r="E221" s="31" t="s">
        <v>529</v>
      </c>
      <c r="F221" s="84">
        <v>104372</v>
      </c>
      <c r="G221" s="32">
        <v>88.94</v>
      </c>
      <c r="H221" s="32" t="s">
        <v>847</v>
      </c>
    </row>
    <row r="222" spans="1:8" ht="15" customHeight="1">
      <c r="A222" s="83">
        <v>45462</v>
      </c>
      <c r="B222" s="32" t="s">
        <v>1370</v>
      </c>
      <c r="C222" s="31" t="s">
        <v>1371</v>
      </c>
      <c r="D222" s="31" t="s">
        <v>1066</v>
      </c>
      <c r="E222" s="31" t="s">
        <v>529</v>
      </c>
      <c r="F222" s="84">
        <v>839426</v>
      </c>
      <c r="G222" s="32">
        <v>25.73</v>
      </c>
      <c r="H222" s="32" t="s">
        <v>847</v>
      </c>
    </row>
    <row r="223" spans="1:8" ht="15" customHeight="1">
      <c r="A223" s="83">
        <v>45462</v>
      </c>
      <c r="B223" s="32" t="s">
        <v>1102</v>
      </c>
      <c r="C223" s="31" t="s">
        <v>1103</v>
      </c>
      <c r="D223" s="31" t="s">
        <v>1104</v>
      </c>
      <c r="E223" s="31" t="s">
        <v>529</v>
      </c>
      <c r="F223" s="84">
        <v>4054510</v>
      </c>
      <c r="G223" s="32">
        <v>49.74</v>
      </c>
      <c r="H223" s="32" t="s">
        <v>847</v>
      </c>
    </row>
    <row r="224" spans="1:8" ht="15" customHeight="1">
      <c r="A224" s="83">
        <v>45462</v>
      </c>
      <c r="B224" s="32" t="s">
        <v>1102</v>
      </c>
      <c r="C224" s="31" t="s">
        <v>1103</v>
      </c>
      <c r="D224" s="31" t="s">
        <v>994</v>
      </c>
      <c r="E224" s="31" t="s">
        <v>529</v>
      </c>
      <c r="F224" s="84">
        <v>1816200</v>
      </c>
      <c r="G224" s="32">
        <v>49.63</v>
      </c>
      <c r="H224" s="32" t="s">
        <v>847</v>
      </c>
    </row>
    <row r="225" spans="1:8" ht="15" customHeight="1">
      <c r="A225" s="83">
        <v>45462</v>
      </c>
      <c r="B225" s="32" t="s">
        <v>1102</v>
      </c>
      <c r="C225" s="31" t="s">
        <v>1103</v>
      </c>
      <c r="D225" s="31" t="s">
        <v>892</v>
      </c>
      <c r="E225" s="31" t="s">
        <v>529</v>
      </c>
      <c r="F225" s="84">
        <v>679594</v>
      </c>
      <c r="G225" s="32">
        <v>49.49</v>
      </c>
      <c r="H225" s="32" t="s">
        <v>847</v>
      </c>
    </row>
    <row r="226" spans="1:8" ht="15" customHeight="1">
      <c r="A226" s="83">
        <v>45462</v>
      </c>
      <c r="B226" s="32" t="s">
        <v>1372</v>
      </c>
      <c r="C226" s="31" t="s">
        <v>1373</v>
      </c>
      <c r="D226" s="31" t="s">
        <v>1153</v>
      </c>
      <c r="E226" s="31" t="s">
        <v>529</v>
      </c>
      <c r="F226" s="84">
        <v>100000</v>
      </c>
      <c r="G226" s="32">
        <v>148.1</v>
      </c>
      <c r="H226" s="32" t="s">
        <v>847</v>
      </c>
    </row>
    <row r="227" spans="1:8" ht="15" customHeight="1">
      <c r="A227" s="83">
        <v>45462</v>
      </c>
      <c r="B227" s="32" t="s">
        <v>1374</v>
      </c>
      <c r="C227" s="31" t="s">
        <v>1375</v>
      </c>
      <c r="D227" s="31" t="s">
        <v>994</v>
      </c>
      <c r="E227" s="31" t="s">
        <v>529</v>
      </c>
      <c r="F227" s="84">
        <v>5982406</v>
      </c>
      <c r="G227" s="32">
        <v>24.16</v>
      </c>
      <c r="H227" s="32" t="s">
        <v>847</v>
      </c>
    </row>
    <row r="228" spans="1:8" ht="15" customHeight="1">
      <c r="A228" s="83">
        <v>45462</v>
      </c>
      <c r="B228" s="32" t="s">
        <v>1374</v>
      </c>
      <c r="C228" s="31" t="s">
        <v>1375</v>
      </c>
      <c r="D228" s="31" t="s">
        <v>1376</v>
      </c>
      <c r="E228" s="31" t="s">
        <v>529</v>
      </c>
      <c r="F228" s="84">
        <v>7515174</v>
      </c>
      <c r="G228" s="32">
        <v>24.2</v>
      </c>
      <c r="H228" s="32" t="s">
        <v>847</v>
      </c>
    </row>
    <row r="229" spans="1:8" ht="15" customHeight="1">
      <c r="A229" s="83">
        <v>45462</v>
      </c>
      <c r="B229" s="32" t="s">
        <v>1377</v>
      </c>
      <c r="C229" s="31" t="s">
        <v>1378</v>
      </c>
      <c r="D229" s="31" t="s">
        <v>994</v>
      </c>
      <c r="E229" s="31" t="s">
        <v>529</v>
      </c>
      <c r="F229" s="84">
        <v>1023834</v>
      </c>
      <c r="G229" s="32">
        <v>17.59</v>
      </c>
      <c r="H229" s="32" t="s">
        <v>847</v>
      </c>
    </row>
    <row r="230" spans="1:8" ht="15" customHeight="1">
      <c r="A230" s="83">
        <v>45462</v>
      </c>
      <c r="B230" s="32" t="s">
        <v>1259</v>
      </c>
      <c r="C230" s="31" t="s">
        <v>1379</v>
      </c>
      <c r="D230" s="31" t="s">
        <v>911</v>
      </c>
      <c r="E230" s="31" t="s">
        <v>529</v>
      </c>
      <c r="F230" s="84">
        <v>381812</v>
      </c>
      <c r="G230" s="32">
        <v>128.97</v>
      </c>
      <c r="H230" s="32" t="s">
        <v>847</v>
      </c>
    </row>
    <row r="231" spans="1:8" ht="15" customHeight="1">
      <c r="A231" s="83">
        <v>45462</v>
      </c>
      <c r="B231" s="32" t="s">
        <v>516</v>
      </c>
      <c r="C231" s="31" t="s">
        <v>1380</v>
      </c>
      <c r="D231" s="31" t="s">
        <v>1381</v>
      </c>
      <c r="E231" s="31" t="s">
        <v>529</v>
      </c>
      <c r="F231" s="84">
        <v>111972</v>
      </c>
      <c r="G231" s="32">
        <v>15378</v>
      </c>
      <c r="H231" s="32" t="s">
        <v>847</v>
      </c>
    </row>
    <row r="232" spans="1:8" ht="15" customHeight="1">
      <c r="A232" s="83">
        <v>45462</v>
      </c>
      <c r="B232" s="32" t="s">
        <v>516</v>
      </c>
      <c r="C232" s="31" t="s">
        <v>1380</v>
      </c>
      <c r="D232" s="31" t="s">
        <v>1382</v>
      </c>
      <c r="E232" s="31" t="s">
        <v>529</v>
      </c>
      <c r="F232" s="84">
        <v>170000</v>
      </c>
      <c r="G232" s="32">
        <v>15378</v>
      </c>
      <c r="H232" s="32" t="s">
        <v>847</v>
      </c>
    </row>
    <row r="233" spans="1:8" ht="15" customHeight="1">
      <c r="A233" s="83">
        <v>45462</v>
      </c>
      <c r="B233" s="32" t="s">
        <v>516</v>
      </c>
      <c r="C233" s="31" t="s">
        <v>1380</v>
      </c>
      <c r="D233" s="31" t="s">
        <v>1308</v>
      </c>
      <c r="E233" s="31" t="s">
        <v>529</v>
      </c>
      <c r="F233" s="84">
        <v>109247</v>
      </c>
      <c r="G233" s="32">
        <v>15378</v>
      </c>
      <c r="H233" s="32" t="s">
        <v>847</v>
      </c>
    </row>
    <row r="234" spans="1:8" ht="15" customHeight="1">
      <c r="A234" s="83">
        <v>45462</v>
      </c>
      <c r="B234" s="32" t="s">
        <v>1268</v>
      </c>
      <c r="C234" s="31" t="s">
        <v>1269</v>
      </c>
      <c r="D234" s="31" t="s">
        <v>1070</v>
      </c>
      <c r="E234" s="31" t="s">
        <v>530</v>
      </c>
      <c r="F234" s="84">
        <v>461609</v>
      </c>
      <c r="G234" s="32">
        <v>154.27000000000001</v>
      </c>
      <c r="H234" s="32" t="s">
        <v>847</v>
      </c>
    </row>
    <row r="235" spans="1:8" ht="15" customHeight="1">
      <c r="A235" s="83">
        <v>45462</v>
      </c>
      <c r="B235" s="32" t="s">
        <v>1268</v>
      </c>
      <c r="C235" s="31" t="s">
        <v>1269</v>
      </c>
      <c r="D235" s="31" t="s">
        <v>892</v>
      </c>
      <c r="E235" s="31" t="s">
        <v>530</v>
      </c>
      <c r="F235" s="84">
        <v>338585</v>
      </c>
      <c r="G235" s="32">
        <v>154.53</v>
      </c>
      <c r="H235" s="32" t="s">
        <v>847</v>
      </c>
    </row>
    <row r="236" spans="1:8" ht="15" customHeight="1">
      <c r="A236" s="83">
        <v>45462</v>
      </c>
      <c r="B236" s="32" t="s">
        <v>1268</v>
      </c>
      <c r="C236" s="31" t="s">
        <v>1269</v>
      </c>
      <c r="D236" s="31" t="s">
        <v>1270</v>
      </c>
      <c r="E236" s="31" t="s">
        <v>530</v>
      </c>
      <c r="F236" s="84">
        <v>380916</v>
      </c>
      <c r="G236" s="32">
        <v>153.68</v>
      </c>
      <c r="H236" s="32" t="s">
        <v>847</v>
      </c>
    </row>
    <row r="237" spans="1:8" ht="15" customHeight="1">
      <c r="A237" s="83">
        <v>45462</v>
      </c>
      <c r="B237" s="32" t="s">
        <v>1271</v>
      </c>
      <c r="C237" s="31" t="s">
        <v>1272</v>
      </c>
      <c r="D237" s="31" t="s">
        <v>1383</v>
      </c>
      <c r="E237" s="31" t="s">
        <v>530</v>
      </c>
      <c r="F237" s="84">
        <v>11053245</v>
      </c>
      <c r="G237" s="32">
        <v>385</v>
      </c>
      <c r="H237" s="32" t="s">
        <v>847</v>
      </c>
    </row>
    <row r="238" spans="1:8" ht="15" customHeight="1">
      <c r="A238" s="83">
        <v>45462</v>
      </c>
      <c r="B238" s="32" t="s">
        <v>1384</v>
      </c>
      <c r="C238" s="31" t="s">
        <v>1385</v>
      </c>
      <c r="D238" s="31" t="s">
        <v>1386</v>
      </c>
      <c r="E238" s="31" t="s">
        <v>530</v>
      </c>
      <c r="F238" s="84">
        <v>72000</v>
      </c>
      <c r="G238" s="32">
        <v>51.55</v>
      </c>
      <c r="H238" s="32" t="s">
        <v>847</v>
      </c>
    </row>
    <row r="239" spans="1:8" ht="15" customHeight="1">
      <c r="A239" s="83">
        <v>45462</v>
      </c>
      <c r="B239" s="32" t="s">
        <v>1140</v>
      </c>
      <c r="C239" s="31" t="s">
        <v>1141</v>
      </c>
      <c r="D239" s="31" t="s">
        <v>1143</v>
      </c>
      <c r="E239" s="31" t="s">
        <v>530</v>
      </c>
      <c r="F239" s="84">
        <v>702055</v>
      </c>
      <c r="G239" s="32">
        <v>5.04</v>
      </c>
      <c r="H239" s="32" t="s">
        <v>847</v>
      </c>
    </row>
    <row r="240" spans="1:8" ht="15" customHeight="1">
      <c r="A240" s="83">
        <v>45462</v>
      </c>
      <c r="B240" s="32" t="s">
        <v>1140</v>
      </c>
      <c r="C240" s="31" t="s">
        <v>1141</v>
      </c>
      <c r="D240" s="31" t="s">
        <v>1387</v>
      </c>
      <c r="E240" s="31" t="s">
        <v>530</v>
      </c>
      <c r="F240" s="84">
        <v>1100000</v>
      </c>
      <c r="G240" s="32">
        <v>5.0999999999999996</v>
      </c>
      <c r="H240" s="32" t="s">
        <v>847</v>
      </c>
    </row>
    <row r="241" spans="1:8" ht="15" customHeight="1">
      <c r="A241" s="83">
        <v>45462</v>
      </c>
      <c r="B241" s="32" t="s">
        <v>1140</v>
      </c>
      <c r="C241" s="31" t="s">
        <v>1141</v>
      </c>
      <c r="D241" s="31" t="s">
        <v>1278</v>
      </c>
      <c r="E241" s="31" t="s">
        <v>530</v>
      </c>
      <c r="F241" s="84">
        <v>920000</v>
      </c>
      <c r="G241" s="32">
        <v>5.18</v>
      </c>
      <c r="H241" s="32" t="s">
        <v>847</v>
      </c>
    </row>
    <row r="242" spans="1:8" ht="15" customHeight="1">
      <c r="A242" s="83">
        <v>45462</v>
      </c>
      <c r="B242" s="32" t="s">
        <v>1140</v>
      </c>
      <c r="C242" s="31" t="s">
        <v>1141</v>
      </c>
      <c r="D242" s="31" t="s">
        <v>1142</v>
      </c>
      <c r="E242" s="31" t="s">
        <v>530</v>
      </c>
      <c r="F242" s="84">
        <v>1575312</v>
      </c>
      <c r="G242" s="32">
        <v>5.04</v>
      </c>
      <c r="H242" s="32" t="s">
        <v>847</v>
      </c>
    </row>
    <row r="243" spans="1:8" ht="15" customHeight="1">
      <c r="A243" s="83">
        <v>45462</v>
      </c>
      <c r="B243" s="32" t="s">
        <v>1140</v>
      </c>
      <c r="C243" s="31" t="s">
        <v>1141</v>
      </c>
      <c r="D243" s="31" t="s">
        <v>1279</v>
      </c>
      <c r="E243" s="31" t="s">
        <v>530</v>
      </c>
      <c r="F243" s="84">
        <v>844447</v>
      </c>
      <c r="G243" s="32">
        <v>5.05</v>
      </c>
      <c r="H243" s="32" t="s">
        <v>847</v>
      </c>
    </row>
    <row r="244" spans="1:8" ht="15" customHeight="1">
      <c r="A244" s="83">
        <v>45462</v>
      </c>
      <c r="B244" s="32" t="s">
        <v>1280</v>
      </c>
      <c r="C244" s="31" t="s">
        <v>1281</v>
      </c>
      <c r="D244" s="31" t="s">
        <v>892</v>
      </c>
      <c r="E244" s="31" t="s">
        <v>530</v>
      </c>
      <c r="F244" s="84">
        <v>199173</v>
      </c>
      <c r="G244" s="32">
        <v>1407.54</v>
      </c>
      <c r="H244" s="32" t="s">
        <v>847</v>
      </c>
    </row>
    <row r="245" spans="1:8" ht="15" customHeight="1">
      <c r="A245" s="83">
        <v>45462</v>
      </c>
      <c r="B245" s="32" t="s">
        <v>1115</v>
      </c>
      <c r="C245" s="31" t="s">
        <v>1282</v>
      </c>
      <c r="D245" s="31" t="s">
        <v>892</v>
      </c>
      <c r="E245" s="31" t="s">
        <v>530</v>
      </c>
      <c r="F245" s="84">
        <v>158813</v>
      </c>
      <c r="G245" s="32">
        <v>742.72</v>
      </c>
      <c r="H245" s="32" t="s">
        <v>847</v>
      </c>
    </row>
    <row r="246" spans="1:8" ht="15" customHeight="1">
      <c r="A246" s="83">
        <v>45462</v>
      </c>
      <c r="B246" s="32" t="s">
        <v>62</v>
      </c>
      <c r="C246" s="31" t="s">
        <v>1283</v>
      </c>
      <c r="D246" s="31" t="s">
        <v>1388</v>
      </c>
      <c r="E246" s="31" t="s">
        <v>530</v>
      </c>
      <c r="F246" s="84">
        <v>13000000</v>
      </c>
      <c r="G246" s="32">
        <v>650.08000000000004</v>
      </c>
      <c r="H246" s="32" t="s">
        <v>847</v>
      </c>
    </row>
    <row r="247" spans="1:8" ht="15" customHeight="1">
      <c r="A247" s="83">
        <v>45462</v>
      </c>
      <c r="B247" s="32" t="s">
        <v>1285</v>
      </c>
      <c r="C247" s="31" t="s">
        <v>1286</v>
      </c>
      <c r="D247" s="31" t="s">
        <v>1287</v>
      </c>
      <c r="E247" s="31" t="s">
        <v>530</v>
      </c>
      <c r="F247" s="84">
        <v>94000</v>
      </c>
      <c r="G247" s="32">
        <v>117.81</v>
      </c>
      <c r="H247" s="32" t="s">
        <v>847</v>
      </c>
    </row>
    <row r="248" spans="1:8" ht="15" customHeight="1">
      <c r="A248" s="83">
        <v>45462</v>
      </c>
      <c r="B248" s="32" t="s">
        <v>1285</v>
      </c>
      <c r="C248" s="31" t="s">
        <v>1286</v>
      </c>
      <c r="D248" s="31" t="s">
        <v>973</v>
      </c>
      <c r="E248" s="31" t="s">
        <v>530</v>
      </c>
      <c r="F248" s="84">
        <v>102000</v>
      </c>
      <c r="G248" s="32">
        <v>117.18</v>
      </c>
      <c r="H248" s="32" t="s">
        <v>847</v>
      </c>
    </row>
    <row r="249" spans="1:8" ht="15" customHeight="1">
      <c r="A249" s="83">
        <v>45462</v>
      </c>
      <c r="B249" s="32" t="s">
        <v>1288</v>
      </c>
      <c r="C249" s="31" t="s">
        <v>1289</v>
      </c>
      <c r="D249" s="31" t="s">
        <v>892</v>
      </c>
      <c r="E249" s="31" t="s">
        <v>530</v>
      </c>
      <c r="F249" s="84">
        <v>1451769</v>
      </c>
      <c r="G249" s="32">
        <v>114.57</v>
      </c>
      <c r="H249" s="32" t="s">
        <v>847</v>
      </c>
    </row>
    <row r="250" spans="1:8" ht="15" customHeight="1">
      <c r="A250" s="83">
        <v>45462</v>
      </c>
      <c r="B250" s="32" t="s">
        <v>1389</v>
      </c>
      <c r="C250" s="31" t="s">
        <v>1390</v>
      </c>
      <c r="D250" s="31" t="s">
        <v>1391</v>
      </c>
      <c r="E250" s="31" t="s">
        <v>530</v>
      </c>
      <c r="F250" s="84">
        <v>470556</v>
      </c>
      <c r="G250" s="32">
        <v>281</v>
      </c>
      <c r="H250" s="32" t="s">
        <v>847</v>
      </c>
    </row>
    <row r="251" spans="1:8" ht="15" customHeight="1">
      <c r="A251" s="83">
        <v>45462</v>
      </c>
      <c r="B251" s="32" t="s">
        <v>89</v>
      </c>
      <c r="C251" s="31" t="s">
        <v>1293</v>
      </c>
      <c r="D251" s="31" t="s">
        <v>892</v>
      </c>
      <c r="E251" s="31" t="s">
        <v>530</v>
      </c>
      <c r="F251" s="84">
        <v>2842704</v>
      </c>
      <c r="G251" s="32">
        <v>466.58</v>
      </c>
      <c r="H251" s="32" t="s">
        <v>847</v>
      </c>
    </row>
    <row r="252" spans="1:8" ht="15" customHeight="1">
      <c r="A252" s="83">
        <v>45462</v>
      </c>
      <c r="B252" s="32" t="s">
        <v>1092</v>
      </c>
      <c r="C252" s="31" t="s">
        <v>1093</v>
      </c>
      <c r="D252" s="31" t="s">
        <v>892</v>
      </c>
      <c r="E252" s="31" t="s">
        <v>530</v>
      </c>
      <c r="F252" s="84">
        <v>627902</v>
      </c>
      <c r="G252" s="32">
        <v>349.29</v>
      </c>
      <c r="H252" s="32" t="s">
        <v>847</v>
      </c>
    </row>
    <row r="253" spans="1:8" ht="15" customHeight="1">
      <c r="A253" s="83">
        <v>45462</v>
      </c>
      <c r="B253" s="32" t="s">
        <v>1294</v>
      </c>
      <c r="C253" s="31" t="s">
        <v>1295</v>
      </c>
      <c r="D253" s="31" t="s">
        <v>892</v>
      </c>
      <c r="E253" s="31" t="s">
        <v>530</v>
      </c>
      <c r="F253" s="84">
        <v>2273560</v>
      </c>
      <c r="G253" s="32">
        <v>145.25</v>
      </c>
      <c r="H253" s="32" t="s">
        <v>847</v>
      </c>
    </row>
    <row r="254" spans="1:8" ht="15" customHeight="1">
      <c r="A254" s="83">
        <v>45462</v>
      </c>
      <c r="B254" s="32" t="s">
        <v>1294</v>
      </c>
      <c r="C254" s="31" t="s">
        <v>1295</v>
      </c>
      <c r="D254" s="31" t="s">
        <v>1042</v>
      </c>
      <c r="E254" s="31" t="s">
        <v>530</v>
      </c>
      <c r="F254" s="84">
        <v>2572314</v>
      </c>
      <c r="G254" s="32">
        <v>148.84</v>
      </c>
      <c r="H254" s="32" t="s">
        <v>847</v>
      </c>
    </row>
    <row r="255" spans="1:8" ht="15" customHeight="1">
      <c r="A255" s="83">
        <v>45462</v>
      </c>
      <c r="B255" s="32" t="s">
        <v>1294</v>
      </c>
      <c r="C255" s="31" t="s">
        <v>1295</v>
      </c>
      <c r="D255" s="31" t="s">
        <v>994</v>
      </c>
      <c r="E255" s="31" t="s">
        <v>530</v>
      </c>
      <c r="F255" s="84">
        <v>4454811</v>
      </c>
      <c r="G255" s="32">
        <v>147.76</v>
      </c>
      <c r="H255" s="32" t="s">
        <v>847</v>
      </c>
    </row>
    <row r="256" spans="1:8" ht="15" customHeight="1">
      <c r="A256" s="83">
        <v>45462</v>
      </c>
      <c r="B256" s="32" t="s">
        <v>1294</v>
      </c>
      <c r="C256" s="31" t="s">
        <v>1295</v>
      </c>
      <c r="D256" s="31" t="s">
        <v>1101</v>
      </c>
      <c r="E256" s="31" t="s">
        <v>530</v>
      </c>
      <c r="F256" s="84">
        <v>1598923</v>
      </c>
      <c r="G256" s="32">
        <v>147.68</v>
      </c>
      <c r="H256" s="32" t="s">
        <v>847</v>
      </c>
    </row>
    <row r="257" spans="1:8" ht="15" customHeight="1">
      <c r="A257" s="83">
        <v>45462</v>
      </c>
      <c r="B257" s="32" t="s">
        <v>1294</v>
      </c>
      <c r="C257" s="31" t="s">
        <v>1295</v>
      </c>
      <c r="D257" s="31" t="s">
        <v>1066</v>
      </c>
      <c r="E257" s="31" t="s">
        <v>530</v>
      </c>
      <c r="F257" s="84">
        <v>1520262</v>
      </c>
      <c r="G257" s="32">
        <v>148.32</v>
      </c>
      <c r="H257" s="32" t="s">
        <v>847</v>
      </c>
    </row>
    <row r="258" spans="1:8" ht="15" customHeight="1">
      <c r="A258" s="83">
        <v>45462</v>
      </c>
      <c r="B258" s="32" t="s">
        <v>1392</v>
      </c>
      <c r="C258" s="31" t="s">
        <v>1393</v>
      </c>
      <c r="D258" s="31" t="s">
        <v>1394</v>
      </c>
      <c r="E258" s="31" t="s">
        <v>530</v>
      </c>
      <c r="F258" s="84">
        <v>350000</v>
      </c>
      <c r="G258" s="32">
        <v>243.02</v>
      </c>
      <c r="H258" s="32" t="s">
        <v>847</v>
      </c>
    </row>
    <row r="259" spans="1:8" ht="15" customHeight="1">
      <c r="A259" s="83">
        <v>45462</v>
      </c>
      <c r="B259" s="32" t="s">
        <v>1061</v>
      </c>
      <c r="C259" s="31" t="s">
        <v>1062</v>
      </c>
      <c r="D259" s="31" t="s">
        <v>911</v>
      </c>
      <c r="E259" s="31" t="s">
        <v>530</v>
      </c>
      <c r="F259" s="84">
        <v>20800</v>
      </c>
      <c r="G259" s="32">
        <v>141.43</v>
      </c>
      <c r="H259" s="32" t="s">
        <v>847</v>
      </c>
    </row>
    <row r="260" spans="1:8" ht="15" customHeight="1">
      <c r="A260" s="83">
        <v>45462</v>
      </c>
      <c r="B260" s="32" t="s">
        <v>1296</v>
      </c>
      <c r="C260" s="31" t="s">
        <v>1297</v>
      </c>
      <c r="D260" s="31" t="s">
        <v>994</v>
      </c>
      <c r="E260" s="31" t="s">
        <v>530</v>
      </c>
      <c r="F260" s="84">
        <v>1387803</v>
      </c>
      <c r="G260" s="32">
        <v>78.180000000000007</v>
      </c>
      <c r="H260" s="32" t="s">
        <v>847</v>
      </c>
    </row>
    <row r="261" spans="1:8" ht="15" customHeight="1">
      <c r="A261" s="83">
        <v>45462</v>
      </c>
      <c r="B261" s="32" t="s">
        <v>362</v>
      </c>
      <c r="C261" s="31" t="s">
        <v>1298</v>
      </c>
      <c r="D261" s="31" t="s">
        <v>892</v>
      </c>
      <c r="E261" s="31" t="s">
        <v>530</v>
      </c>
      <c r="F261" s="84">
        <v>929621</v>
      </c>
      <c r="G261" s="32">
        <v>800.18</v>
      </c>
      <c r="H261" s="32" t="s">
        <v>847</v>
      </c>
    </row>
    <row r="262" spans="1:8" ht="15" customHeight="1">
      <c r="A262" s="83">
        <v>45462</v>
      </c>
      <c r="B262" s="32" t="s">
        <v>1299</v>
      </c>
      <c r="C262" s="31" t="s">
        <v>1300</v>
      </c>
      <c r="D262" s="31" t="s">
        <v>1395</v>
      </c>
      <c r="E262" s="31" t="s">
        <v>530</v>
      </c>
      <c r="F262" s="84">
        <v>1600000</v>
      </c>
      <c r="G262" s="32">
        <v>1.7</v>
      </c>
      <c r="H262" s="32" t="s">
        <v>847</v>
      </c>
    </row>
    <row r="263" spans="1:8" ht="15" customHeight="1">
      <c r="A263" s="83">
        <v>45462</v>
      </c>
      <c r="B263" s="32" t="s">
        <v>1302</v>
      </c>
      <c r="C263" s="31" t="s">
        <v>1303</v>
      </c>
      <c r="D263" s="31" t="s">
        <v>892</v>
      </c>
      <c r="E263" s="31" t="s">
        <v>530</v>
      </c>
      <c r="F263" s="84">
        <v>808810</v>
      </c>
      <c r="G263" s="32">
        <v>346.92</v>
      </c>
      <c r="H263" s="32" t="s">
        <v>847</v>
      </c>
    </row>
    <row r="264" spans="1:8" ht="15" customHeight="1">
      <c r="A264" s="83">
        <v>45462</v>
      </c>
      <c r="B264" s="32" t="s">
        <v>1304</v>
      </c>
      <c r="C264" s="31" t="s">
        <v>1305</v>
      </c>
      <c r="D264" s="31" t="s">
        <v>892</v>
      </c>
      <c r="E264" s="31" t="s">
        <v>530</v>
      </c>
      <c r="F264" s="84">
        <v>490491</v>
      </c>
      <c r="G264" s="32">
        <v>326.92</v>
      </c>
      <c r="H264" s="32" t="s">
        <v>847</v>
      </c>
    </row>
    <row r="265" spans="1:8" ht="15" customHeight="1">
      <c r="A265" s="83">
        <v>45462</v>
      </c>
      <c r="B265" s="32" t="s">
        <v>1304</v>
      </c>
      <c r="C265" s="31" t="s">
        <v>1305</v>
      </c>
      <c r="D265" s="31" t="s">
        <v>1306</v>
      </c>
      <c r="E265" s="31" t="s">
        <v>530</v>
      </c>
      <c r="F265" s="84">
        <v>1130574</v>
      </c>
      <c r="G265" s="32">
        <v>334.84</v>
      </c>
      <c r="H265" s="32" t="s">
        <v>847</v>
      </c>
    </row>
    <row r="266" spans="1:8" ht="15" customHeight="1">
      <c r="A266" s="83">
        <v>45462</v>
      </c>
      <c r="B266" s="32" t="s">
        <v>1396</v>
      </c>
      <c r="C266" s="31" t="s">
        <v>1397</v>
      </c>
      <c r="D266" s="31" t="s">
        <v>1398</v>
      </c>
      <c r="E266" s="31" t="s">
        <v>530</v>
      </c>
      <c r="F266" s="84">
        <v>240000</v>
      </c>
      <c r="G266" s="32">
        <v>3.9</v>
      </c>
      <c r="H266" s="32" t="s">
        <v>847</v>
      </c>
    </row>
    <row r="267" spans="1:8" ht="15" customHeight="1">
      <c r="A267" s="83">
        <v>45462</v>
      </c>
      <c r="B267" s="32" t="s">
        <v>1094</v>
      </c>
      <c r="C267" s="31" t="s">
        <v>1095</v>
      </c>
      <c r="D267" s="31" t="s">
        <v>1212</v>
      </c>
      <c r="E267" s="31" t="s">
        <v>530</v>
      </c>
      <c r="F267" s="84">
        <v>1630333</v>
      </c>
      <c r="G267" s="32">
        <v>2.93</v>
      </c>
      <c r="H267" s="32" t="s">
        <v>847</v>
      </c>
    </row>
    <row r="268" spans="1:8" ht="15" customHeight="1">
      <c r="A268" s="83">
        <v>45462</v>
      </c>
      <c r="B268" s="32" t="s">
        <v>1096</v>
      </c>
      <c r="C268" s="31" t="s">
        <v>1097</v>
      </c>
      <c r="D268" s="31" t="s">
        <v>1144</v>
      </c>
      <c r="E268" s="31" t="s">
        <v>530</v>
      </c>
      <c r="F268" s="84">
        <v>100000</v>
      </c>
      <c r="G268" s="32">
        <v>56.38</v>
      </c>
      <c r="H268" s="32" t="s">
        <v>847</v>
      </c>
    </row>
    <row r="269" spans="1:8" ht="15" customHeight="1">
      <c r="A269" s="83">
        <v>45462</v>
      </c>
      <c r="B269" s="32" t="s">
        <v>1096</v>
      </c>
      <c r="C269" s="31" t="s">
        <v>1097</v>
      </c>
      <c r="D269" s="31" t="s">
        <v>1145</v>
      </c>
      <c r="E269" s="31" t="s">
        <v>530</v>
      </c>
      <c r="F269" s="84">
        <v>80000</v>
      </c>
      <c r="G269" s="32">
        <v>56.94</v>
      </c>
      <c r="H269" s="32" t="s">
        <v>847</v>
      </c>
    </row>
    <row r="270" spans="1:8" ht="15" customHeight="1">
      <c r="A270" s="83">
        <v>45462</v>
      </c>
      <c r="B270" s="32" t="s">
        <v>389</v>
      </c>
      <c r="C270" s="31" t="s">
        <v>1098</v>
      </c>
      <c r="D270" s="31" t="s">
        <v>994</v>
      </c>
      <c r="E270" s="31" t="s">
        <v>530</v>
      </c>
      <c r="F270" s="84">
        <v>12803532</v>
      </c>
      <c r="G270" s="32">
        <v>124.59</v>
      </c>
      <c r="H270" s="32" t="s">
        <v>847</v>
      </c>
    </row>
    <row r="271" spans="1:8" ht="15" customHeight="1">
      <c r="A271" s="83">
        <v>45462</v>
      </c>
      <c r="B271" s="32" t="s">
        <v>1063</v>
      </c>
      <c r="C271" s="31" t="s">
        <v>1064</v>
      </c>
      <c r="D271" s="31" t="s">
        <v>1065</v>
      </c>
      <c r="E271" s="31" t="s">
        <v>530</v>
      </c>
      <c r="F271" s="84">
        <v>148353</v>
      </c>
      <c r="G271" s="32">
        <v>108.49</v>
      </c>
      <c r="H271" s="32" t="s">
        <v>847</v>
      </c>
    </row>
    <row r="272" spans="1:8" ht="15" customHeight="1">
      <c r="A272" s="83">
        <v>45462</v>
      </c>
      <c r="B272" s="32" t="s">
        <v>1099</v>
      </c>
      <c r="C272" s="31" t="s">
        <v>1100</v>
      </c>
      <c r="D272" s="31" t="s">
        <v>892</v>
      </c>
      <c r="E272" s="31" t="s">
        <v>530</v>
      </c>
      <c r="F272" s="84">
        <v>231922</v>
      </c>
      <c r="G272" s="32">
        <v>815.52</v>
      </c>
      <c r="H272" s="32" t="s">
        <v>847</v>
      </c>
    </row>
    <row r="273" spans="1:8" ht="15" customHeight="1">
      <c r="A273" s="83">
        <v>45462</v>
      </c>
      <c r="B273" s="32" t="s">
        <v>148</v>
      </c>
      <c r="C273" s="31" t="s">
        <v>1307</v>
      </c>
      <c r="D273" s="31" t="s">
        <v>1399</v>
      </c>
      <c r="E273" s="31" t="s">
        <v>530</v>
      </c>
      <c r="F273" s="84">
        <v>42947183</v>
      </c>
      <c r="G273" s="32">
        <v>321.27999999999997</v>
      </c>
      <c r="H273" s="32" t="s">
        <v>847</v>
      </c>
    </row>
    <row r="274" spans="1:8" ht="15" customHeight="1">
      <c r="A274" s="83">
        <v>45462</v>
      </c>
      <c r="B274" s="32" t="s">
        <v>148</v>
      </c>
      <c r="C274" s="31" t="s">
        <v>1307</v>
      </c>
      <c r="D274" s="31" t="s">
        <v>1400</v>
      </c>
      <c r="E274" s="31" t="s">
        <v>530</v>
      </c>
      <c r="F274" s="84">
        <v>20819871</v>
      </c>
      <c r="G274" s="32">
        <v>314.54000000000002</v>
      </c>
      <c r="H274" s="32" t="s">
        <v>847</v>
      </c>
    </row>
    <row r="275" spans="1:8" ht="15" customHeight="1">
      <c r="A275" s="83">
        <v>45462</v>
      </c>
      <c r="B275" s="32" t="s">
        <v>148</v>
      </c>
      <c r="C275" s="31" t="s">
        <v>1307</v>
      </c>
      <c r="D275" s="31" t="s">
        <v>1399</v>
      </c>
      <c r="E275" s="31" t="s">
        <v>530</v>
      </c>
      <c r="F275" s="84">
        <v>41640499</v>
      </c>
      <c r="G275" s="32">
        <v>320.52999999999997</v>
      </c>
      <c r="H275" s="32" t="s">
        <v>847</v>
      </c>
    </row>
    <row r="276" spans="1:8" ht="15" customHeight="1">
      <c r="A276" s="83">
        <v>45462</v>
      </c>
      <c r="B276" s="32" t="s">
        <v>148</v>
      </c>
      <c r="C276" s="31" t="s">
        <v>1307</v>
      </c>
      <c r="D276" s="31" t="s">
        <v>1399</v>
      </c>
      <c r="E276" s="31" t="s">
        <v>530</v>
      </c>
      <c r="F276" s="84">
        <v>37445637</v>
      </c>
      <c r="G276" s="32">
        <v>318.94</v>
      </c>
      <c r="H276" s="32" t="s">
        <v>847</v>
      </c>
    </row>
    <row r="277" spans="1:8" ht="15" customHeight="1">
      <c r="A277" s="83">
        <v>45462</v>
      </c>
      <c r="B277" s="32" t="s">
        <v>148</v>
      </c>
      <c r="C277" s="31" t="s">
        <v>1307</v>
      </c>
      <c r="D277" s="31" t="s">
        <v>1399</v>
      </c>
      <c r="E277" s="31" t="s">
        <v>530</v>
      </c>
      <c r="F277" s="84">
        <v>25127535</v>
      </c>
      <c r="G277" s="32">
        <v>317.48</v>
      </c>
      <c r="H277" s="32" t="s">
        <v>847</v>
      </c>
    </row>
    <row r="278" spans="1:8" ht="15" customHeight="1">
      <c r="A278" s="83">
        <v>45462</v>
      </c>
      <c r="B278" s="32" t="s">
        <v>148</v>
      </c>
      <c r="C278" s="31" t="s">
        <v>1307</v>
      </c>
      <c r="D278" s="31" t="s">
        <v>1399</v>
      </c>
      <c r="E278" s="31" t="s">
        <v>530</v>
      </c>
      <c r="F278" s="84">
        <v>20819871</v>
      </c>
      <c r="G278" s="32">
        <v>325</v>
      </c>
      <c r="H278" s="32" t="s">
        <v>847</v>
      </c>
    </row>
    <row r="279" spans="1:8" ht="15" customHeight="1">
      <c r="A279" s="83">
        <v>45462</v>
      </c>
      <c r="B279" s="32" t="s">
        <v>148</v>
      </c>
      <c r="C279" s="31" t="s">
        <v>1307</v>
      </c>
      <c r="D279" s="31" t="s">
        <v>1312</v>
      </c>
      <c r="E279" s="31" t="s">
        <v>530</v>
      </c>
      <c r="F279" s="84">
        <v>13776472</v>
      </c>
      <c r="G279" s="32">
        <v>329.99</v>
      </c>
      <c r="H279" s="32" t="s">
        <v>847</v>
      </c>
    </row>
    <row r="280" spans="1:8" ht="15" customHeight="1">
      <c r="A280" s="83">
        <v>45462</v>
      </c>
      <c r="B280" s="32" t="s">
        <v>148</v>
      </c>
      <c r="C280" s="31" t="s">
        <v>1307</v>
      </c>
      <c r="D280" s="31" t="s">
        <v>1401</v>
      </c>
      <c r="E280" s="31" t="s">
        <v>530</v>
      </c>
      <c r="F280" s="84">
        <v>41640499</v>
      </c>
      <c r="G280" s="32">
        <v>311.39999999999998</v>
      </c>
      <c r="H280" s="32" t="s">
        <v>847</v>
      </c>
    </row>
    <row r="281" spans="1:8" ht="15" customHeight="1">
      <c r="A281" s="83">
        <v>45462</v>
      </c>
      <c r="B281" s="32" t="s">
        <v>148</v>
      </c>
      <c r="C281" s="31" t="s">
        <v>1307</v>
      </c>
      <c r="D281" s="31" t="s">
        <v>1402</v>
      </c>
      <c r="E281" s="31" t="s">
        <v>530</v>
      </c>
      <c r="F281" s="84">
        <v>37445637</v>
      </c>
      <c r="G281" s="32">
        <v>311.95</v>
      </c>
      <c r="H281" s="32" t="s">
        <v>847</v>
      </c>
    </row>
    <row r="282" spans="1:8" ht="15" customHeight="1">
      <c r="A282" s="83">
        <v>45462</v>
      </c>
      <c r="B282" s="32" t="s">
        <v>148</v>
      </c>
      <c r="C282" s="31" t="s">
        <v>1307</v>
      </c>
      <c r="D282" s="31" t="s">
        <v>1403</v>
      </c>
      <c r="E282" s="31" t="s">
        <v>530</v>
      </c>
      <c r="F282" s="84">
        <v>56027643</v>
      </c>
      <c r="G282" s="32">
        <v>311.51</v>
      </c>
      <c r="H282" s="32" t="s">
        <v>847</v>
      </c>
    </row>
    <row r="283" spans="1:8" ht="15" customHeight="1">
      <c r="A283" s="83">
        <v>45462</v>
      </c>
      <c r="B283" s="32" t="s">
        <v>148</v>
      </c>
      <c r="C283" s="31" t="s">
        <v>1307</v>
      </c>
      <c r="D283" s="31" t="s">
        <v>1404</v>
      </c>
      <c r="E283" s="31" t="s">
        <v>530</v>
      </c>
      <c r="F283" s="84">
        <v>42947182</v>
      </c>
      <c r="G283" s="32">
        <v>311.39999999999998</v>
      </c>
      <c r="H283" s="32" t="s">
        <v>847</v>
      </c>
    </row>
    <row r="284" spans="1:8" ht="15" customHeight="1">
      <c r="A284" s="83">
        <v>45462</v>
      </c>
      <c r="B284" s="32" t="s">
        <v>148</v>
      </c>
      <c r="C284" s="31" t="s">
        <v>1307</v>
      </c>
      <c r="D284" s="31" t="s">
        <v>1405</v>
      </c>
      <c r="E284" s="31" t="s">
        <v>530</v>
      </c>
      <c r="F284" s="84">
        <v>25127535</v>
      </c>
      <c r="G284" s="32">
        <v>311.39999999999998</v>
      </c>
      <c r="H284" s="32" t="s">
        <v>847</v>
      </c>
    </row>
    <row r="285" spans="1:8" ht="15" customHeight="1">
      <c r="A285" s="83">
        <v>45462</v>
      </c>
      <c r="B285" s="32" t="s">
        <v>148</v>
      </c>
      <c r="C285" s="31" t="s">
        <v>1307</v>
      </c>
      <c r="D285" s="31" t="s">
        <v>1311</v>
      </c>
      <c r="E285" s="31" t="s">
        <v>530</v>
      </c>
      <c r="F285" s="84">
        <v>7307514</v>
      </c>
      <c r="G285" s="32">
        <v>331.25</v>
      </c>
      <c r="H285" s="32" t="s">
        <v>847</v>
      </c>
    </row>
    <row r="286" spans="1:8" ht="15" customHeight="1">
      <c r="A286" s="83">
        <v>45462</v>
      </c>
      <c r="B286" s="32" t="s">
        <v>148</v>
      </c>
      <c r="C286" s="31" t="s">
        <v>1307</v>
      </c>
      <c r="D286" s="31" t="s">
        <v>892</v>
      </c>
      <c r="E286" s="31" t="s">
        <v>530</v>
      </c>
      <c r="F286" s="84">
        <v>24363152</v>
      </c>
      <c r="G286" s="32">
        <v>329.04</v>
      </c>
      <c r="H286" s="32" t="s">
        <v>847</v>
      </c>
    </row>
    <row r="287" spans="1:8" ht="15" customHeight="1">
      <c r="A287" s="83">
        <v>45462</v>
      </c>
      <c r="B287" s="32" t="s">
        <v>148</v>
      </c>
      <c r="C287" s="31" t="s">
        <v>1307</v>
      </c>
      <c r="D287" s="31" t="s">
        <v>1399</v>
      </c>
      <c r="E287" s="31" t="s">
        <v>530</v>
      </c>
      <c r="F287" s="84">
        <v>56027642</v>
      </c>
      <c r="G287" s="32">
        <v>315.99</v>
      </c>
      <c r="H287" s="32" t="s">
        <v>847</v>
      </c>
    </row>
    <row r="288" spans="1:8" ht="15" customHeight="1">
      <c r="A288" s="83">
        <v>45462</v>
      </c>
      <c r="B288" s="32" t="s">
        <v>1314</v>
      </c>
      <c r="C288" s="31" t="s">
        <v>1315</v>
      </c>
      <c r="D288" s="31" t="s">
        <v>1406</v>
      </c>
      <c r="E288" s="31" t="s">
        <v>530</v>
      </c>
      <c r="F288" s="84">
        <v>89600</v>
      </c>
      <c r="G288" s="32">
        <v>200</v>
      </c>
      <c r="H288" s="32" t="s">
        <v>847</v>
      </c>
    </row>
    <row r="289" spans="1:8" ht="15" customHeight="1">
      <c r="A289" s="83">
        <v>45462</v>
      </c>
      <c r="B289" s="32" t="s">
        <v>1314</v>
      </c>
      <c r="C289" s="31" t="s">
        <v>1315</v>
      </c>
      <c r="D289" s="31" t="s">
        <v>1407</v>
      </c>
      <c r="E289" s="31" t="s">
        <v>530</v>
      </c>
      <c r="F289" s="84">
        <v>124000</v>
      </c>
      <c r="G289" s="32">
        <v>200.45</v>
      </c>
      <c r="H289" s="32" t="s">
        <v>847</v>
      </c>
    </row>
    <row r="290" spans="1:8" ht="15" customHeight="1">
      <c r="A290" s="83">
        <v>45462</v>
      </c>
      <c r="B290" s="32" t="s">
        <v>1146</v>
      </c>
      <c r="C290" s="31" t="s">
        <v>1147</v>
      </c>
      <c r="D290" s="31" t="s">
        <v>1066</v>
      </c>
      <c r="E290" s="31" t="s">
        <v>530</v>
      </c>
      <c r="F290" s="84">
        <v>2550557</v>
      </c>
      <c r="G290" s="32">
        <v>189.26</v>
      </c>
      <c r="H290" s="32" t="s">
        <v>847</v>
      </c>
    </row>
    <row r="291" spans="1:8" ht="15" customHeight="1">
      <c r="A291" s="83">
        <v>45462</v>
      </c>
      <c r="B291" s="32" t="s">
        <v>1317</v>
      </c>
      <c r="C291" s="31" t="s">
        <v>1318</v>
      </c>
      <c r="D291" s="31" t="s">
        <v>1408</v>
      </c>
      <c r="E291" s="31" t="s">
        <v>530</v>
      </c>
      <c r="F291" s="84">
        <v>96000</v>
      </c>
      <c r="G291" s="32">
        <v>186.13</v>
      </c>
      <c r="H291" s="32" t="s">
        <v>847</v>
      </c>
    </row>
    <row r="292" spans="1:8" ht="15" customHeight="1">
      <c r="A292" s="83">
        <v>45462</v>
      </c>
      <c r="B292" s="32" t="s">
        <v>1317</v>
      </c>
      <c r="C292" s="31" t="s">
        <v>1318</v>
      </c>
      <c r="D292" s="31" t="s">
        <v>1135</v>
      </c>
      <c r="E292" s="31" t="s">
        <v>530</v>
      </c>
      <c r="F292" s="84">
        <v>87600</v>
      </c>
      <c r="G292" s="32">
        <v>187.9</v>
      </c>
      <c r="H292" s="32" t="s">
        <v>847</v>
      </c>
    </row>
    <row r="293" spans="1:8" ht="15" customHeight="1">
      <c r="A293" s="83">
        <v>45462</v>
      </c>
      <c r="B293" s="32" t="s">
        <v>1317</v>
      </c>
      <c r="C293" s="31" t="s">
        <v>1318</v>
      </c>
      <c r="D293" s="31" t="s">
        <v>1409</v>
      </c>
      <c r="E293" s="31" t="s">
        <v>530</v>
      </c>
      <c r="F293" s="84">
        <v>171600</v>
      </c>
      <c r="G293" s="32">
        <v>186.15</v>
      </c>
      <c r="H293" s="32" t="s">
        <v>847</v>
      </c>
    </row>
    <row r="294" spans="1:8" ht="15" customHeight="1">
      <c r="A294" s="83">
        <v>45462</v>
      </c>
      <c r="B294" s="32" t="s">
        <v>1319</v>
      </c>
      <c r="C294" s="31" t="s">
        <v>1320</v>
      </c>
      <c r="D294" s="31" t="s">
        <v>1410</v>
      </c>
      <c r="E294" s="31" t="s">
        <v>530</v>
      </c>
      <c r="F294" s="84">
        <v>4500000</v>
      </c>
      <c r="G294" s="32">
        <v>3.02</v>
      </c>
      <c r="H294" s="32" t="s">
        <v>847</v>
      </c>
    </row>
    <row r="295" spans="1:8" ht="15" customHeight="1">
      <c r="A295" s="83">
        <v>45462</v>
      </c>
      <c r="B295" s="32" t="s">
        <v>1319</v>
      </c>
      <c r="C295" s="31" t="s">
        <v>1320</v>
      </c>
      <c r="D295" s="31" t="s">
        <v>1216</v>
      </c>
      <c r="E295" s="31" t="s">
        <v>530</v>
      </c>
      <c r="F295" s="84">
        <v>1614900</v>
      </c>
      <c r="G295" s="32">
        <v>3.08</v>
      </c>
      <c r="H295" s="32" t="s">
        <v>847</v>
      </c>
    </row>
    <row r="296" spans="1:8" ht="15" customHeight="1">
      <c r="A296" s="83">
        <v>45462</v>
      </c>
      <c r="B296" s="32" t="s">
        <v>1321</v>
      </c>
      <c r="C296" s="31" t="s">
        <v>1322</v>
      </c>
      <c r="D296" s="31" t="s">
        <v>994</v>
      </c>
      <c r="E296" s="31" t="s">
        <v>530</v>
      </c>
      <c r="F296" s="84">
        <v>707567</v>
      </c>
      <c r="G296" s="32">
        <v>46.49</v>
      </c>
      <c r="H296" s="32" t="s">
        <v>847</v>
      </c>
    </row>
    <row r="297" spans="1:8" ht="15" customHeight="1">
      <c r="A297" s="83">
        <v>45462</v>
      </c>
      <c r="B297" s="32" t="s">
        <v>1323</v>
      </c>
      <c r="C297" s="31" t="s">
        <v>1324</v>
      </c>
      <c r="D297" s="31" t="s">
        <v>892</v>
      </c>
      <c r="E297" s="31" t="s">
        <v>530</v>
      </c>
      <c r="F297" s="84">
        <v>809722</v>
      </c>
      <c r="G297" s="32">
        <v>75.56</v>
      </c>
      <c r="H297" s="32" t="s">
        <v>847</v>
      </c>
    </row>
    <row r="298" spans="1:8" ht="15" customHeight="1">
      <c r="A298" s="83">
        <v>45462</v>
      </c>
      <c r="B298" s="32" t="s">
        <v>415</v>
      </c>
      <c r="C298" s="31" t="s">
        <v>1325</v>
      </c>
      <c r="D298" s="31" t="s">
        <v>1411</v>
      </c>
      <c r="E298" s="31" t="s">
        <v>530</v>
      </c>
      <c r="F298" s="84">
        <v>5300000</v>
      </c>
      <c r="G298" s="32">
        <v>350.41</v>
      </c>
      <c r="H298" s="32" t="s">
        <v>847</v>
      </c>
    </row>
    <row r="299" spans="1:8" ht="15" customHeight="1">
      <c r="A299" s="83">
        <v>45462</v>
      </c>
      <c r="B299" s="32" t="s">
        <v>1328</v>
      </c>
      <c r="C299" s="31" t="s">
        <v>1329</v>
      </c>
      <c r="D299" s="31" t="s">
        <v>1330</v>
      </c>
      <c r="E299" s="31" t="s">
        <v>530</v>
      </c>
      <c r="F299" s="84">
        <v>35000</v>
      </c>
      <c r="G299" s="32">
        <v>6.9</v>
      </c>
      <c r="H299" s="32" t="s">
        <v>847</v>
      </c>
    </row>
    <row r="300" spans="1:8" ht="15" customHeight="1">
      <c r="A300" s="83">
        <v>45462</v>
      </c>
      <c r="B300" s="32" t="s">
        <v>1328</v>
      </c>
      <c r="C300" s="31" t="s">
        <v>1329</v>
      </c>
      <c r="D300" s="31" t="s">
        <v>1331</v>
      </c>
      <c r="E300" s="31" t="s">
        <v>530</v>
      </c>
      <c r="F300" s="84">
        <v>432079</v>
      </c>
      <c r="G300" s="32">
        <v>6.9</v>
      </c>
      <c r="H300" s="32" t="s">
        <v>847</v>
      </c>
    </row>
    <row r="301" spans="1:8" ht="15" customHeight="1">
      <c r="A301" s="83">
        <v>45462</v>
      </c>
      <c r="B301" s="32" t="s">
        <v>1412</v>
      </c>
      <c r="C301" s="31" t="s">
        <v>1413</v>
      </c>
      <c r="D301" s="31" t="s">
        <v>1414</v>
      </c>
      <c r="E301" s="31" t="s">
        <v>530</v>
      </c>
      <c r="F301" s="84">
        <v>54000</v>
      </c>
      <c r="G301" s="32">
        <v>60.46</v>
      </c>
      <c r="H301" s="32" t="s">
        <v>847</v>
      </c>
    </row>
    <row r="302" spans="1:8" ht="15" customHeight="1">
      <c r="A302" s="83">
        <v>45462</v>
      </c>
      <c r="B302" s="32" t="s">
        <v>1415</v>
      </c>
      <c r="C302" s="31" t="s">
        <v>1416</v>
      </c>
      <c r="D302" s="31" t="s">
        <v>1417</v>
      </c>
      <c r="E302" s="31" t="s">
        <v>530</v>
      </c>
      <c r="F302" s="84">
        <v>35000</v>
      </c>
      <c r="G302" s="32">
        <v>354.68</v>
      </c>
      <c r="H302" s="32" t="s">
        <v>847</v>
      </c>
    </row>
    <row r="303" spans="1:8" ht="15" customHeight="1">
      <c r="A303" s="83">
        <v>45462</v>
      </c>
      <c r="B303" s="32" t="s">
        <v>1332</v>
      </c>
      <c r="C303" s="31" t="s">
        <v>1333</v>
      </c>
      <c r="D303" s="31" t="s">
        <v>994</v>
      </c>
      <c r="E303" s="31" t="s">
        <v>530</v>
      </c>
      <c r="F303" s="84">
        <v>247109</v>
      </c>
      <c r="G303" s="32">
        <v>129.33000000000001</v>
      </c>
      <c r="H303" s="32" t="s">
        <v>847</v>
      </c>
    </row>
    <row r="304" spans="1:8" ht="15" customHeight="1">
      <c r="A304" s="83">
        <v>45462</v>
      </c>
      <c r="B304" s="32" t="s">
        <v>1332</v>
      </c>
      <c r="C304" s="31" t="s">
        <v>1333</v>
      </c>
      <c r="D304" s="31" t="s">
        <v>892</v>
      </c>
      <c r="E304" s="31" t="s">
        <v>530</v>
      </c>
      <c r="F304" s="84">
        <v>204763</v>
      </c>
      <c r="G304" s="32">
        <v>129.52000000000001</v>
      </c>
      <c r="H304" s="32" t="s">
        <v>847</v>
      </c>
    </row>
    <row r="305" spans="1:8" ht="15" customHeight="1">
      <c r="A305" s="83">
        <v>45462</v>
      </c>
      <c r="B305" s="32" t="s">
        <v>1334</v>
      </c>
      <c r="C305" s="31" t="s">
        <v>1335</v>
      </c>
      <c r="D305" s="31" t="s">
        <v>1336</v>
      </c>
      <c r="E305" s="31" t="s">
        <v>530</v>
      </c>
      <c r="F305" s="84">
        <v>84040</v>
      </c>
      <c r="G305" s="32">
        <v>184.78</v>
      </c>
      <c r="H305" s="32" t="s">
        <v>847</v>
      </c>
    </row>
    <row r="306" spans="1:8" ht="15" customHeight="1">
      <c r="A306" s="83">
        <v>45462</v>
      </c>
      <c r="B306" s="32" t="s">
        <v>1148</v>
      </c>
      <c r="C306" s="31" t="s">
        <v>1149</v>
      </c>
      <c r="D306" s="31" t="s">
        <v>892</v>
      </c>
      <c r="E306" s="31" t="s">
        <v>530</v>
      </c>
      <c r="F306" s="84">
        <v>1044165</v>
      </c>
      <c r="G306" s="32">
        <v>54.6</v>
      </c>
      <c r="H306" s="32" t="s">
        <v>847</v>
      </c>
    </row>
    <row r="307" spans="1:8" ht="15" customHeight="1">
      <c r="A307" s="83">
        <v>45462</v>
      </c>
      <c r="B307" s="32" t="s">
        <v>1148</v>
      </c>
      <c r="C307" s="31" t="s">
        <v>1149</v>
      </c>
      <c r="D307" s="31" t="s">
        <v>994</v>
      </c>
      <c r="E307" s="31" t="s">
        <v>530</v>
      </c>
      <c r="F307" s="84">
        <v>770310</v>
      </c>
      <c r="G307" s="32">
        <v>54.4</v>
      </c>
      <c r="H307" s="32" t="s">
        <v>847</v>
      </c>
    </row>
    <row r="308" spans="1:8" ht="15" customHeight="1">
      <c r="A308" s="83">
        <v>45462</v>
      </c>
      <c r="B308" s="32" t="s">
        <v>1150</v>
      </c>
      <c r="C308" s="31" t="s">
        <v>1151</v>
      </c>
      <c r="D308" s="31" t="s">
        <v>892</v>
      </c>
      <c r="E308" s="31" t="s">
        <v>530</v>
      </c>
      <c r="F308" s="84">
        <v>3680053</v>
      </c>
      <c r="G308" s="32">
        <v>127.9</v>
      </c>
      <c r="H308" s="32" t="s">
        <v>847</v>
      </c>
    </row>
    <row r="309" spans="1:8" ht="15" customHeight="1">
      <c r="A309" s="83">
        <v>45462</v>
      </c>
      <c r="B309" s="32" t="s">
        <v>1150</v>
      </c>
      <c r="C309" s="31" t="s">
        <v>1151</v>
      </c>
      <c r="D309" s="31" t="s">
        <v>994</v>
      </c>
      <c r="E309" s="31" t="s">
        <v>530</v>
      </c>
      <c r="F309" s="84">
        <v>3725767</v>
      </c>
      <c r="G309" s="32">
        <v>127.55</v>
      </c>
      <c r="H309" s="32" t="s">
        <v>847</v>
      </c>
    </row>
    <row r="310" spans="1:8" ht="15" customHeight="1">
      <c r="A310" s="83">
        <v>45462</v>
      </c>
      <c r="B310" s="32" t="s">
        <v>1340</v>
      </c>
      <c r="C310" s="31" t="s">
        <v>1341</v>
      </c>
      <c r="D310" s="31" t="s">
        <v>1342</v>
      </c>
      <c r="E310" s="31" t="s">
        <v>530</v>
      </c>
      <c r="F310" s="84">
        <v>300565</v>
      </c>
      <c r="G310" s="32">
        <v>11.65</v>
      </c>
      <c r="H310" s="32" t="s">
        <v>847</v>
      </c>
    </row>
    <row r="311" spans="1:8" ht="15" customHeight="1">
      <c r="A311" s="83">
        <v>45462</v>
      </c>
      <c r="B311" s="32" t="s">
        <v>1045</v>
      </c>
      <c r="C311" s="31" t="s">
        <v>1046</v>
      </c>
      <c r="D311" s="31" t="s">
        <v>1067</v>
      </c>
      <c r="E311" s="31" t="s">
        <v>530</v>
      </c>
      <c r="F311" s="84">
        <v>1609456</v>
      </c>
      <c r="G311" s="32">
        <v>24.84</v>
      </c>
      <c r="H311" s="32" t="s">
        <v>847</v>
      </c>
    </row>
    <row r="312" spans="1:8" ht="15" customHeight="1">
      <c r="A312" s="83">
        <v>45462</v>
      </c>
      <c r="B312" s="32" t="s">
        <v>1068</v>
      </c>
      <c r="C312" s="31" t="s">
        <v>1069</v>
      </c>
      <c r="D312" s="31" t="s">
        <v>994</v>
      </c>
      <c r="E312" s="31" t="s">
        <v>530</v>
      </c>
      <c r="F312" s="84">
        <v>418227</v>
      </c>
      <c r="G312" s="32">
        <v>1428.43</v>
      </c>
      <c r="H312" s="32" t="s">
        <v>847</v>
      </c>
    </row>
    <row r="313" spans="1:8" ht="15" customHeight="1">
      <c r="A313" s="83">
        <v>45462</v>
      </c>
      <c r="B313" s="32" t="s">
        <v>1068</v>
      </c>
      <c r="C313" s="31" t="s">
        <v>1069</v>
      </c>
      <c r="D313" s="31" t="s">
        <v>1152</v>
      </c>
      <c r="E313" s="31" t="s">
        <v>530</v>
      </c>
      <c r="F313" s="84">
        <v>366816</v>
      </c>
      <c r="G313" s="32">
        <v>1447.02</v>
      </c>
      <c r="H313" s="32" t="s">
        <v>847</v>
      </c>
    </row>
    <row r="314" spans="1:8" ht="15" customHeight="1">
      <c r="A314" s="83">
        <v>45462</v>
      </c>
      <c r="B314" s="32" t="s">
        <v>1068</v>
      </c>
      <c r="C314" s="31" t="s">
        <v>1069</v>
      </c>
      <c r="D314" s="31" t="s">
        <v>1101</v>
      </c>
      <c r="E314" s="31" t="s">
        <v>530</v>
      </c>
      <c r="F314" s="84">
        <v>319485</v>
      </c>
      <c r="G314" s="32">
        <v>1442.45</v>
      </c>
      <c r="H314" s="32" t="s">
        <v>847</v>
      </c>
    </row>
    <row r="315" spans="1:8" ht="15" customHeight="1">
      <c r="A315" s="83">
        <v>45462</v>
      </c>
      <c r="B315" s="32" t="s">
        <v>1068</v>
      </c>
      <c r="C315" s="31" t="s">
        <v>1069</v>
      </c>
      <c r="D315" s="31" t="s">
        <v>1066</v>
      </c>
      <c r="E315" s="31" t="s">
        <v>530</v>
      </c>
      <c r="F315" s="84">
        <v>337656</v>
      </c>
      <c r="G315" s="32">
        <v>1453.94</v>
      </c>
      <c r="H315" s="32" t="s">
        <v>847</v>
      </c>
    </row>
    <row r="316" spans="1:8" ht="15" customHeight="1">
      <c r="A316" s="83">
        <v>45462</v>
      </c>
      <c r="B316" s="32" t="s">
        <v>1343</v>
      </c>
      <c r="C316" s="31" t="s">
        <v>1344</v>
      </c>
      <c r="D316" s="31" t="s">
        <v>994</v>
      </c>
      <c r="E316" s="31" t="s">
        <v>530</v>
      </c>
      <c r="F316" s="84">
        <v>4458199</v>
      </c>
      <c r="G316" s="32">
        <v>72.95</v>
      </c>
      <c r="H316" s="32" t="s">
        <v>847</v>
      </c>
    </row>
    <row r="317" spans="1:8" ht="15" customHeight="1">
      <c r="A317" s="83">
        <v>45462</v>
      </c>
      <c r="B317" s="32" t="s">
        <v>192</v>
      </c>
      <c r="C317" s="31" t="s">
        <v>1345</v>
      </c>
      <c r="D317" s="31" t="s">
        <v>1418</v>
      </c>
      <c r="E317" s="31" t="s">
        <v>530</v>
      </c>
      <c r="F317" s="84">
        <v>10840000</v>
      </c>
      <c r="G317" s="32">
        <v>900.8</v>
      </c>
      <c r="H317" s="32" t="s">
        <v>847</v>
      </c>
    </row>
    <row r="318" spans="1:8" ht="15" customHeight="1">
      <c r="A318" s="83">
        <v>45462</v>
      </c>
      <c r="B318" s="32" t="s">
        <v>1350</v>
      </c>
      <c r="C318" s="31" t="s">
        <v>1351</v>
      </c>
      <c r="D318" s="31" t="s">
        <v>994</v>
      </c>
      <c r="E318" s="31" t="s">
        <v>530</v>
      </c>
      <c r="F318" s="84">
        <v>1614405</v>
      </c>
      <c r="G318" s="32">
        <v>26.51</v>
      </c>
      <c r="H318" s="32" t="s">
        <v>847</v>
      </c>
    </row>
    <row r="319" spans="1:8" ht="15" customHeight="1">
      <c r="A319" s="83">
        <v>45462</v>
      </c>
      <c r="B319" s="32" t="s">
        <v>464</v>
      </c>
      <c r="C319" s="31" t="s">
        <v>1352</v>
      </c>
      <c r="D319" s="31" t="s">
        <v>994</v>
      </c>
      <c r="E319" s="31" t="s">
        <v>530</v>
      </c>
      <c r="F319" s="84">
        <v>4106678</v>
      </c>
      <c r="G319" s="32">
        <v>187.58</v>
      </c>
      <c r="H319" s="32" t="s">
        <v>847</v>
      </c>
    </row>
    <row r="320" spans="1:8" ht="15" customHeight="1">
      <c r="A320" s="83">
        <v>45462</v>
      </c>
      <c r="B320" s="32" t="s">
        <v>464</v>
      </c>
      <c r="C320" s="31" t="s">
        <v>1352</v>
      </c>
      <c r="D320" s="31" t="s">
        <v>892</v>
      </c>
      <c r="E320" s="31" t="s">
        <v>530</v>
      </c>
      <c r="F320" s="84">
        <v>4065251</v>
      </c>
      <c r="G320" s="32">
        <v>188.02</v>
      </c>
      <c r="H320" s="32" t="s">
        <v>847</v>
      </c>
    </row>
    <row r="321" spans="1:8" ht="15" customHeight="1">
      <c r="A321" s="83">
        <v>45462</v>
      </c>
      <c r="B321" s="32" t="s">
        <v>476</v>
      </c>
      <c r="C321" s="31" t="s">
        <v>1353</v>
      </c>
      <c r="D321" s="31" t="s">
        <v>994</v>
      </c>
      <c r="E321" s="31" t="s">
        <v>530</v>
      </c>
      <c r="F321" s="84">
        <v>15195108</v>
      </c>
      <c r="G321" s="32">
        <v>50.54</v>
      </c>
      <c r="H321" s="32" t="s">
        <v>847</v>
      </c>
    </row>
    <row r="322" spans="1:8" ht="15" customHeight="1">
      <c r="A322" s="83">
        <v>45462</v>
      </c>
      <c r="B322" s="32" t="s">
        <v>476</v>
      </c>
      <c r="C322" s="31" t="s">
        <v>1353</v>
      </c>
      <c r="D322" s="31" t="s">
        <v>892</v>
      </c>
      <c r="E322" s="31" t="s">
        <v>530</v>
      </c>
      <c r="F322" s="84">
        <v>12762324</v>
      </c>
      <c r="G322" s="32">
        <v>50.69</v>
      </c>
      <c r="H322" s="32" t="s">
        <v>847</v>
      </c>
    </row>
    <row r="323" spans="1:8" ht="15" customHeight="1">
      <c r="A323" s="83">
        <v>45462</v>
      </c>
      <c r="B323" s="32" t="s">
        <v>1354</v>
      </c>
      <c r="C323" s="31" t="s">
        <v>1355</v>
      </c>
      <c r="D323" s="31" t="s">
        <v>1356</v>
      </c>
      <c r="E323" s="31" t="s">
        <v>530</v>
      </c>
      <c r="F323" s="84">
        <v>137810</v>
      </c>
      <c r="G323" s="32">
        <v>108.26</v>
      </c>
      <c r="H323" s="32" t="s">
        <v>847</v>
      </c>
    </row>
    <row r="324" spans="1:8" ht="15" customHeight="1">
      <c r="A324" s="83">
        <v>45462</v>
      </c>
      <c r="B324" s="32" t="s">
        <v>1419</v>
      </c>
      <c r="C324" s="31" t="s">
        <v>1420</v>
      </c>
      <c r="D324" s="31" t="s">
        <v>1421</v>
      </c>
      <c r="E324" s="31" t="s">
        <v>530</v>
      </c>
      <c r="F324" s="84">
        <v>95000</v>
      </c>
      <c r="G324" s="32">
        <v>21.23</v>
      </c>
      <c r="H324" s="32" t="s">
        <v>847</v>
      </c>
    </row>
    <row r="325" spans="1:8" ht="15" customHeight="1">
      <c r="A325" s="83">
        <v>45462</v>
      </c>
      <c r="B325" s="32" t="s">
        <v>1357</v>
      </c>
      <c r="C325" s="31" t="s">
        <v>1358</v>
      </c>
      <c r="D325" s="31" t="s">
        <v>994</v>
      </c>
      <c r="E325" s="31" t="s">
        <v>530</v>
      </c>
      <c r="F325" s="84">
        <v>634923</v>
      </c>
      <c r="G325" s="32">
        <v>42.22</v>
      </c>
      <c r="H325" s="32" t="s">
        <v>847</v>
      </c>
    </row>
    <row r="326" spans="1:8" ht="15" customHeight="1">
      <c r="A326" s="83">
        <v>45462</v>
      </c>
      <c r="B326" s="32" t="s">
        <v>1043</v>
      </c>
      <c r="C326" s="31" t="s">
        <v>1044</v>
      </c>
      <c r="D326" s="31" t="s">
        <v>892</v>
      </c>
      <c r="E326" s="31" t="s">
        <v>530</v>
      </c>
      <c r="F326" s="84">
        <v>3130892</v>
      </c>
      <c r="G326" s="32">
        <v>37.479999999999997</v>
      </c>
      <c r="H326" s="32" t="s">
        <v>847</v>
      </c>
    </row>
    <row r="327" spans="1:8" ht="15" customHeight="1">
      <c r="A327" s="83">
        <v>45462</v>
      </c>
      <c r="B327" s="32" t="s">
        <v>1043</v>
      </c>
      <c r="C327" s="31" t="s">
        <v>1044</v>
      </c>
      <c r="D327" s="31" t="s">
        <v>994</v>
      </c>
      <c r="E327" s="31" t="s">
        <v>530</v>
      </c>
      <c r="F327" s="84">
        <v>5406482</v>
      </c>
      <c r="G327" s="32">
        <v>37.49</v>
      </c>
      <c r="H327" s="32" t="s">
        <v>847</v>
      </c>
    </row>
    <row r="328" spans="1:8" ht="15" customHeight="1">
      <c r="A328" s="83">
        <v>45462</v>
      </c>
      <c r="B328" s="32" t="s">
        <v>1043</v>
      </c>
      <c r="C328" s="31" t="s">
        <v>1044</v>
      </c>
      <c r="D328" s="31" t="s">
        <v>1047</v>
      </c>
      <c r="E328" s="31" t="s">
        <v>530</v>
      </c>
      <c r="F328" s="84">
        <v>2605915</v>
      </c>
      <c r="G328" s="32">
        <v>37.24</v>
      </c>
      <c r="H328" s="32" t="s">
        <v>847</v>
      </c>
    </row>
    <row r="329" spans="1:8" ht="15" customHeight="1">
      <c r="A329" s="83">
        <v>45462</v>
      </c>
      <c r="B329" s="32" t="s">
        <v>1359</v>
      </c>
      <c r="C329" s="31" t="s">
        <v>1360</v>
      </c>
      <c r="D329" s="31" t="s">
        <v>1422</v>
      </c>
      <c r="E329" s="31" t="s">
        <v>530</v>
      </c>
      <c r="F329" s="84">
        <v>5030005</v>
      </c>
      <c r="G329" s="32">
        <v>1200</v>
      </c>
      <c r="H329" s="32" t="s">
        <v>847</v>
      </c>
    </row>
    <row r="330" spans="1:8" ht="15" customHeight="1">
      <c r="A330" s="83">
        <v>45462</v>
      </c>
      <c r="B330" s="32" t="s">
        <v>1359</v>
      </c>
      <c r="C330" s="31" t="s">
        <v>1360</v>
      </c>
      <c r="D330" s="31" t="s">
        <v>1423</v>
      </c>
      <c r="E330" s="31" t="s">
        <v>530</v>
      </c>
      <c r="F330" s="84">
        <v>1223267</v>
      </c>
      <c r="G330" s="32">
        <v>1200</v>
      </c>
      <c r="H330" s="32" t="s">
        <v>847</v>
      </c>
    </row>
    <row r="331" spans="1:8" ht="15" customHeight="1">
      <c r="A331" s="83">
        <v>45462</v>
      </c>
      <c r="B331" s="32" t="s">
        <v>1366</v>
      </c>
      <c r="C331" s="31" t="s">
        <v>1367</v>
      </c>
      <c r="D331" s="31" t="s">
        <v>1424</v>
      </c>
      <c r="E331" s="31" t="s">
        <v>530</v>
      </c>
      <c r="F331" s="84">
        <v>100000</v>
      </c>
      <c r="G331" s="32">
        <v>56.5</v>
      </c>
      <c r="H331" s="32" t="s">
        <v>847</v>
      </c>
    </row>
    <row r="332" spans="1:8" ht="15" customHeight="1">
      <c r="A332" s="83">
        <v>45462</v>
      </c>
      <c r="B332" s="32" t="s">
        <v>1154</v>
      </c>
      <c r="C332" s="31" t="s">
        <v>1155</v>
      </c>
      <c r="D332" s="31" t="s">
        <v>1369</v>
      </c>
      <c r="E332" s="31" t="s">
        <v>530</v>
      </c>
      <c r="F332" s="84">
        <v>90964</v>
      </c>
      <c r="G332" s="32">
        <v>125.91</v>
      </c>
      <c r="H332" s="32" t="s">
        <v>847</v>
      </c>
    </row>
    <row r="333" spans="1:8" ht="15" customHeight="1">
      <c r="A333" s="83">
        <v>45462</v>
      </c>
      <c r="B333" s="32" t="s">
        <v>1156</v>
      </c>
      <c r="C333" s="31" t="s">
        <v>1157</v>
      </c>
      <c r="D333" s="31" t="s">
        <v>1042</v>
      </c>
      <c r="E333" s="31" t="s">
        <v>530</v>
      </c>
      <c r="F333" s="84">
        <v>121144</v>
      </c>
      <c r="G333" s="32">
        <v>87.31</v>
      </c>
      <c r="H333" s="32" t="s">
        <v>847</v>
      </c>
    </row>
    <row r="334" spans="1:8" ht="15" customHeight="1">
      <c r="A334" s="83">
        <v>45462</v>
      </c>
      <c r="B334" s="32" t="s">
        <v>1156</v>
      </c>
      <c r="C334" s="31" t="s">
        <v>1157</v>
      </c>
      <c r="D334" s="31" t="s">
        <v>1070</v>
      </c>
      <c r="E334" s="31" t="s">
        <v>530</v>
      </c>
      <c r="F334" s="84">
        <v>78907</v>
      </c>
      <c r="G334" s="32">
        <v>82.85</v>
      </c>
      <c r="H334" s="32" t="s">
        <v>847</v>
      </c>
    </row>
    <row r="335" spans="1:8" ht="15" customHeight="1">
      <c r="A335" s="83">
        <v>45462</v>
      </c>
      <c r="B335" s="32" t="s">
        <v>1156</v>
      </c>
      <c r="C335" s="31" t="s">
        <v>1157</v>
      </c>
      <c r="D335" s="31" t="s">
        <v>1101</v>
      </c>
      <c r="E335" s="31" t="s">
        <v>530</v>
      </c>
      <c r="F335" s="84">
        <v>104372</v>
      </c>
      <c r="G335" s="32">
        <v>89.11</v>
      </c>
      <c r="H335" s="32" t="s">
        <v>847</v>
      </c>
    </row>
    <row r="336" spans="1:8" ht="15" customHeight="1">
      <c r="A336" s="83">
        <v>45462</v>
      </c>
      <c r="B336" s="32" t="s">
        <v>1156</v>
      </c>
      <c r="C336" s="31" t="s">
        <v>1157</v>
      </c>
      <c r="D336" s="31" t="s">
        <v>1066</v>
      </c>
      <c r="E336" s="31" t="s">
        <v>530</v>
      </c>
      <c r="F336" s="84">
        <v>144492</v>
      </c>
      <c r="G336" s="32">
        <v>90.06</v>
      </c>
      <c r="H336" s="32" t="s">
        <v>847</v>
      </c>
    </row>
    <row r="337" spans="1:8" ht="15" customHeight="1">
      <c r="A337" s="83">
        <v>45462</v>
      </c>
      <c r="B337" s="32" t="s">
        <v>1370</v>
      </c>
      <c r="C337" s="31" t="s">
        <v>1371</v>
      </c>
      <c r="D337" s="31" t="s">
        <v>1066</v>
      </c>
      <c r="E337" s="31" t="s">
        <v>530</v>
      </c>
      <c r="F337" s="84">
        <v>842978</v>
      </c>
      <c r="G337" s="32">
        <v>25.8</v>
      </c>
      <c r="H337" s="32" t="s">
        <v>847</v>
      </c>
    </row>
    <row r="338" spans="1:8" ht="15" customHeight="1">
      <c r="A338" s="83">
        <v>45462</v>
      </c>
      <c r="B338" s="32" t="s">
        <v>1102</v>
      </c>
      <c r="C338" s="31" t="s">
        <v>1103</v>
      </c>
      <c r="D338" s="31" t="s">
        <v>1104</v>
      </c>
      <c r="E338" s="31" t="s">
        <v>530</v>
      </c>
      <c r="F338" s="84">
        <v>4175602</v>
      </c>
      <c r="G338" s="32">
        <v>49.52</v>
      </c>
      <c r="H338" s="32" t="s">
        <v>847</v>
      </c>
    </row>
    <row r="339" spans="1:8" ht="15" customHeight="1">
      <c r="A339" s="83">
        <v>45462</v>
      </c>
      <c r="B339" s="32" t="s">
        <v>1102</v>
      </c>
      <c r="C339" s="31" t="s">
        <v>1103</v>
      </c>
      <c r="D339" s="31" t="s">
        <v>994</v>
      </c>
      <c r="E339" s="31" t="s">
        <v>530</v>
      </c>
      <c r="F339" s="84">
        <v>1944266</v>
      </c>
      <c r="G339" s="32">
        <v>49.49</v>
      </c>
      <c r="H339" s="32" t="s">
        <v>847</v>
      </c>
    </row>
    <row r="340" spans="1:8" ht="15" customHeight="1">
      <c r="A340" s="83">
        <v>45462</v>
      </c>
      <c r="B340" s="32" t="s">
        <v>1102</v>
      </c>
      <c r="C340" s="31" t="s">
        <v>1103</v>
      </c>
      <c r="D340" s="31" t="s">
        <v>892</v>
      </c>
      <c r="E340" s="31" t="s">
        <v>530</v>
      </c>
      <c r="F340" s="84">
        <v>679594</v>
      </c>
      <c r="G340" s="32">
        <v>49.35</v>
      </c>
      <c r="H340" s="32" t="s">
        <v>847</v>
      </c>
    </row>
    <row r="341" spans="1:8" ht="15" customHeight="1">
      <c r="A341" s="83">
        <v>45462</v>
      </c>
      <c r="B341" s="32" t="s">
        <v>1374</v>
      </c>
      <c r="C341" s="31" t="s">
        <v>1375</v>
      </c>
      <c r="D341" s="31" t="s">
        <v>1376</v>
      </c>
      <c r="E341" s="31" t="s">
        <v>530</v>
      </c>
      <c r="F341" s="84">
        <v>7498174</v>
      </c>
      <c r="G341" s="32">
        <v>24.17</v>
      </c>
      <c r="H341" s="32" t="s">
        <v>847</v>
      </c>
    </row>
    <row r="342" spans="1:8" ht="15" customHeight="1">
      <c r="A342" s="83">
        <v>45462</v>
      </c>
      <c r="B342" s="32" t="s">
        <v>1374</v>
      </c>
      <c r="C342" s="31" t="s">
        <v>1375</v>
      </c>
      <c r="D342" s="31" t="s">
        <v>994</v>
      </c>
      <c r="E342" s="31" t="s">
        <v>530</v>
      </c>
      <c r="F342" s="84">
        <v>5915564</v>
      </c>
      <c r="G342" s="32">
        <v>24.17</v>
      </c>
      <c r="H342" s="32" t="s">
        <v>847</v>
      </c>
    </row>
    <row r="343" spans="1:8" ht="15" customHeight="1">
      <c r="A343" s="83">
        <v>45462</v>
      </c>
      <c r="B343" s="32" t="s">
        <v>1377</v>
      </c>
      <c r="C343" s="31" t="s">
        <v>1378</v>
      </c>
      <c r="D343" s="31" t="s">
        <v>994</v>
      </c>
      <c r="E343" s="31" t="s">
        <v>530</v>
      </c>
      <c r="F343" s="84">
        <v>1040727</v>
      </c>
      <c r="G343" s="32">
        <v>17.649999999999999</v>
      </c>
      <c r="H343" s="32" t="s">
        <v>847</v>
      </c>
    </row>
    <row r="344" spans="1:8" ht="15" customHeight="1">
      <c r="A344" s="83">
        <v>45462</v>
      </c>
      <c r="B344" s="32" t="s">
        <v>1259</v>
      </c>
      <c r="C344" s="31" t="s">
        <v>1379</v>
      </c>
      <c r="D344" s="31" t="s">
        <v>911</v>
      </c>
      <c r="E344" s="31" t="s">
        <v>530</v>
      </c>
      <c r="F344" s="84">
        <v>150000</v>
      </c>
      <c r="G344" s="32">
        <v>128.81</v>
      </c>
      <c r="H344" s="32" t="s">
        <v>847</v>
      </c>
    </row>
    <row r="345" spans="1:8" ht="15" customHeight="1">
      <c r="A345" s="83">
        <v>45462</v>
      </c>
      <c r="B345" s="32" t="s">
        <v>516</v>
      </c>
      <c r="C345" s="31" t="s">
        <v>1380</v>
      </c>
      <c r="D345" s="31" t="s">
        <v>1425</v>
      </c>
      <c r="E345" s="31" t="s">
        <v>530</v>
      </c>
      <c r="F345" s="84">
        <v>1425000</v>
      </c>
      <c r="G345" s="32">
        <v>15394.54</v>
      </c>
      <c r="H345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7"/>
  <sheetViews>
    <sheetView zoomScale="80" zoomScaleNormal="80" workbookViewId="0">
      <selection activeCell="I1" sqref="I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1111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993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423.65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1022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2917.3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1021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1013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1016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1019</v>
      </c>
      <c r="G29" s="185">
        <v>1045</v>
      </c>
      <c r="H29" s="183"/>
      <c r="I29" s="183" t="s">
        <v>1020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1105.5999999999999</v>
      </c>
      <c r="Q29" s="333"/>
      <c r="R29" s="54" t="s">
        <v>853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991</v>
      </c>
      <c r="G30" s="185">
        <v>1340</v>
      </c>
      <c r="H30" s="183"/>
      <c r="I30" s="183" t="s">
        <v>992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1515.85</v>
      </c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1012</v>
      </c>
      <c r="J31" s="247" t="s">
        <v>1053</v>
      </c>
      <c r="K31" s="247">
        <f t="shared" ref="K31" si="34">H31-F31</f>
        <v>102.5</v>
      </c>
      <c r="L31" s="261">
        <f>(F31*-0.3)/100</f>
        <v>-6.8849999999999998</v>
      </c>
      <c r="M31" s="262">
        <f t="shared" ref="M31" si="35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1014</v>
      </c>
      <c r="G32" s="185">
        <v>890</v>
      </c>
      <c r="H32" s="183"/>
      <c r="I32" s="183" t="s">
        <v>1015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977.35</v>
      </c>
      <c r="Q32" s="228"/>
      <c r="R32" s="54" t="s">
        <v>854</v>
      </c>
    </row>
    <row r="33" spans="1:3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1032</v>
      </c>
      <c r="J33" s="247" t="s">
        <v>1159</v>
      </c>
      <c r="K33" s="247">
        <f t="shared" ref="K33" si="36">H33-F33</f>
        <v>33.5</v>
      </c>
      <c r="L33" s="261">
        <f>(F33*-0.3)/100</f>
        <v>-1.98</v>
      </c>
      <c r="M33" s="262">
        <f t="shared" ref="M33" si="37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1033</v>
      </c>
      <c r="G34" s="185">
        <v>189</v>
      </c>
      <c r="H34" s="183"/>
      <c r="I34" s="183" t="s">
        <v>1034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204.87</v>
      </c>
      <c r="Q34" s="228"/>
      <c r="R34" s="54" t="s">
        <v>853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1054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1401.8</v>
      </c>
      <c r="Q35" s="228"/>
      <c r="R35" s="54" t="s">
        <v>853</v>
      </c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1073</v>
      </c>
      <c r="G36" s="185">
        <v>438</v>
      </c>
      <c r="H36" s="183"/>
      <c r="I36" s="183" t="s">
        <v>1074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495.75</v>
      </c>
      <c r="Q36" s="228"/>
      <c r="R36" s="54" t="s">
        <v>853</v>
      </c>
    </row>
    <row r="37" spans="1:38" ht="15" customHeight="1">
      <c r="A37" s="187">
        <v>28</v>
      </c>
      <c r="B37" s="184">
        <v>45461</v>
      </c>
      <c r="C37" s="188"/>
      <c r="D37" s="192" t="s">
        <v>1017</v>
      </c>
      <c r="E37" s="189" t="s">
        <v>545</v>
      </c>
      <c r="F37" s="183" t="s">
        <v>1109</v>
      </c>
      <c r="G37" s="185">
        <v>1150</v>
      </c>
      <c r="H37" s="183"/>
      <c r="I37" s="183" t="s">
        <v>1110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1272.8499999999999</v>
      </c>
      <c r="Q37" s="228"/>
      <c r="R37" s="54" t="s">
        <v>853</v>
      </c>
    </row>
    <row r="38" spans="1:3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1160</v>
      </c>
      <c r="G38" s="185">
        <v>113</v>
      </c>
      <c r="H38" s="183"/>
      <c r="I38" s="183" t="s">
        <v>1161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121.12</v>
      </c>
      <c r="Q38" s="228"/>
    </row>
    <row r="39" spans="1:38" ht="15" customHeight="1">
      <c r="A39" s="187">
        <v>30</v>
      </c>
      <c r="B39" s="184">
        <v>45462</v>
      </c>
      <c r="C39" s="188"/>
      <c r="D39" s="192" t="s">
        <v>418</v>
      </c>
      <c r="E39" s="189" t="s">
        <v>545</v>
      </c>
      <c r="F39" s="183" t="s">
        <v>1164</v>
      </c>
      <c r="G39" s="185">
        <v>1265</v>
      </c>
      <c r="H39" s="183"/>
      <c r="I39" s="183" t="s">
        <v>1165</v>
      </c>
      <c r="J39" s="185" t="s">
        <v>546</v>
      </c>
      <c r="K39" s="185"/>
      <c r="L39" s="186"/>
      <c r="M39" s="190"/>
      <c r="N39" s="185"/>
      <c r="O39" s="191"/>
      <c r="P39" s="186">
        <f>VLOOKUP(D39,'MidCap Intra'!$B$11:$C$571,2,0)</f>
        <v>1336.4</v>
      </c>
      <c r="Q39" s="228"/>
    </row>
    <row r="40" spans="1:38" ht="15" customHeight="1">
      <c r="A40" s="187"/>
      <c r="B40" s="184"/>
      <c r="C40" s="188"/>
      <c r="D40" s="192"/>
      <c r="E40" s="189"/>
      <c r="F40" s="183"/>
      <c r="G40" s="185"/>
      <c r="H40" s="183"/>
      <c r="I40" s="183"/>
      <c r="J40" s="185"/>
      <c r="K40" s="185"/>
      <c r="L40" s="186"/>
      <c r="M40" s="190"/>
      <c r="N40" s="185"/>
      <c r="O40" s="191"/>
      <c r="P40" s="186"/>
      <c r="Q40" s="228"/>
    </row>
    <row r="41" spans="1:38" ht="15" customHeight="1">
      <c r="A41" s="285"/>
      <c r="B41" s="285"/>
      <c r="C41" s="188"/>
      <c r="D41" s="192"/>
      <c r="E41" s="189"/>
      <c r="F41" s="183"/>
      <c r="G41" s="185"/>
      <c r="H41" s="183"/>
      <c r="I41" s="183"/>
      <c r="J41" s="185"/>
      <c r="K41" s="185"/>
      <c r="L41" s="186"/>
      <c r="M41" s="190"/>
      <c r="N41" s="185"/>
      <c r="O41" s="191"/>
      <c r="P41" s="186"/>
      <c r="Q41" s="228"/>
    </row>
    <row r="42" spans="1:38" ht="15" customHeight="1"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38" ht="14.25" customHeight="1">
      <c r="A43" s="96"/>
      <c r="B43" s="97"/>
      <c r="C43" s="98"/>
      <c r="D43" s="99"/>
      <c r="E43" s="100"/>
      <c r="F43" s="10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02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3" t="s">
        <v>548</v>
      </c>
      <c r="B44" s="104"/>
      <c r="C44" s="105"/>
      <c r="E44" s="106"/>
      <c r="F44" s="10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7" t="s">
        <v>549</v>
      </c>
      <c r="B45" s="103"/>
      <c r="C45" s="103"/>
      <c r="D45" s="103"/>
      <c r="E45" s="37"/>
      <c r="F45" s="108" t="s">
        <v>550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3" t="s">
        <v>551</v>
      </c>
      <c r="B46" s="103"/>
      <c r="C46" s="103"/>
      <c r="D46" s="103" t="s">
        <v>552</v>
      </c>
      <c r="E46" s="6"/>
      <c r="F46" s="108" t="s">
        <v>553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3"/>
      <c r="B47" s="103"/>
      <c r="C47" s="103"/>
      <c r="D47" s="103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96"/>
      <c r="B48" s="196"/>
      <c r="C48" s="196"/>
      <c r="D48" s="196"/>
      <c r="E48" s="197"/>
      <c r="F48" s="197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4.25" customHeight="1">
      <c r="A49" s="103"/>
      <c r="B49" s="103"/>
      <c r="C49" s="103"/>
      <c r="D49" s="103"/>
      <c r="E49" s="6"/>
      <c r="F49" s="6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115" t="s">
        <v>558</v>
      </c>
      <c r="B50" s="115"/>
      <c r="C50" s="115"/>
      <c r="D50" s="115"/>
      <c r="E50" s="6"/>
      <c r="F50" s="6"/>
      <c r="G50" s="54"/>
      <c r="H50" s="54"/>
      <c r="I50" s="54"/>
      <c r="J50" s="54"/>
      <c r="K50" s="54"/>
      <c r="L50" s="54"/>
      <c r="M50" s="54"/>
      <c r="N50" s="54"/>
      <c r="O50" s="54"/>
      <c r="P50" s="54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38.25" customHeight="1">
      <c r="A51" s="93" t="s">
        <v>16</v>
      </c>
      <c r="B51" s="93" t="s">
        <v>521</v>
      </c>
      <c r="C51" s="93"/>
      <c r="D51" s="94" t="s">
        <v>532</v>
      </c>
      <c r="E51" s="93" t="s">
        <v>533</v>
      </c>
      <c r="F51" s="93" t="s">
        <v>534</v>
      </c>
      <c r="G51" s="93" t="s">
        <v>554</v>
      </c>
      <c r="H51" s="93" t="s">
        <v>536</v>
      </c>
      <c r="I51" s="193" t="s">
        <v>537</v>
      </c>
      <c r="J51" s="195" t="s">
        <v>538</v>
      </c>
      <c r="K51" s="194" t="s">
        <v>559</v>
      </c>
      <c r="L51" s="95" t="s">
        <v>540</v>
      </c>
      <c r="M51" s="116" t="s">
        <v>560</v>
      </c>
      <c r="N51" s="93" t="s">
        <v>561</v>
      </c>
      <c r="O51" s="92" t="s">
        <v>542</v>
      </c>
      <c r="P51" s="260" t="s">
        <v>543</v>
      </c>
      <c r="Q51" s="230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303">
        <v>1</v>
      </c>
      <c r="B52" s="304">
        <v>45446</v>
      </c>
      <c r="C52" s="305"/>
      <c r="D52" s="305" t="s">
        <v>896</v>
      </c>
      <c r="E52" s="303" t="s">
        <v>556</v>
      </c>
      <c r="F52" s="303">
        <v>12550</v>
      </c>
      <c r="G52" s="303">
        <v>12300</v>
      </c>
      <c r="H52" s="303">
        <v>12300</v>
      </c>
      <c r="I52" s="306" t="s">
        <v>916</v>
      </c>
      <c r="J52" s="297" t="s">
        <v>930</v>
      </c>
      <c r="K52" s="298">
        <f t="shared" ref="K52:K60" si="38">H52-F52</f>
        <v>-250</v>
      </c>
      <c r="L52" s="299">
        <f t="shared" ref="L52" si="39">(H52*N52)*0.03%</f>
        <v>184.49999999999997</v>
      </c>
      <c r="M52" s="300">
        <f t="shared" ref="M52" si="40">(K52*N52)-L52</f>
        <v>-12684.5</v>
      </c>
      <c r="N52" s="298">
        <v>50</v>
      </c>
      <c r="O52" s="301" t="s">
        <v>557</v>
      </c>
      <c r="P52" s="302">
        <v>45447</v>
      </c>
      <c r="Q52" s="226"/>
      <c r="R52" s="54" t="s">
        <v>854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03">
        <v>2</v>
      </c>
      <c r="B53" s="304">
        <v>45446</v>
      </c>
      <c r="C53" s="305"/>
      <c r="D53" s="305" t="s">
        <v>917</v>
      </c>
      <c r="E53" s="303" t="s">
        <v>556</v>
      </c>
      <c r="F53" s="303">
        <v>2381.5</v>
      </c>
      <c r="G53" s="303">
        <v>2355</v>
      </c>
      <c r="H53" s="303">
        <v>2355</v>
      </c>
      <c r="I53" s="306" t="s">
        <v>918</v>
      </c>
      <c r="J53" s="297" t="s">
        <v>929</v>
      </c>
      <c r="K53" s="298">
        <f t="shared" si="38"/>
        <v>-26.5</v>
      </c>
      <c r="L53" s="299">
        <f t="shared" ref="L53" si="41">(H53*N53)*0.03%</f>
        <v>337.00049999999999</v>
      </c>
      <c r="M53" s="300">
        <f t="shared" ref="M53" si="42">(K53*N53)-L53</f>
        <v>-12977.5005</v>
      </c>
      <c r="N53" s="298">
        <v>477</v>
      </c>
      <c r="O53" s="301" t="s">
        <v>557</v>
      </c>
      <c r="P53" s="302">
        <v>45447</v>
      </c>
      <c r="Q53" s="226"/>
      <c r="R53" s="54" t="s">
        <v>855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03">
        <v>3</v>
      </c>
      <c r="B54" s="304">
        <v>45446</v>
      </c>
      <c r="C54" s="305"/>
      <c r="D54" s="305" t="s">
        <v>919</v>
      </c>
      <c r="E54" s="303" t="s">
        <v>556</v>
      </c>
      <c r="F54" s="303">
        <v>3879.5</v>
      </c>
      <c r="G54" s="303">
        <v>3810</v>
      </c>
      <c r="H54" s="303">
        <v>3755</v>
      </c>
      <c r="I54" s="306" t="s">
        <v>920</v>
      </c>
      <c r="J54" s="297" t="s">
        <v>938</v>
      </c>
      <c r="K54" s="298">
        <f t="shared" si="38"/>
        <v>-124.5</v>
      </c>
      <c r="L54" s="299">
        <f t="shared" ref="L54" si="43">(H54*N54)*0.03%</f>
        <v>168.97499999999999</v>
      </c>
      <c r="M54" s="300">
        <f t="shared" ref="M54" si="44">(K54*N54)-L54</f>
        <v>-18843.974999999999</v>
      </c>
      <c r="N54" s="298">
        <v>150</v>
      </c>
      <c r="O54" s="301" t="s">
        <v>557</v>
      </c>
      <c r="P54" s="302">
        <v>45447</v>
      </c>
      <c r="Q54" s="226"/>
      <c r="R54" s="54" t="s">
        <v>853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22">
        <v>4</v>
      </c>
      <c r="B55" s="324">
        <v>45448</v>
      </c>
      <c r="C55" s="296"/>
      <c r="D55" s="296" t="s">
        <v>951</v>
      </c>
      <c r="E55" s="322" t="s">
        <v>556</v>
      </c>
      <c r="F55" s="322">
        <v>3260</v>
      </c>
      <c r="G55" s="322">
        <v>3195</v>
      </c>
      <c r="H55" s="322">
        <v>3322.5</v>
      </c>
      <c r="I55" s="322" t="s">
        <v>952</v>
      </c>
      <c r="J55" s="325" t="s">
        <v>953</v>
      </c>
      <c r="K55" s="326">
        <f t="shared" si="38"/>
        <v>62.5</v>
      </c>
      <c r="L55" s="327">
        <f t="shared" ref="L55" si="45">(H55*N55)*0.03%</f>
        <v>174.43124999999998</v>
      </c>
      <c r="M55" s="328">
        <f t="shared" ref="M55" si="46">(K55*N55)-L55</f>
        <v>10763.06875</v>
      </c>
      <c r="N55" s="326">
        <v>175</v>
      </c>
      <c r="O55" s="329" t="s">
        <v>547</v>
      </c>
      <c r="P55" s="330">
        <v>45448</v>
      </c>
      <c r="Q55" s="226"/>
      <c r="R55" s="54" t="s">
        <v>855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2">
        <v>5</v>
      </c>
      <c r="B56" s="324">
        <v>45448</v>
      </c>
      <c r="C56" s="296"/>
      <c r="D56" s="296" t="s">
        <v>959</v>
      </c>
      <c r="E56" s="322" t="s">
        <v>556</v>
      </c>
      <c r="F56" s="322">
        <v>5835</v>
      </c>
      <c r="G56" s="322">
        <v>5740</v>
      </c>
      <c r="H56" s="322">
        <v>5915</v>
      </c>
      <c r="I56" s="323" t="s">
        <v>960</v>
      </c>
      <c r="J56" s="325" t="s">
        <v>977</v>
      </c>
      <c r="K56" s="326">
        <f t="shared" si="38"/>
        <v>80</v>
      </c>
      <c r="L56" s="327">
        <f t="shared" ref="L56" si="47">(H56*N56)*0.03%</f>
        <v>221.81249999999997</v>
      </c>
      <c r="M56" s="328">
        <f t="shared" ref="M56" si="48">(K56*N56)-L56</f>
        <v>9778.1875</v>
      </c>
      <c r="N56" s="326">
        <v>125</v>
      </c>
      <c r="O56" s="329" t="s">
        <v>547</v>
      </c>
      <c r="P56" s="330">
        <v>45449</v>
      </c>
      <c r="Q56" s="226"/>
      <c r="R56" s="54" t="s">
        <v>855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2">
        <v>6</v>
      </c>
      <c r="B57" s="324">
        <v>45448</v>
      </c>
      <c r="C57" s="296"/>
      <c r="D57" s="296" t="s">
        <v>961</v>
      </c>
      <c r="E57" s="322" t="s">
        <v>556</v>
      </c>
      <c r="F57" s="322">
        <v>2067.5</v>
      </c>
      <c r="G57" s="322">
        <v>2035</v>
      </c>
      <c r="H57" s="322">
        <v>2093</v>
      </c>
      <c r="I57" s="323" t="s">
        <v>962</v>
      </c>
      <c r="J57" s="325" t="s">
        <v>965</v>
      </c>
      <c r="K57" s="326">
        <f t="shared" si="38"/>
        <v>25.5</v>
      </c>
      <c r="L57" s="327">
        <f t="shared" ref="L57" si="49">(H57*N57)*0.03%</f>
        <v>230.43929999999997</v>
      </c>
      <c r="M57" s="328">
        <f t="shared" ref="M57" si="50">(K57*N57)-L57</f>
        <v>9128.0607</v>
      </c>
      <c r="N57" s="326">
        <v>367</v>
      </c>
      <c r="O57" s="329" t="s">
        <v>547</v>
      </c>
      <c r="P57" s="330">
        <v>45448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2">
        <v>7</v>
      </c>
      <c r="B58" s="324">
        <v>45448</v>
      </c>
      <c r="C58" s="296"/>
      <c r="D58" s="296" t="s">
        <v>966</v>
      </c>
      <c r="E58" s="322" t="s">
        <v>556</v>
      </c>
      <c r="F58" s="322">
        <v>1787.5</v>
      </c>
      <c r="G58" s="322">
        <v>1762</v>
      </c>
      <c r="H58" s="322">
        <v>1809.5</v>
      </c>
      <c r="I58" s="323" t="s">
        <v>967</v>
      </c>
      <c r="J58" s="325" t="s">
        <v>968</v>
      </c>
      <c r="K58" s="326">
        <f t="shared" si="38"/>
        <v>22</v>
      </c>
      <c r="L58" s="327">
        <f t="shared" ref="L58" si="51">(H58*N58)*0.03%</f>
        <v>271.42499999999995</v>
      </c>
      <c r="M58" s="328">
        <f t="shared" ref="M58" si="52">(K58*N58)-L58</f>
        <v>10728.575000000001</v>
      </c>
      <c r="N58" s="326">
        <v>500</v>
      </c>
      <c r="O58" s="329" t="s">
        <v>547</v>
      </c>
      <c r="P58" s="330">
        <v>45448</v>
      </c>
      <c r="Q58" s="226"/>
      <c r="R58" s="54" t="s">
        <v>855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8</v>
      </c>
      <c r="B59" s="324">
        <v>45448</v>
      </c>
      <c r="C59" s="296"/>
      <c r="D59" s="296" t="s">
        <v>969</v>
      </c>
      <c r="E59" s="322" t="s">
        <v>556</v>
      </c>
      <c r="F59" s="322">
        <v>3755</v>
      </c>
      <c r="G59" s="322">
        <v>3690</v>
      </c>
      <c r="H59" s="322">
        <v>3802.5</v>
      </c>
      <c r="I59" s="323" t="s">
        <v>971</v>
      </c>
      <c r="J59" s="325" t="s">
        <v>566</v>
      </c>
      <c r="K59" s="326">
        <f t="shared" si="38"/>
        <v>47.5</v>
      </c>
      <c r="L59" s="327">
        <f t="shared" ref="L59" si="53">(H59*N59)*0.03%</f>
        <v>199.63124999999999</v>
      </c>
      <c r="M59" s="328">
        <f t="shared" ref="M59" si="54">(K59*N59)-L59</f>
        <v>8112.8687499999996</v>
      </c>
      <c r="N59" s="326">
        <v>175</v>
      </c>
      <c r="O59" s="329" t="s">
        <v>547</v>
      </c>
      <c r="P59" s="330">
        <v>45449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03">
        <v>9</v>
      </c>
      <c r="B60" s="304">
        <v>45448</v>
      </c>
      <c r="C60" s="305"/>
      <c r="D60" s="305" t="s">
        <v>970</v>
      </c>
      <c r="E60" s="303" t="s">
        <v>556</v>
      </c>
      <c r="F60" s="303">
        <v>5500</v>
      </c>
      <c r="G60" s="303">
        <v>5440</v>
      </c>
      <c r="H60" s="303">
        <v>5440</v>
      </c>
      <c r="I60" s="306" t="s">
        <v>972</v>
      </c>
      <c r="J60" s="297" t="s">
        <v>974</v>
      </c>
      <c r="K60" s="298">
        <f t="shared" si="38"/>
        <v>-60</v>
      </c>
      <c r="L60" s="299">
        <f t="shared" ref="L60:L61" si="55">(H60*N60)*0.03%</f>
        <v>326.39999999999998</v>
      </c>
      <c r="M60" s="300">
        <f t="shared" ref="M60:M61" si="56">(K60*N60)-L60</f>
        <v>-12326.4</v>
      </c>
      <c r="N60" s="298">
        <v>200</v>
      </c>
      <c r="O60" s="301" t="s">
        <v>557</v>
      </c>
      <c r="P60" s="302">
        <v>45449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10</v>
      </c>
      <c r="B61" s="324">
        <v>45449</v>
      </c>
      <c r="C61" s="296"/>
      <c r="D61" s="296" t="s">
        <v>975</v>
      </c>
      <c r="E61" s="322" t="s">
        <v>556</v>
      </c>
      <c r="F61" s="322">
        <v>27200</v>
      </c>
      <c r="G61" s="322">
        <v>26700</v>
      </c>
      <c r="H61" s="322">
        <v>27590</v>
      </c>
      <c r="I61" s="323" t="s">
        <v>976</v>
      </c>
      <c r="J61" s="325" t="s">
        <v>1006</v>
      </c>
      <c r="K61" s="326">
        <f t="shared" ref="K61" si="57">H61-F61</f>
        <v>390</v>
      </c>
      <c r="L61" s="327">
        <f t="shared" si="55"/>
        <v>165.54</v>
      </c>
      <c r="M61" s="328">
        <f t="shared" si="56"/>
        <v>7634.46</v>
      </c>
      <c r="N61" s="326">
        <v>20</v>
      </c>
      <c r="O61" s="329" t="s">
        <v>547</v>
      </c>
      <c r="P61" s="330">
        <v>45450</v>
      </c>
      <c r="Q61" s="226"/>
      <c r="R61" s="54" t="s">
        <v>854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11</v>
      </c>
      <c r="B62" s="324">
        <v>45449</v>
      </c>
      <c r="C62" s="296"/>
      <c r="D62" s="296" t="s">
        <v>978</v>
      </c>
      <c r="E62" s="322" t="s">
        <v>556</v>
      </c>
      <c r="F62" s="322">
        <v>2795</v>
      </c>
      <c r="G62" s="322">
        <v>2748</v>
      </c>
      <c r="H62" s="322">
        <v>2830</v>
      </c>
      <c r="I62" s="323" t="s">
        <v>979</v>
      </c>
      <c r="J62" s="325" t="s">
        <v>986</v>
      </c>
      <c r="K62" s="326">
        <f t="shared" ref="K62" si="58">H62-F62</f>
        <v>35</v>
      </c>
      <c r="L62" s="327">
        <f t="shared" ref="L62" si="59">(H62*N62)*0.03%</f>
        <v>212.24999999999997</v>
      </c>
      <c r="M62" s="328">
        <f t="shared" ref="M62" si="60">(K62*N62)-L62</f>
        <v>8537.75</v>
      </c>
      <c r="N62" s="326">
        <v>250</v>
      </c>
      <c r="O62" s="329" t="s">
        <v>547</v>
      </c>
      <c r="P62" s="330">
        <v>45450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12</v>
      </c>
      <c r="B63" s="324">
        <v>45449</v>
      </c>
      <c r="C63" s="296"/>
      <c r="D63" s="296" t="s">
        <v>980</v>
      </c>
      <c r="E63" s="322" t="s">
        <v>556</v>
      </c>
      <c r="F63" s="322">
        <v>4665</v>
      </c>
      <c r="G63" s="322">
        <v>4550</v>
      </c>
      <c r="H63" s="322">
        <v>4752.5</v>
      </c>
      <c r="I63" s="323" t="s">
        <v>981</v>
      </c>
      <c r="J63" s="325" t="s">
        <v>995</v>
      </c>
      <c r="K63" s="326">
        <f t="shared" ref="K63" si="61">H63-F63</f>
        <v>87.5</v>
      </c>
      <c r="L63" s="327">
        <f t="shared" ref="L63" si="62">(H63*N63)*0.03%</f>
        <v>142.57499999999999</v>
      </c>
      <c r="M63" s="328">
        <f t="shared" ref="M63" si="63">(K63*N63)-L63</f>
        <v>8607.4249999999993</v>
      </c>
      <c r="N63" s="326">
        <v>100</v>
      </c>
      <c r="O63" s="329" t="s">
        <v>547</v>
      </c>
      <c r="P63" s="330">
        <v>45450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22">
        <v>13</v>
      </c>
      <c r="B64" s="324">
        <v>45450</v>
      </c>
      <c r="C64" s="296"/>
      <c r="D64" s="296" t="s">
        <v>1003</v>
      </c>
      <c r="E64" s="322" t="s">
        <v>818</v>
      </c>
      <c r="F64" s="322">
        <v>2034</v>
      </c>
      <c r="G64" s="322">
        <v>2060</v>
      </c>
      <c r="H64" s="322">
        <v>2014</v>
      </c>
      <c r="I64" s="323" t="s">
        <v>1004</v>
      </c>
      <c r="J64" s="325" t="s">
        <v>1005</v>
      </c>
      <c r="K64" s="326">
        <f>F64-H64</f>
        <v>20</v>
      </c>
      <c r="L64" s="327">
        <f t="shared" ref="L64:L66" si="64">(H64*N64)*0.03%</f>
        <v>241.67999999999998</v>
      </c>
      <c r="M64" s="328">
        <f t="shared" ref="M64:M66" si="65">(K64*N64)-L64</f>
        <v>7758.32</v>
      </c>
      <c r="N64" s="326">
        <v>400</v>
      </c>
      <c r="O64" s="329" t="s">
        <v>547</v>
      </c>
      <c r="P64" s="330">
        <v>45450</v>
      </c>
      <c r="Q64" s="226"/>
      <c r="R64" s="54" t="s">
        <v>854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14</v>
      </c>
      <c r="B65" s="324">
        <v>45450</v>
      </c>
      <c r="C65" s="296"/>
      <c r="D65" s="296" t="s">
        <v>961</v>
      </c>
      <c r="E65" s="322" t="s">
        <v>556</v>
      </c>
      <c r="F65" s="322">
        <v>2165</v>
      </c>
      <c r="G65" s="322">
        <v>2135</v>
      </c>
      <c r="H65" s="322">
        <v>2175</v>
      </c>
      <c r="I65" s="323" t="s">
        <v>1007</v>
      </c>
      <c r="J65" s="325" t="s">
        <v>1023</v>
      </c>
      <c r="K65" s="326">
        <f t="shared" ref="K65:K66" si="66">H65-F65</f>
        <v>10</v>
      </c>
      <c r="L65" s="327">
        <f t="shared" si="64"/>
        <v>239.46749999999997</v>
      </c>
      <c r="M65" s="328">
        <f t="shared" si="65"/>
        <v>3430.5325000000003</v>
      </c>
      <c r="N65" s="326">
        <v>367</v>
      </c>
      <c r="O65" s="329" t="s">
        <v>547</v>
      </c>
      <c r="P65" s="330">
        <v>45453</v>
      </c>
      <c r="Q65" s="226"/>
      <c r="R65" s="54" t="s">
        <v>855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03">
        <v>15</v>
      </c>
      <c r="B66" s="304">
        <v>45450</v>
      </c>
      <c r="C66" s="305"/>
      <c r="D66" s="305" t="s">
        <v>1008</v>
      </c>
      <c r="E66" s="303" t="s">
        <v>556</v>
      </c>
      <c r="F66" s="303">
        <v>2470</v>
      </c>
      <c r="G66" s="303">
        <v>2430</v>
      </c>
      <c r="H66" s="303">
        <v>2450</v>
      </c>
      <c r="I66" s="306" t="s">
        <v>1009</v>
      </c>
      <c r="J66" s="297" t="s">
        <v>1027</v>
      </c>
      <c r="K66" s="298">
        <f t="shared" si="66"/>
        <v>-20</v>
      </c>
      <c r="L66" s="299">
        <f t="shared" si="64"/>
        <v>202.12499999999997</v>
      </c>
      <c r="M66" s="300">
        <f t="shared" si="65"/>
        <v>-5702.125</v>
      </c>
      <c r="N66" s="298">
        <v>275</v>
      </c>
      <c r="O66" s="301" t="s">
        <v>557</v>
      </c>
      <c r="P66" s="302">
        <v>45453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03">
        <v>16</v>
      </c>
      <c r="B67" s="304">
        <v>45450</v>
      </c>
      <c r="C67" s="305"/>
      <c r="D67" s="305" t="s">
        <v>1010</v>
      </c>
      <c r="E67" s="303" t="s">
        <v>556</v>
      </c>
      <c r="F67" s="303">
        <v>484</v>
      </c>
      <c r="G67" s="303">
        <v>477</v>
      </c>
      <c r="H67" s="303">
        <v>477.5</v>
      </c>
      <c r="I67" s="306" t="s">
        <v>1011</v>
      </c>
      <c r="J67" s="297" t="s">
        <v>1024</v>
      </c>
      <c r="K67" s="298">
        <f t="shared" ref="K67:K69" si="67">H67-F67</f>
        <v>-6.5</v>
      </c>
      <c r="L67" s="299">
        <f t="shared" ref="L67:L69" si="68">(H67*N67)*0.03%</f>
        <v>214.87499999999997</v>
      </c>
      <c r="M67" s="300">
        <f t="shared" ref="M67:M69" si="69">(K67*N67)-L67</f>
        <v>-9964.875</v>
      </c>
      <c r="N67" s="298">
        <v>1500</v>
      </c>
      <c r="O67" s="301" t="s">
        <v>557</v>
      </c>
      <c r="P67" s="302">
        <v>45453</v>
      </c>
      <c r="Q67" s="226"/>
      <c r="R67" s="54" t="s">
        <v>853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48">
        <v>17</v>
      </c>
      <c r="B68" s="292">
        <v>45453</v>
      </c>
      <c r="C68" s="295"/>
      <c r="D68" s="295" t="s">
        <v>1025</v>
      </c>
      <c r="E68" s="248" t="s">
        <v>556</v>
      </c>
      <c r="F68" s="248">
        <v>3627.5</v>
      </c>
      <c r="G68" s="248">
        <v>3580</v>
      </c>
      <c r="H68" s="248">
        <v>3662.5</v>
      </c>
      <c r="I68" s="249" t="s">
        <v>1026</v>
      </c>
      <c r="J68" s="335" t="s">
        <v>986</v>
      </c>
      <c r="K68" s="326">
        <f t="shared" si="67"/>
        <v>35</v>
      </c>
      <c r="L68" s="327">
        <f t="shared" si="68"/>
        <v>274.6875</v>
      </c>
      <c r="M68" s="328">
        <f t="shared" si="69"/>
        <v>8475.3125</v>
      </c>
      <c r="N68" s="326">
        <v>250</v>
      </c>
      <c r="O68" s="329" t="s">
        <v>547</v>
      </c>
      <c r="P68" s="330">
        <v>45454</v>
      </c>
      <c r="Q68" s="226"/>
      <c r="R68" s="54" t="s">
        <v>855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248">
        <v>18</v>
      </c>
      <c r="B69" s="292">
        <v>45454</v>
      </c>
      <c r="C69" s="295"/>
      <c r="D69" s="295" t="s">
        <v>1025</v>
      </c>
      <c r="E69" s="248" t="s">
        <v>556</v>
      </c>
      <c r="F69" s="248">
        <v>3615.5</v>
      </c>
      <c r="G69" s="248">
        <v>3568</v>
      </c>
      <c r="H69" s="248">
        <v>3652.5</v>
      </c>
      <c r="I69" s="249" t="s">
        <v>1035</v>
      </c>
      <c r="J69" s="335" t="s">
        <v>1036</v>
      </c>
      <c r="K69" s="326">
        <f t="shared" si="67"/>
        <v>37</v>
      </c>
      <c r="L69" s="327">
        <f t="shared" si="68"/>
        <v>273.9375</v>
      </c>
      <c r="M69" s="328">
        <f t="shared" si="69"/>
        <v>8976.0625</v>
      </c>
      <c r="N69" s="326">
        <v>250</v>
      </c>
      <c r="O69" s="329" t="s">
        <v>547</v>
      </c>
      <c r="P69" s="330">
        <v>45454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36">
        <v>19</v>
      </c>
      <c r="B70" s="337">
        <v>45454</v>
      </c>
      <c r="C70" s="305"/>
      <c r="D70" s="305" t="s">
        <v>1037</v>
      </c>
      <c r="E70" s="336" t="s">
        <v>556</v>
      </c>
      <c r="F70" s="336">
        <v>3182.5</v>
      </c>
      <c r="G70" s="336">
        <v>3135</v>
      </c>
      <c r="H70" s="336">
        <v>3135</v>
      </c>
      <c r="I70" s="338" t="s">
        <v>1038</v>
      </c>
      <c r="J70" s="297" t="s">
        <v>1048</v>
      </c>
      <c r="K70" s="298">
        <f t="shared" ref="K70" si="70">H70-F70</f>
        <v>-47.5</v>
      </c>
      <c r="L70" s="299">
        <f t="shared" ref="L70" si="71">(H70*N70)*0.03%</f>
        <v>235.12499999999997</v>
      </c>
      <c r="M70" s="300">
        <f t="shared" ref="M70" si="72">(K70*N70)-L70</f>
        <v>-12110.125</v>
      </c>
      <c r="N70" s="298">
        <v>250</v>
      </c>
      <c r="O70" s="301" t="s">
        <v>557</v>
      </c>
      <c r="P70" s="302">
        <v>45455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39">
        <v>20</v>
      </c>
      <c r="B71" s="340">
        <v>45454</v>
      </c>
      <c r="C71" s="305"/>
      <c r="D71" s="305" t="s">
        <v>1039</v>
      </c>
      <c r="E71" s="339" t="s">
        <v>556</v>
      </c>
      <c r="F71" s="339">
        <v>2957.5</v>
      </c>
      <c r="G71" s="339">
        <v>2925</v>
      </c>
      <c r="H71" s="339">
        <v>2925</v>
      </c>
      <c r="I71" s="341" t="s">
        <v>1040</v>
      </c>
      <c r="J71" s="297" t="s">
        <v>1051</v>
      </c>
      <c r="K71" s="298">
        <f t="shared" ref="K71" si="73">H71-F71</f>
        <v>-32.5</v>
      </c>
      <c r="L71" s="299">
        <f t="shared" ref="L71" si="74">(H71*N71)*0.03%</f>
        <v>307.125</v>
      </c>
      <c r="M71" s="300">
        <f t="shared" ref="M71" si="75">(K71*N71)-L71</f>
        <v>-11682.125</v>
      </c>
      <c r="N71" s="298">
        <v>350</v>
      </c>
      <c r="O71" s="301" t="s">
        <v>557</v>
      </c>
      <c r="P71" s="302">
        <v>45456</v>
      </c>
      <c r="Q71" s="226"/>
      <c r="R71" s="54" t="s">
        <v>855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183">
        <v>21</v>
      </c>
      <c r="B72" s="231">
        <v>45461</v>
      </c>
      <c r="C72" s="227"/>
      <c r="D72" s="227" t="s">
        <v>959</v>
      </c>
      <c r="E72" s="183" t="s">
        <v>556</v>
      </c>
      <c r="F72" s="183" t="s">
        <v>1105</v>
      </c>
      <c r="G72" s="183">
        <v>5885</v>
      </c>
      <c r="H72" s="183"/>
      <c r="I72" s="185" t="s">
        <v>1106</v>
      </c>
      <c r="J72" s="185" t="s">
        <v>546</v>
      </c>
      <c r="K72" s="183"/>
      <c r="L72" s="186"/>
      <c r="M72" s="277"/>
      <c r="N72" s="183"/>
      <c r="O72" s="185"/>
      <c r="P72" s="231"/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308">
        <v>22</v>
      </c>
      <c r="B73" s="331">
        <v>45461</v>
      </c>
      <c r="C73" s="307"/>
      <c r="D73" s="307" t="s">
        <v>896</v>
      </c>
      <c r="E73" s="308" t="s">
        <v>556</v>
      </c>
      <c r="F73" s="308">
        <v>12610</v>
      </c>
      <c r="G73" s="308">
        <v>12375</v>
      </c>
      <c r="H73" s="308">
        <v>12375</v>
      </c>
      <c r="I73" s="309" t="s">
        <v>1107</v>
      </c>
      <c r="J73" s="297" t="s">
        <v>1163</v>
      </c>
      <c r="K73" s="298">
        <f t="shared" ref="K73" si="76">H73-F73</f>
        <v>-235</v>
      </c>
      <c r="L73" s="299">
        <f t="shared" ref="L73" si="77">(H73*N73)*0.03%</f>
        <v>185.62499999999997</v>
      </c>
      <c r="M73" s="300">
        <f t="shared" ref="M73" si="78">(K73*N73)-L73</f>
        <v>-11935.625</v>
      </c>
      <c r="N73" s="298">
        <v>50</v>
      </c>
      <c r="O73" s="301" t="s">
        <v>557</v>
      </c>
      <c r="P73" s="302">
        <v>45462</v>
      </c>
      <c r="Q73" s="226"/>
      <c r="R73" s="54" t="s">
        <v>854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08">
        <v>23</v>
      </c>
      <c r="B74" s="331">
        <v>45461</v>
      </c>
      <c r="C74" s="307"/>
      <c r="D74" s="307" t="s">
        <v>961</v>
      </c>
      <c r="E74" s="308" t="s">
        <v>556</v>
      </c>
      <c r="F74" s="308">
        <v>2260</v>
      </c>
      <c r="G74" s="308">
        <v>2230</v>
      </c>
      <c r="H74" s="308">
        <v>2230</v>
      </c>
      <c r="I74" s="309" t="s">
        <v>1108</v>
      </c>
      <c r="J74" s="297" t="s">
        <v>997</v>
      </c>
      <c r="K74" s="298">
        <f t="shared" ref="K74" si="79">H74-F74</f>
        <v>-30</v>
      </c>
      <c r="L74" s="299">
        <f t="shared" ref="L74" si="80">(H74*N74)*0.03%</f>
        <v>245.52299999999997</v>
      </c>
      <c r="M74" s="300">
        <f t="shared" ref="M74" si="81">(K74*N74)-L74</f>
        <v>-11255.522999999999</v>
      </c>
      <c r="N74" s="298">
        <v>367</v>
      </c>
      <c r="O74" s="301" t="s">
        <v>557</v>
      </c>
      <c r="P74" s="302">
        <v>45462</v>
      </c>
      <c r="Q74" s="226"/>
      <c r="R74" s="54" t="s">
        <v>855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183">
        <v>24</v>
      </c>
      <c r="B75" s="231">
        <v>45462</v>
      </c>
      <c r="C75" s="227"/>
      <c r="D75" s="227" t="s">
        <v>1166</v>
      </c>
      <c r="E75" s="183" t="s">
        <v>556</v>
      </c>
      <c r="F75" s="183" t="s">
        <v>1167</v>
      </c>
      <c r="G75" s="183">
        <v>50900</v>
      </c>
      <c r="H75" s="183"/>
      <c r="I75" s="185" t="s">
        <v>1168</v>
      </c>
      <c r="J75" s="185" t="s">
        <v>546</v>
      </c>
      <c r="K75" s="183"/>
      <c r="L75" s="186"/>
      <c r="M75" s="277"/>
      <c r="N75" s="183"/>
      <c r="O75" s="185"/>
      <c r="P75" s="231"/>
      <c r="Q75" s="22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183"/>
      <c r="B76" s="231"/>
      <c r="C76" s="227"/>
      <c r="D76" s="227"/>
      <c r="E76" s="183"/>
      <c r="F76" s="183"/>
      <c r="G76" s="183"/>
      <c r="H76" s="183"/>
      <c r="I76" s="185"/>
      <c r="J76" s="185"/>
      <c r="K76" s="183"/>
      <c r="L76" s="186"/>
      <c r="M76" s="277"/>
      <c r="N76" s="183"/>
      <c r="O76" s="185"/>
      <c r="P76" s="231"/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s="272" customFormat="1" ht="12.75" customHeight="1">
      <c r="A77" s="183"/>
      <c r="B77" s="231"/>
      <c r="C77" s="227"/>
      <c r="D77" s="227"/>
      <c r="E77" s="183"/>
      <c r="F77" s="183"/>
      <c r="G77" s="183"/>
      <c r="H77" s="183"/>
      <c r="I77" s="185"/>
      <c r="J77" s="185"/>
      <c r="K77" s="183"/>
      <c r="L77" s="186"/>
      <c r="M77" s="277"/>
      <c r="N77" s="183"/>
      <c r="O77" s="185"/>
      <c r="P77" s="231"/>
      <c r="Q77" s="226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1"/>
      <c r="AK77" s="271"/>
      <c r="AL77" s="271"/>
    </row>
    <row r="78" spans="1:38" s="272" customFormat="1" ht="15" customHeight="1">
      <c r="A78" s="271"/>
      <c r="B78" s="226"/>
      <c r="C78" s="273"/>
      <c r="D78" s="273"/>
      <c r="E78" s="271"/>
      <c r="F78" s="271"/>
      <c r="G78" s="271"/>
      <c r="H78" s="271"/>
      <c r="I78" s="274"/>
      <c r="J78" s="274"/>
      <c r="K78" s="271"/>
      <c r="L78" s="275"/>
      <c r="M78" s="276"/>
      <c r="N78" s="271"/>
      <c r="O78" s="274"/>
      <c r="P78" s="226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</row>
    <row r="79" spans="1:38" ht="12.75" customHeight="1">
      <c r="A79" s="118"/>
      <c r="B79" s="120"/>
      <c r="C79" s="117"/>
      <c r="D79" s="117"/>
      <c r="E79" s="118"/>
      <c r="F79" s="118"/>
      <c r="G79" s="118"/>
      <c r="H79" s="121"/>
      <c r="I79" s="121"/>
      <c r="J79" s="121"/>
      <c r="K79" s="117"/>
      <c r="L79" s="118"/>
      <c r="M79" s="118"/>
      <c r="N79" s="118"/>
      <c r="O79" s="121"/>
      <c r="P79" s="121"/>
      <c r="Q79" s="121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>
      <c r="A80" s="122" t="s">
        <v>562</v>
      </c>
      <c r="B80" s="122"/>
      <c r="C80" s="122"/>
      <c r="D80" s="122"/>
      <c r="E80" s="123"/>
      <c r="F80" s="101"/>
      <c r="G80" s="101"/>
      <c r="H80" s="101"/>
      <c r="I80" s="101"/>
      <c r="J80" s="1"/>
      <c r="K80" s="6"/>
      <c r="L80" s="6"/>
      <c r="M80" s="6"/>
      <c r="N80" s="1"/>
      <c r="O80" s="1"/>
      <c r="P80" s="37"/>
      <c r="Q80" s="37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37"/>
      <c r="AK80" s="37"/>
      <c r="AL80" s="37"/>
    </row>
    <row r="81" spans="1:38" ht="38.25">
      <c r="A81" s="93" t="s">
        <v>16</v>
      </c>
      <c r="B81" s="93" t="s">
        <v>521</v>
      </c>
      <c r="C81" s="93"/>
      <c r="D81" s="94" t="s">
        <v>532</v>
      </c>
      <c r="E81" s="93" t="s">
        <v>533</v>
      </c>
      <c r="F81" s="93" t="s">
        <v>534</v>
      </c>
      <c r="G81" s="93" t="s">
        <v>554</v>
      </c>
      <c r="H81" s="93" t="s">
        <v>536</v>
      </c>
      <c r="I81" s="93" t="s">
        <v>537</v>
      </c>
      <c r="J81" s="92" t="s">
        <v>538</v>
      </c>
      <c r="K81" s="92" t="s">
        <v>563</v>
      </c>
      <c r="L81" s="95" t="s">
        <v>540</v>
      </c>
      <c r="M81" s="116" t="s">
        <v>560</v>
      </c>
      <c r="N81" s="93" t="s">
        <v>561</v>
      </c>
      <c r="O81" s="93" t="s">
        <v>542</v>
      </c>
      <c r="P81" s="94" t="s">
        <v>543</v>
      </c>
      <c r="Q81" s="229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37"/>
      <c r="AK81" s="37"/>
      <c r="AL81" s="37"/>
    </row>
    <row r="82" spans="1:38" ht="12.75" customHeight="1">
      <c r="A82" s="373">
        <v>1</v>
      </c>
      <c r="B82" s="375">
        <v>45443</v>
      </c>
      <c r="C82" s="295"/>
      <c r="D82" s="296" t="s">
        <v>901</v>
      </c>
      <c r="E82" s="248" t="s">
        <v>556</v>
      </c>
      <c r="F82" s="248">
        <v>335</v>
      </c>
      <c r="G82" s="248"/>
      <c r="H82" s="248">
        <v>535</v>
      </c>
      <c r="I82" s="249"/>
      <c r="J82" s="389" t="s">
        <v>940</v>
      </c>
      <c r="K82" s="248">
        <f>H82-F82</f>
        <v>200</v>
      </c>
      <c r="L82" s="264">
        <v>50</v>
      </c>
      <c r="M82" s="396">
        <f>(65*25)-100</f>
        <v>1525</v>
      </c>
      <c r="N82" s="373">
        <v>25</v>
      </c>
      <c r="O82" s="389" t="s">
        <v>547</v>
      </c>
      <c r="P82" s="375">
        <v>45447</v>
      </c>
      <c r="Q82" s="226"/>
      <c r="R82" s="54" t="s">
        <v>853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74"/>
      <c r="B83" s="376"/>
      <c r="C83" s="295"/>
      <c r="D83" s="296" t="s">
        <v>902</v>
      </c>
      <c r="E83" s="248" t="s">
        <v>818</v>
      </c>
      <c r="F83" s="248">
        <v>180</v>
      </c>
      <c r="G83" s="248"/>
      <c r="H83" s="248">
        <v>315</v>
      </c>
      <c r="I83" s="249"/>
      <c r="J83" s="390"/>
      <c r="K83" s="248">
        <f>F83-H83</f>
        <v>-135</v>
      </c>
      <c r="L83" s="264">
        <v>50</v>
      </c>
      <c r="M83" s="397"/>
      <c r="N83" s="374"/>
      <c r="O83" s="390"/>
      <c r="P83" s="376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83">
        <v>2</v>
      </c>
      <c r="B84" s="385">
        <v>45443</v>
      </c>
      <c r="C84" s="307"/>
      <c r="D84" s="305" t="s">
        <v>903</v>
      </c>
      <c r="E84" s="308" t="s">
        <v>818</v>
      </c>
      <c r="F84" s="308">
        <v>325</v>
      </c>
      <c r="G84" s="308"/>
      <c r="H84" s="308">
        <v>205</v>
      </c>
      <c r="I84" s="309"/>
      <c r="J84" s="381" t="s">
        <v>931</v>
      </c>
      <c r="K84" s="310">
        <f>F84-H84</f>
        <v>120</v>
      </c>
      <c r="L84" s="311">
        <v>50</v>
      </c>
      <c r="M84" s="401">
        <v>-500</v>
      </c>
      <c r="N84" s="398">
        <v>40</v>
      </c>
      <c r="O84" s="381" t="s">
        <v>557</v>
      </c>
      <c r="P84" s="385">
        <v>45447</v>
      </c>
      <c r="Q84" s="226"/>
      <c r="R84" s="54" t="s">
        <v>855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93"/>
      <c r="B85" s="394"/>
      <c r="C85" s="307"/>
      <c r="D85" s="305" t="s">
        <v>905</v>
      </c>
      <c r="E85" s="308" t="s">
        <v>818</v>
      </c>
      <c r="F85" s="308">
        <v>360</v>
      </c>
      <c r="G85" s="308"/>
      <c r="H85" s="308">
        <v>500</v>
      </c>
      <c r="I85" s="309"/>
      <c r="J85" s="395"/>
      <c r="K85" s="310">
        <f>F85-H85</f>
        <v>-140</v>
      </c>
      <c r="L85" s="311">
        <v>50</v>
      </c>
      <c r="M85" s="402"/>
      <c r="N85" s="399"/>
      <c r="O85" s="395"/>
      <c r="P85" s="394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93"/>
      <c r="B86" s="394"/>
      <c r="C86" s="307"/>
      <c r="D86" s="305" t="s">
        <v>904</v>
      </c>
      <c r="E86" s="308" t="s">
        <v>556</v>
      </c>
      <c r="F86" s="308">
        <v>202.5</v>
      </c>
      <c r="G86" s="308"/>
      <c r="H86" s="308">
        <v>125</v>
      </c>
      <c r="I86" s="309"/>
      <c r="J86" s="395"/>
      <c r="K86" s="310">
        <f>H86-F86</f>
        <v>-77.5</v>
      </c>
      <c r="L86" s="311">
        <v>50</v>
      </c>
      <c r="M86" s="402"/>
      <c r="N86" s="399"/>
      <c r="O86" s="395"/>
      <c r="P86" s="394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84"/>
      <c r="B87" s="386"/>
      <c r="C87" s="307"/>
      <c r="D87" s="305" t="s">
        <v>906</v>
      </c>
      <c r="E87" s="308" t="s">
        <v>556</v>
      </c>
      <c r="F87" s="308">
        <v>232.5</v>
      </c>
      <c r="G87" s="308"/>
      <c r="H87" s="308">
        <v>322.5</v>
      </c>
      <c r="I87" s="309"/>
      <c r="J87" s="382"/>
      <c r="K87" s="310">
        <f>H87-F87</f>
        <v>90</v>
      </c>
      <c r="L87" s="311">
        <v>50</v>
      </c>
      <c r="M87" s="403"/>
      <c r="N87" s="400"/>
      <c r="O87" s="382"/>
      <c r="P87" s="386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73">
        <v>3</v>
      </c>
      <c r="B88" s="375">
        <v>45443</v>
      </c>
      <c r="C88" s="295"/>
      <c r="D88" s="296" t="s">
        <v>907</v>
      </c>
      <c r="E88" s="248" t="s">
        <v>556</v>
      </c>
      <c r="F88" s="248">
        <v>29.5</v>
      </c>
      <c r="G88" s="248"/>
      <c r="H88" s="248">
        <v>31.5</v>
      </c>
      <c r="I88" s="249"/>
      <c r="J88" s="389" t="s">
        <v>939</v>
      </c>
      <c r="K88" s="248">
        <f>H88-F88</f>
        <v>2</v>
      </c>
      <c r="L88" s="264">
        <v>50</v>
      </c>
      <c r="M88" s="396">
        <f>(2.25*450)-100</f>
        <v>912.5</v>
      </c>
      <c r="N88" s="373">
        <v>450</v>
      </c>
      <c r="O88" s="389" t="s">
        <v>547</v>
      </c>
      <c r="P88" s="375">
        <v>45447</v>
      </c>
      <c r="Q88" s="226"/>
      <c r="R88" s="54" t="s">
        <v>853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74"/>
      <c r="B89" s="376"/>
      <c r="C89" s="295"/>
      <c r="D89" s="296" t="s">
        <v>908</v>
      </c>
      <c r="E89" s="248" t="s">
        <v>818</v>
      </c>
      <c r="F89" s="248">
        <v>15.25</v>
      </c>
      <c r="G89" s="248"/>
      <c r="H89" s="248">
        <v>15</v>
      </c>
      <c r="I89" s="249"/>
      <c r="J89" s="390"/>
      <c r="K89" s="248">
        <f>F89-H89</f>
        <v>0.25</v>
      </c>
      <c r="L89" s="264">
        <v>50</v>
      </c>
      <c r="M89" s="397"/>
      <c r="N89" s="374"/>
      <c r="O89" s="390"/>
      <c r="P89" s="376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83">
        <v>4</v>
      </c>
      <c r="B90" s="385">
        <v>45443</v>
      </c>
      <c r="C90" s="307"/>
      <c r="D90" s="305" t="s">
        <v>909</v>
      </c>
      <c r="E90" s="308" t="s">
        <v>556</v>
      </c>
      <c r="F90" s="308">
        <v>147.5</v>
      </c>
      <c r="G90" s="308"/>
      <c r="H90" s="308">
        <v>0</v>
      </c>
      <c r="I90" s="309"/>
      <c r="J90" s="387" t="s">
        <v>932</v>
      </c>
      <c r="K90" s="308">
        <f>H90-F90</f>
        <v>-147.5</v>
      </c>
      <c r="L90" s="313">
        <v>50</v>
      </c>
      <c r="M90" s="391">
        <f>-(45*75)-100</f>
        <v>-3475</v>
      </c>
      <c r="N90" s="383">
        <v>75</v>
      </c>
      <c r="O90" s="387" t="s">
        <v>557</v>
      </c>
      <c r="P90" s="385">
        <v>45446</v>
      </c>
      <c r="Q90" s="226"/>
      <c r="R90" s="54" t="s">
        <v>855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84"/>
      <c r="B91" s="386"/>
      <c r="C91" s="307"/>
      <c r="D91" s="305" t="s">
        <v>910</v>
      </c>
      <c r="E91" s="308" t="s">
        <v>818</v>
      </c>
      <c r="F91" s="308">
        <v>102.5</v>
      </c>
      <c r="G91" s="308"/>
      <c r="H91" s="308">
        <v>0</v>
      </c>
      <c r="I91" s="309"/>
      <c r="J91" s="388"/>
      <c r="K91" s="308">
        <f>F91-H91</f>
        <v>102.5</v>
      </c>
      <c r="L91" s="313">
        <v>50</v>
      </c>
      <c r="M91" s="392"/>
      <c r="N91" s="384"/>
      <c r="O91" s="388"/>
      <c r="P91" s="386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83">
        <v>5</v>
      </c>
      <c r="B92" s="385">
        <v>45446</v>
      </c>
      <c r="C92" s="307"/>
      <c r="D92" s="305" t="s">
        <v>921</v>
      </c>
      <c r="E92" s="308" t="s">
        <v>556</v>
      </c>
      <c r="F92" s="308">
        <v>96</v>
      </c>
      <c r="G92" s="308"/>
      <c r="H92" s="308">
        <v>21</v>
      </c>
      <c r="I92" s="309"/>
      <c r="J92" s="381" t="s">
        <v>997</v>
      </c>
      <c r="K92" s="310">
        <f>H92-F92</f>
        <v>-75</v>
      </c>
      <c r="L92" s="311">
        <v>50</v>
      </c>
      <c r="M92" s="401">
        <v>-7600</v>
      </c>
      <c r="N92" s="310">
        <v>250</v>
      </c>
      <c r="O92" s="387" t="s">
        <v>557</v>
      </c>
      <c r="P92" s="385">
        <v>45450</v>
      </c>
      <c r="Q92" s="226"/>
      <c r="R92" s="54" t="s">
        <v>853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4"/>
      <c r="B93" s="386"/>
      <c r="C93" s="307"/>
      <c r="D93" s="305" t="s">
        <v>922</v>
      </c>
      <c r="E93" s="308" t="s">
        <v>818</v>
      </c>
      <c r="F93" s="308">
        <v>64</v>
      </c>
      <c r="G93" s="308"/>
      <c r="H93" s="308">
        <v>19</v>
      </c>
      <c r="I93" s="309"/>
      <c r="J93" s="382"/>
      <c r="K93" s="310">
        <f>F93-H93</f>
        <v>45</v>
      </c>
      <c r="L93" s="311">
        <v>50</v>
      </c>
      <c r="M93" s="403"/>
      <c r="N93" s="310">
        <v>250</v>
      </c>
      <c r="O93" s="388"/>
      <c r="P93" s="386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93">
        <v>6</v>
      </c>
      <c r="B94" s="294">
        <v>45446</v>
      </c>
      <c r="C94" s="295"/>
      <c r="D94" s="296" t="s">
        <v>923</v>
      </c>
      <c r="E94" s="248" t="s">
        <v>818</v>
      </c>
      <c r="F94" s="248">
        <v>165</v>
      </c>
      <c r="G94" s="248">
        <v>265</v>
      </c>
      <c r="H94" s="248">
        <v>55</v>
      </c>
      <c r="I94" s="249" t="s">
        <v>924</v>
      </c>
      <c r="J94" s="289" t="s">
        <v>926</v>
      </c>
      <c r="K94" s="247">
        <f>F94-H94</f>
        <v>110</v>
      </c>
      <c r="L94" s="290">
        <v>50</v>
      </c>
      <c r="M94" s="291">
        <f>(K94*N94)-L94</f>
        <v>2700</v>
      </c>
      <c r="N94" s="247">
        <v>25</v>
      </c>
      <c r="O94" s="289" t="s">
        <v>547</v>
      </c>
      <c r="P94" s="292">
        <v>45447</v>
      </c>
      <c r="Q94" s="226"/>
      <c r="R94" s="54" t="s">
        <v>853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83">
        <v>7</v>
      </c>
      <c r="B95" s="385">
        <v>45447</v>
      </c>
      <c r="C95" s="307"/>
      <c r="D95" s="305" t="s">
        <v>941</v>
      </c>
      <c r="E95" s="308" t="s">
        <v>556</v>
      </c>
      <c r="F95" s="308">
        <v>285</v>
      </c>
      <c r="G95" s="308"/>
      <c r="H95" s="308">
        <v>0</v>
      </c>
      <c r="I95" s="309"/>
      <c r="J95" s="387" t="s">
        <v>943</v>
      </c>
      <c r="K95" s="308">
        <v>-285</v>
      </c>
      <c r="L95" s="313">
        <v>25</v>
      </c>
      <c r="M95" s="401">
        <v>-6375</v>
      </c>
      <c r="N95" s="310">
        <v>40</v>
      </c>
      <c r="O95" s="387" t="s">
        <v>557</v>
      </c>
      <c r="P95" s="385">
        <v>45447</v>
      </c>
      <c r="Q95" s="226"/>
      <c r="R95" s="54" t="s">
        <v>855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84"/>
      <c r="B96" s="386"/>
      <c r="C96" s="307"/>
      <c r="D96" s="307" t="s">
        <v>942</v>
      </c>
      <c r="E96" s="308" t="s">
        <v>818</v>
      </c>
      <c r="F96" s="308">
        <v>140</v>
      </c>
      <c r="G96" s="308"/>
      <c r="H96" s="308">
        <v>12.5</v>
      </c>
      <c r="I96" s="309"/>
      <c r="J96" s="388"/>
      <c r="K96" s="310">
        <f>F96-H96</f>
        <v>127.5</v>
      </c>
      <c r="L96" s="311">
        <v>50</v>
      </c>
      <c r="M96" s="403"/>
      <c r="N96" s="310">
        <v>40</v>
      </c>
      <c r="O96" s="388"/>
      <c r="P96" s="386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73">
        <v>8</v>
      </c>
      <c r="B97" s="375">
        <v>45417</v>
      </c>
      <c r="C97" s="295"/>
      <c r="D97" s="295" t="s">
        <v>955</v>
      </c>
      <c r="E97" s="248" t="s">
        <v>556</v>
      </c>
      <c r="F97" s="248">
        <v>270</v>
      </c>
      <c r="G97" s="248"/>
      <c r="H97" s="248">
        <v>332.5</v>
      </c>
      <c r="I97" s="249"/>
      <c r="J97" s="377" t="s">
        <v>996</v>
      </c>
      <c r="K97" s="247">
        <f>H97-F97</f>
        <v>62.5</v>
      </c>
      <c r="L97" s="290">
        <v>50</v>
      </c>
      <c r="M97" s="379">
        <v>2525</v>
      </c>
      <c r="N97" s="247">
        <v>50</v>
      </c>
      <c r="O97" s="377" t="s">
        <v>547</v>
      </c>
      <c r="P97" s="375">
        <v>45450</v>
      </c>
      <c r="Q97" s="226"/>
      <c r="R97" s="54" t="s">
        <v>853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74"/>
      <c r="B98" s="376"/>
      <c r="C98" s="295"/>
      <c r="D98" s="295" t="s">
        <v>956</v>
      </c>
      <c r="E98" s="248" t="s">
        <v>818</v>
      </c>
      <c r="F98" s="248">
        <v>130</v>
      </c>
      <c r="G98" s="248"/>
      <c r="H98" s="248">
        <v>140</v>
      </c>
      <c r="I98" s="249"/>
      <c r="J98" s="378"/>
      <c r="K98" s="247">
        <f>F98-H98</f>
        <v>-10</v>
      </c>
      <c r="L98" s="290">
        <v>50</v>
      </c>
      <c r="M98" s="380"/>
      <c r="N98" s="247">
        <v>50</v>
      </c>
      <c r="O98" s="378"/>
      <c r="P98" s="376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73">
        <v>9</v>
      </c>
      <c r="B99" s="375">
        <v>45449</v>
      </c>
      <c r="C99" s="295"/>
      <c r="D99" s="295" t="s">
        <v>982</v>
      </c>
      <c r="E99" s="248" t="s">
        <v>556</v>
      </c>
      <c r="F99" s="248">
        <v>255</v>
      </c>
      <c r="G99" s="248"/>
      <c r="H99" s="248">
        <v>262.5</v>
      </c>
      <c r="I99" s="249"/>
      <c r="J99" s="377" t="s">
        <v>989</v>
      </c>
      <c r="K99" s="247">
        <f>H99-F99</f>
        <v>7.5</v>
      </c>
      <c r="L99" s="290">
        <v>50</v>
      </c>
      <c r="M99" s="379">
        <v>1085</v>
      </c>
      <c r="N99" s="247">
        <v>25</v>
      </c>
      <c r="O99" s="377" t="s">
        <v>547</v>
      </c>
      <c r="P99" s="375">
        <v>45449</v>
      </c>
      <c r="Q99" s="226"/>
      <c r="R99" s="54" t="s">
        <v>853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74"/>
      <c r="B100" s="376"/>
      <c r="C100" s="295"/>
      <c r="D100" s="295" t="s">
        <v>983</v>
      </c>
      <c r="E100" s="248" t="s">
        <v>818</v>
      </c>
      <c r="F100" s="248">
        <v>40</v>
      </c>
      <c r="G100" s="248"/>
      <c r="H100" s="248">
        <v>0.1</v>
      </c>
      <c r="I100" s="249"/>
      <c r="J100" s="378"/>
      <c r="K100" s="247">
        <f>F100-H100</f>
        <v>39.9</v>
      </c>
      <c r="L100" s="290">
        <v>50</v>
      </c>
      <c r="M100" s="380"/>
      <c r="N100" s="247">
        <v>25</v>
      </c>
      <c r="O100" s="378"/>
      <c r="P100" s="376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48">
        <v>10</v>
      </c>
      <c r="B101" s="292">
        <v>45449</v>
      </c>
      <c r="C101" s="295"/>
      <c r="D101" s="295" t="s">
        <v>984</v>
      </c>
      <c r="E101" s="248" t="s">
        <v>556</v>
      </c>
      <c r="F101" s="248">
        <v>47.5</v>
      </c>
      <c r="G101" s="248">
        <v>0</v>
      </c>
      <c r="H101" s="248">
        <v>82.5</v>
      </c>
      <c r="I101" s="249" t="s">
        <v>985</v>
      </c>
      <c r="J101" s="289" t="s">
        <v>986</v>
      </c>
      <c r="K101" s="247">
        <f>H101-F101</f>
        <v>35</v>
      </c>
      <c r="L101" s="290">
        <v>50</v>
      </c>
      <c r="M101" s="291">
        <f>(K101*N101)-L101</f>
        <v>825</v>
      </c>
      <c r="N101" s="247">
        <v>25</v>
      </c>
      <c r="O101" s="289" t="s">
        <v>547</v>
      </c>
      <c r="P101" s="292">
        <v>45449</v>
      </c>
      <c r="Q101" s="226"/>
      <c r="R101" s="54" t="s">
        <v>855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48">
        <v>11</v>
      </c>
      <c r="B102" s="292">
        <v>45449</v>
      </c>
      <c r="C102" s="295"/>
      <c r="D102" s="295" t="s">
        <v>984</v>
      </c>
      <c r="E102" s="248" t="s">
        <v>556</v>
      </c>
      <c r="F102" s="248">
        <v>32</v>
      </c>
      <c r="G102" s="248">
        <v>0</v>
      </c>
      <c r="H102" s="248">
        <v>56</v>
      </c>
      <c r="I102" s="249" t="s">
        <v>987</v>
      </c>
      <c r="J102" s="289" t="s">
        <v>988</v>
      </c>
      <c r="K102" s="247">
        <f>H102-F102</f>
        <v>24</v>
      </c>
      <c r="L102" s="290">
        <v>50</v>
      </c>
      <c r="M102" s="291">
        <f>(K102*N102)-L102</f>
        <v>550</v>
      </c>
      <c r="N102" s="247">
        <v>25</v>
      </c>
      <c r="O102" s="289" t="s">
        <v>547</v>
      </c>
      <c r="P102" s="292">
        <v>45449</v>
      </c>
      <c r="Q102" s="226"/>
      <c r="R102" s="54" t="s">
        <v>855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83">
        <v>12</v>
      </c>
      <c r="B103" s="385">
        <v>45450</v>
      </c>
      <c r="C103" s="307"/>
      <c r="D103" s="307" t="s">
        <v>998</v>
      </c>
      <c r="E103" s="308" t="s">
        <v>556</v>
      </c>
      <c r="F103" s="308">
        <v>332.5</v>
      </c>
      <c r="G103" s="308"/>
      <c r="H103" s="308">
        <v>42.5</v>
      </c>
      <c r="I103" s="309"/>
      <c r="J103" s="381" t="s">
        <v>1162</v>
      </c>
      <c r="K103" s="310">
        <f>H103-F103</f>
        <v>-290</v>
      </c>
      <c r="L103" s="311">
        <v>50</v>
      </c>
      <c r="M103" s="401">
        <v>-3325</v>
      </c>
      <c r="N103" s="310">
        <v>25</v>
      </c>
      <c r="O103" s="381" t="s">
        <v>557</v>
      </c>
      <c r="P103" s="385">
        <v>45462</v>
      </c>
      <c r="Q103" s="226"/>
      <c r="R103" s="54" t="s">
        <v>853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84"/>
      <c r="B104" s="386"/>
      <c r="C104" s="307"/>
      <c r="D104" s="307" t="s">
        <v>999</v>
      </c>
      <c r="E104" s="308" t="s">
        <v>818</v>
      </c>
      <c r="F104" s="308">
        <v>170</v>
      </c>
      <c r="G104" s="308"/>
      <c r="H104" s="308">
        <v>9</v>
      </c>
      <c r="I104" s="309"/>
      <c r="J104" s="382"/>
      <c r="K104" s="310">
        <f>F104-H104</f>
        <v>161</v>
      </c>
      <c r="L104" s="311">
        <v>50</v>
      </c>
      <c r="M104" s="403"/>
      <c r="N104" s="310">
        <v>25</v>
      </c>
      <c r="O104" s="382"/>
      <c r="P104" s="386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08">
        <v>13</v>
      </c>
      <c r="B105" s="331">
        <v>45450</v>
      </c>
      <c r="C105" s="307"/>
      <c r="D105" s="307" t="s">
        <v>1000</v>
      </c>
      <c r="E105" s="308" t="s">
        <v>556</v>
      </c>
      <c r="F105" s="308">
        <v>222.5</v>
      </c>
      <c r="G105" s="308">
        <v>120</v>
      </c>
      <c r="H105" s="308">
        <v>172.5</v>
      </c>
      <c r="I105" s="309" t="s">
        <v>1001</v>
      </c>
      <c r="J105" s="332" t="s">
        <v>1002</v>
      </c>
      <c r="K105" s="310">
        <f>H105-F105</f>
        <v>-50</v>
      </c>
      <c r="L105" s="311">
        <v>50</v>
      </c>
      <c r="M105" s="312">
        <f>(K105*N105)-L105</f>
        <v>-1300</v>
      </c>
      <c r="N105" s="310">
        <v>25</v>
      </c>
      <c r="O105" s="332" t="s">
        <v>557</v>
      </c>
      <c r="P105" s="331">
        <v>45450</v>
      </c>
      <c r="Q105" s="226"/>
      <c r="R105" s="54" t="s">
        <v>855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73">
        <v>14</v>
      </c>
      <c r="B106" s="375">
        <v>45453</v>
      </c>
      <c r="C106" s="295"/>
      <c r="D106" s="295" t="s">
        <v>1028</v>
      </c>
      <c r="E106" s="248" t="s">
        <v>556</v>
      </c>
      <c r="F106" s="248">
        <v>440</v>
      </c>
      <c r="G106" s="248"/>
      <c r="H106" s="248">
        <v>495</v>
      </c>
      <c r="I106" s="249"/>
      <c r="J106" s="377" t="s">
        <v>977</v>
      </c>
      <c r="K106" s="247">
        <f>H106-F106</f>
        <v>55</v>
      </c>
      <c r="L106" s="290">
        <v>50</v>
      </c>
      <c r="M106" s="379">
        <f>(80*15)-100</f>
        <v>1100</v>
      </c>
      <c r="N106" s="247">
        <v>15</v>
      </c>
      <c r="O106" s="377" t="s">
        <v>547</v>
      </c>
      <c r="P106" s="375">
        <v>45453</v>
      </c>
      <c r="Q106" s="226"/>
      <c r="R106" s="54" t="s">
        <v>853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74"/>
      <c r="B107" s="376"/>
      <c r="C107" s="295"/>
      <c r="D107" s="295" t="s">
        <v>1029</v>
      </c>
      <c r="E107" s="248" t="s">
        <v>818</v>
      </c>
      <c r="F107" s="248">
        <v>80</v>
      </c>
      <c r="G107" s="248"/>
      <c r="H107" s="248">
        <v>55</v>
      </c>
      <c r="I107" s="249"/>
      <c r="J107" s="378"/>
      <c r="K107" s="247">
        <f>F107-H107</f>
        <v>25</v>
      </c>
      <c r="L107" s="290">
        <v>50</v>
      </c>
      <c r="M107" s="380"/>
      <c r="N107" s="247">
        <v>15</v>
      </c>
      <c r="O107" s="378"/>
      <c r="P107" s="376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48">
        <v>15</v>
      </c>
      <c r="B108" s="292">
        <v>45456</v>
      </c>
      <c r="C108" s="295"/>
      <c r="D108" s="295" t="s">
        <v>1052</v>
      </c>
      <c r="E108" s="248" t="s">
        <v>556</v>
      </c>
      <c r="F108" s="248">
        <v>50</v>
      </c>
      <c r="G108" s="248">
        <v>0</v>
      </c>
      <c r="H108" s="248">
        <v>72.5</v>
      </c>
      <c r="I108" s="249" t="s">
        <v>985</v>
      </c>
      <c r="J108" s="289" t="s">
        <v>1058</v>
      </c>
      <c r="K108" s="247">
        <f t="shared" ref="K108:K113" si="82">H108-F108</f>
        <v>22.5</v>
      </c>
      <c r="L108" s="290">
        <v>50</v>
      </c>
      <c r="M108" s="291">
        <f t="shared" ref="M108:M113" si="83">(K108*N108)-L108</f>
        <v>512.5</v>
      </c>
      <c r="N108" s="247">
        <v>25</v>
      </c>
      <c r="O108" s="289" t="s">
        <v>547</v>
      </c>
      <c r="P108" s="292">
        <v>45456</v>
      </c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248">
        <v>16</v>
      </c>
      <c r="B109" s="292">
        <v>45456</v>
      </c>
      <c r="C109" s="295"/>
      <c r="D109" s="295" t="s">
        <v>1028</v>
      </c>
      <c r="E109" s="248" t="s">
        <v>556</v>
      </c>
      <c r="F109" s="248">
        <v>200</v>
      </c>
      <c r="G109" s="248">
        <v>80</v>
      </c>
      <c r="H109" s="248">
        <v>237.5</v>
      </c>
      <c r="I109" s="249" t="s">
        <v>1055</v>
      </c>
      <c r="J109" s="289" t="s">
        <v>1057</v>
      </c>
      <c r="K109" s="247">
        <f t="shared" si="82"/>
        <v>37.5</v>
      </c>
      <c r="L109" s="290">
        <v>50</v>
      </c>
      <c r="M109" s="291">
        <f t="shared" si="83"/>
        <v>512.5</v>
      </c>
      <c r="N109" s="247">
        <v>15</v>
      </c>
      <c r="O109" s="289" t="s">
        <v>547</v>
      </c>
      <c r="P109" s="292">
        <v>45456</v>
      </c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08">
        <v>17</v>
      </c>
      <c r="B110" s="331">
        <v>45456</v>
      </c>
      <c r="C110" s="307"/>
      <c r="D110" s="307" t="s">
        <v>1052</v>
      </c>
      <c r="E110" s="308" t="s">
        <v>556</v>
      </c>
      <c r="F110" s="308">
        <v>28</v>
      </c>
      <c r="G110" s="308">
        <v>0</v>
      </c>
      <c r="H110" s="308">
        <v>10</v>
      </c>
      <c r="I110" s="309" t="s">
        <v>987</v>
      </c>
      <c r="J110" s="332" t="s">
        <v>1056</v>
      </c>
      <c r="K110" s="310">
        <f t="shared" si="82"/>
        <v>-18</v>
      </c>
      <c r="L110" s="311">
        <v>50</v>
      </c>
      <c r="M110" s="312">
        <f t="shared" si="83"/>
        <v>-500</v>
      </c>
      <c r="N110" s="310">
        <v>25</v>
      </c>
      <c r="O110" s="332" t="s">
        <v>557</v>
      </c>
      <c r="P110" s="331">
        <v>45456</v>
      </c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48">
        <v>18</v>
      </c>
      <c r="B111" s="292">
        <v>45457</v>
      </c>
      <c r="C111" s="295"/>
      <c r="D111" s="295" t="s">
        <v>1071</v>
      </c>
      <c r="E111" s="248" t="s">
        <v>556</v>
      </c>
      <c r="F111" s="248">
        <v>320</v>
      </c>
      <c r="G111" s="248">
        <v>180</v>
      </c>
      <c r="H111" s="248">
        <v>385</v>
      </c>
      <c r="I111" s="249" t="s">
        <v>1072</v>
      </c>
      <c r="J111" s="289" t="s">
        <v>940</v>
      </c>
      <c r="K111" s="247">
        <f t="shared" si="82"/>
        <v>65</v>
      </c>
      <c r="L111" s="290">
        <v>50</v>
      </c>
      <c r="M111" s="291">
        <f t="shared" si="83"/>
        <v>925</v>
      </c>
      <c r="N111" s="247">
        <v>15</v>
      </c>
      <c r="O111" s="289" t="s">
        <v>547</v>
      </c>
      <c r="P111" s="292">
        <v>45457</v>
      </c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08">
        <v>19</v>
      </c>
      <c r="B112" s="331">
        <v>45457</v>
      </c>
      <c r="C112" s="307"/>
      <c r="D112" s="307" t="s">
        <v>1075</v>
      </c>
      <c r="E112" s="308" t="s">
        <v>556</v>
      </c>
      <c r="F112" s="308">
        <v>300</v>
      </c>
      <c r="G112" s="308">
        <v>170</v>
      </c>
      <c r="H112" s="308">
        <v>180</v>
      </c>
      <c r="I112" s="309" t="s">
        <v>1076</v>
      </c>
      <c r="J112" s="332" t="s">
        <v>1112</v>
      </c>
      <c r="K112" s="310">
        <f t="shared" si="82"/>
        <v>-120</v>
      </c>
      <c r="L112" s="311">
        <v>50</v>
      </c>
      <c r="M112" s="312">
        <f t="shared" si="83"/>
        <v>-1850</v>
      </c>
      <c r="N112" s="310">
        <v>15</v>
      </c>
      <c r="O112" s="332" t="s">
        <v>557</v>
      </c>
      <c r="P112" s="331">
        <v>45461</v>
      </c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308">
        <v>20</v>
      </c>
      <c r="B113" s="331">
        <v>45457</v>
      </c>
      <c r="C113" s="307"/>
      <c r="D113" s="307" t="s">
        <v>1077</v>
      </c>
      <c r="E113" s="308" t="s">
        <v>556</v>
      </c>
      <c r="F113" s="308">
        <v>100</v>
      </c>
      <c r="G113" s="308">
        <v>50</v>
      </c>
      <c r="H113" s="308">
        <v>84.5</v>
      </c>
      <c r="I113" s="309" t="s">
        <v>1078</v>
      </c>
      <c r="J113" s="332" t="s">
        <v>1079</v>
      </c>
      <c r="K113" s="310">
        <f t="shared" si="82"/>
        <v>-15.5</v>
      </c>
      <c r="L113" s="311">
        <v>50</v>
      </c>
      <c r="M113" s="312">
        <f t="shared" si="83"/>
        <v>-437.5</v>
      </c>
      <c r="N113" s="310">
        <v>25</v>
      </c>
      <c r="O113" s="332" t="s">
        <v>557</v>
      </c>
      <c r="P113" s="331">
        <v>45457</v>
      </c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43"/>
      <c r="B114" s="344"/>
      <c r="C114" s="345"/>
      <c r="D114" s="345"/>
      <c r="E114" s="343"/>
      <c r="F114" s="343"/>
      <c r="G114" s="343"/>
      <c r="H114" s="343"/>
      <c r="I114" s="346"/>
      <c r="J114" s="346"/>
      <c r="K114" s="343"/>
      <c r="L114" s="347"/>
      <c r="M114" s="348"/>
      <c r="N114" s="343"/>
      <c r="O114" s="346"/>
      <c r="P114" s="344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s="243" customFormat="1" ht="12.75" customHeight="1">
      <c r="A115" s="343"/>
      <c r="B115" s="344"/>
      <c r="C115" s="345"/>
      <c r="D115" s="345"/>
      <c r="E115" s="343"/>
      <c r="F115" s="343"/>
      <c r="G115" s="343"/>
      <c r="H115" s="343"/>
      <c r="I115" s="346"/>
      <c r="J115" s="346"/>
      <c r="K115" s="343"/>
      <c r="L115" s="347"/>
      <c r="M115" s="348"/>
      <c r="N115" s="343"/>
      <c r="O115" s="346"/>
      <c r="P115" s="344"/>
      <c r="Q115" s="239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242"/>
      <c r="AH115" s="240"/>
      <c r="AI115" s="240"/>
      <c r="AJ115" s="241"/>
      <c r="AK115" s="241"/>
      <c r="AL115" s="241"/>
    </row>
    <row r="116" spans="1:38" ht="38.25" customHeight="1">
      <c r="A116" s="91" t="s">
        <v>568</v>
      </c>
      <c r="B116" s="124"/>
      <c r="C116" s="124"/>
      <c r="D116" s="125"/>
      <c r="E116" s="109"/>
      <c r="F116" s="6"/>
      <c r="G116" s="6"/>
      <c r="H116" s="110"/>
      <c r="I116" s="126"/>
      <c r="J116" s="1"/>
      <c r="K116" s="6"/>
      <c r="L116" s="6"/>
      <c r="M116" s="6"/>
      <c r="N116" s="1"/>
      <c r="O116" s="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"/>
      <c r="AH116" s="1"/>
      <c r="AI116" s="1"/>
      <c r="AJ116" s="6"/>
      <c r="AK116" s="1"/>
    </row>
    <row r="117" spans="1:38" ht="38.25">
      <c r="A117" s="92" t="s">
        <v>16</v>
      </c>
      <c r="B117" s="93" t="s">
        <v>521</v>
      </c>
      <c r="C117" s="93"/>
      <c r="D117" s="94" t="s">
        <v>532</v>
      </c>
      <c r="E117" s="93" t="s">
        <v>533</v>
      </c>
      <c r="F117" s="93" t="s">
        <v>534</v>
      </c>
      <c r="G117" s="93" t="s">
        <v>535</v>
      </c>
      <c r="H117" s="93" t="s">
        <v>536</v>
      </c>
      <c r="I117" s="93" t="s">
        <v>537</v>
      </c>
      <c r="J117" s="92" t="s">
        <v>538</v>
      </c>
      <c r="K117" s="113" t="s">
        <v>555</v>
      </c>
      <c r="L117" s="114" t="s">
        <v>540</v>
      </c>
      <c r="M117" s="95" t="s">
        <v>541</v>
      </c>
      <c r="N117" s="93" t="s">
        <v>542</v>
      </c>
      <c r="O117" s="94" t="s">
        <v>543</v>
      </c>
      <c r="P117" s="193" t="s">
        <v>544</v>
      </c>
      <c r="Q117" s="195" t="s">
        <v>812</v>
      </c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37"/>
      <c r="AH117" s="37"/>
      <c r="AI117" s="37"/>
      <c r="AJ117" s="37"/>
      <c r="AK117" s="37"/>
      <c r="AL117" s="37"/>
    </row>
    <row r="118" spans="1:38" ht="12.75" customHeight="1">
      <c r="A118" s="183">
        <v>1</v>
      </c>
      <c r="B118" s="184">
        <v>45356</v>
      </c>
      <c r="C118" s="227"/>
      <c r="D118" s="227" t="s">
        <v>295</v>
      </c>
      <c r="E118" s="183" t="s">
        <v>850</v>
      </c>
      <c r="F118" s="288">
        <v>38.94</v>
      </c>
      <c r="G118" s="183">
        <v>34.64</v>
      </c>
      <c r="H118" s="183"/>
      <c r="I118" s="183" t="s">
        <v>897</v>
      </c>
      <c r="J118" s="183" t="s">
        <v>546</v>
      </c>
      <c r="K118" s="183"/>
      <c r="L118" s="245"/>
      <c r="M118" s="246"/>
      <c r="N118" s="183"/>
      <c r="O118" s="231"/>
      <c r="P118" s="186">
        <f>VLOOKUP(D118,'MidCap Intra'!$B$11:$C$571,2,0)</f>
        <v>38.58</v>
      </c>
      <c r="Q118" s="244"/>
      <c r="R118" s="54" t="s">
        <v>853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8" ht="12.75" customHeight="1">
      <c r="A119" s="308">
        <v>2</v>
      </c>
      <c r="B119" s="315">
        <v>45390</v>
      </c>
      <c r="C119" s="307"/>
      <c r="D119" s="307" t="s">
        <v>843</v>
      </c>
      <c r="E119" s="308" t="s">
        <v>545</v>
      </c>
      <c r="F119" s="308">
        <v>1880</v>
      </c>
      <c r="G119" s="308">
        <v>1770</v>
      </c>
      <c r="H119" s="308">
        <v>1770</v>
      </c>
      <c r="I119" s="308" t="s">
        <v>841</v>
      </c>
      <c r="J119" s="310" t="s">
        <v>950</v>
      </c>
      <c r="K119" s="310">
        <f t="shared" ref="K119" si="84">H119-F119</f>
        <v>-110</v>
      </c>
      <c r="L119" s="319">
        <f t="shared" ref="L119" si="85">(F119*-0.3)/100</f>
        <v>-5.64</v>
      </c>
      <c r="M119" s="320">
        <f t="shared" ref="M119" si="86">(K119+L119)/F119</f>
        <v>-6.1510638297872337E-2</v>
      </c>
      <c r="N119" s="310" t="s">
        <v>557</v>
      </c>
      <c r="O119" s="321">
        <v>45448</v>
      </c>
      <c r="P119" s="313"/>
      <c r="Q119" s="244"/>
      <c r="R119" s="54" t="s">
        <v>853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</row>
    <row r="120" spans="1:38" ht="12.75" customHeight="1">
      <c r="A120" s="183">
        <v>3</v>
      </c>
      <c r="B120" s="184">
        <v>45436</v>
      </c>
      <c r="C120" s="227"/>
      <c r="D120" s="227" t="s">
        <v>148</v>
      </c>
      <c r="E120" s="183" t="s">
        <v>545</v>
      </c>
      <c r="F120" s="183" t="s">
        <v>933</v>
      </c>
      <c r="G120" s="183">
        <v>290</v>
      </c>
      <c r="H120" s="183"/>
      <c r="I120" s="183" t="s">
        <v>895</v>
      </c>
      <c r="J120" s="183" t="s">
        <v>546</v>
      </c>
      <c r="K120" s="183"/>
      <c r="L120" s="245"/>
      <c r="M120" s="246"/>
      <c r="N120" s="183"/>
      <c r="O120" s="231"/>
      <c r="P120" s="186">
        <f>VLOOKUP(D120,'MidCap Intra'!$B$11:$C$571,2,0)</f>
        <v>334</v>
      </c>
      <c r="Q120" s="244"/>
      <c r="R120" s="54" t="s">
        <v>853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183"/>
      <c r="B121" s="184"/>
      <c r="C121" s="227"/>
      <c r="D121" s="227"/>
      <c r="E121" s="183"/>
      <c r="F121" s="183"/>
      <c r="G121" s="183"/>
      <c r="H121" s="183"/>
      <c r="I121" s="183"/>
      <c r="J121" s="183"/>
      <c r="K121" s="183"/>
      <c r="L121" s="245"/>
      <c r="M121" s="246"/>
      <c r="N121" s="183"/>
      <c r="O121" s="231"/>
      <c r="P121" s="186"/>
      <c r="Q121" s="24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183"/>
      <c r="B122" s="184"/>
      <c r="C122" s="227"/>
      <c r="D122" s="227"/>
      <c r="E122" s="183"/>
      <c r="F122" s="183"/>
      <c r="G122" s="183"/>
      <c r="H122" s="183"/>
      <c r="I122" s="183"/>
      <c r="J122" s="183"/>
      <c r="K122" s="183"/>
      <c r="L122" s="245"/>
      <c r="M122" s="246"/>
      <c r="N122" s="183"/>
      <c r="O122" s="231"/>
      <c r="P122" s="184"/>
      <c r="Q122" s="24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103" t="s">
        <v>548</v>
      </c>
      <c r="B123" s="103"/>
      <c r="C123" s="103"/>
      <c r="D123" s="54"/>
      <c r="E123" s="37"/>
      <c r="F123" s="108" t="s">
        <v>550</v>
      </c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107" t="s">
        <v>549</v>
      </c>
      <c r="B124" s="103"/>
      <c r="C124" s="103"/>
      <c r="D124" s="54"/>
      <c r="E124" s="37"/>
      <c r="F124" s="108" t="s">
        <v>553</v>
      </c>
      <c r="G124" s="54"/>
      <c r="H124" s="54" t="s">
        <v>570</v>
      </c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54"/>
      <c r="B125" s="54"/>
      <c r="C125" s="103"/>
      <c r="D125" s="54"/>
      <c r="E125" s="37"/>
      <c r="F125" s="10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</row>
    <row r="126" spans="1:38" ht="12.75" customHeight="1">
      <c r="A126" s="54"/>
      <c r="B126" s="54"/>
      <c r="C126" s="103"/>
      <c r="D126" s="54"/>
      <c r="E126" s="37"/>
      <c r="F126" s="108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8" ht="12.75" customHeight="1">
      <c r="A128" s="54"/>
      <c r="B128" s="54"/>
      <c r="C128" s="103"/>
      <c r="D128" s="54"/>
      <c r="E128" s="37"/>
      <c r="F128" s="10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103"/>
      <c r="D129" s="54"/>
      <c r="E129" s="37"/>
      <c r="F129" s="10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54"/>
      <c r="B130" s="54"/>
      <c r="C130" s="103"/>
      <c r="D130" s="54"/>
      <c r="E130" s="37"/>
      <c r="F130" s="108"/>
      <c r="G130" s="54"/>
      <c r="H130" s="37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54"/>
      <c r="B131" s="54"/>
      <c r="C131" s="103"/>
      <c r="D131" s="54"/>
      <c r="E131" s="37"/>
      <c r="F131" s="108"/>
      <c r="G131" s="54"/>
      <c r="H131" s="37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54"/>
      <c r="B132" s="54"/>
      <c r="C132" s="97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38.25" customHeight="1">
      <c r="A133" s="37"/>
      <c r="B133" s="127" t="s">
        <v>571</v>
      </c>
      <c r="C133" s="127"/>
      <c r="D133" s="54"/>
      <c r="E133" s="127"/>
      <c r="F133" s="6"/>
      <c r="G133" s="6"/>
      <c r="H133" s="111"/>
      <c r="I133" s="6"/>
      <c r="J133" s="111"/>
      <c r="K133" s="112"/>
      <c r="L133" s="6"/>
      <c r="M133" s="6"/>
      <c r="N133" s="1"/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92" t="s">
        <v>16</v>
      </c>
      <c r="B134" s="93" t="s">
        <v>521</v>
      </c>
      <c r="C134" s="93"/>
      <c r="D134" s="94" t="s">
        <v>532</v>
      </c>
      <c r="E134" s="93" t="s">
        <v>533</v>
      </c>
      <c r="F134" s="93" t="s">
        <v>534</v>
      </c>
      <c r="G134" s="93" t="s">
        <v>572</v>
      </c>
      <c r="H134" s="93" t="s">
        <v>573</v>
      </c>
      <c r="I134" s="93" t="s">
        <v>537</v>
      </c>
      <c r="J134" s="128" t="s">
        <v>538</v>
      </c>
      <c r="K134" s="93" t="s">
        <v>539</v>
      </c>
      <c r="L134" s="93" t="s">
        <v>574</v>
      </c>
      <c r="M134" s="93" t="s">
        <v>542</v>
      </c>
      <c r="N134" s="94" t="s">
        <v>543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</v>
      </c>
      <c r="B135" s="130">
        <v>41579</v>
      </c>
      <c r="C135" s="130"/>
      <c r="D135" s="131" t="s">
        <v>575</v>
      </c>
      <c r="E135" s="132" t="s">
        <v>545</v>
      </c>
      <c r="F135" s="133">
        <v>82</v>
      </c>
      <c r="G135" s="132" t="s">
        <v>576</v>
      </c>
      <c r="H135" s="132">
        <v>100</v>
      </c>
      <c r="I135" s="134">
        <v>100</v>
      </c>
      <c r="J135" s="135" t="s">
        <v>577</v>
      </c>
      <c r="K135" s="136">
        <f t="shared" ref="K135:K166" si="87">H135-F135</f>
        <v>18</v>
      </c>
      <c r="L135" s="137">
        <f t="shared" ref="L135:L166" si="88">K135/F135</f>
        <v>0.21951219512195122</v>
      </c>
      <c r="M135" s="132" t="s">
        <v>547</v>
      </c>
      <c r="N135" s="138">
        <v>42657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</v>
      </c>
      <c r="B136" s="130">
        <v>41794</v>
      </c>
      <c r="C136" s="130"/>
      <c r="D136" s="131" t="s">
        <v>578</v>
      </c>
      <c r="E136" s="132" t="s">
        <v>556</v>
      </c>
      <c r="F136" s="133">
        <v>257</v>
      </c>
      <c r="G136" s="132" t="s">
        <v>576</v>
      </c>
      <c r="H136" s="132">
        <v>300</v>
      </c>
      <c r="I136" s="134">
        <v>300</v>
      </c>
      <c r="J136" s="135" t="s">
        <v>577</v>
      </c>
      <c r="K136" s="136">
        <f t="shared" si="87"/>
        <v>43</v>
      </c>
      <c r="L136" s="137">
        <f t="shared" si="88"/>
        <v>0.16731517509727625</v>
      </c>
      <c r="M136" s="132" t="s">
        <v>547</v>
      </c>
      <c r="N136" s="138">
        <v>41822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3</v>
      </c>
      <c r="B137" s="130">
        <v>41828</v>
      </c>
      <c r="C137" s="130"/>
      <c r="D137" s="131" t="s">
        <v>579</v>
      </c>
      <c r="E137" s="132" t="s">
        <v>556</v>
      </c>
      <c r="F137" s="133">
        <v>393</v>
      </c>
      <c r="G137" s="132" t="s">
        <v>576</v>
      </c>
      <c r="H137" s="132">
        <v>468</v>
      </c>
      <c r="I137" s="134">
        <v>468</v>
      </c>
      <c r="J137" s="135" t="s">
        <v>577</v>
      </c>
      <c r="K137" s="136">
        <f t="shared" si="87"/>
        <v>75</v>
      </c>
      <c r="L137" s="137">
        <f t="shared" si="88"/>
        <v>0.19083969465648856</v>
      </c>
      <c r="M137" s="132" t="s">
        <v>547</v>
      </c>
      <c r="N137" s="138">
        <v>41863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</v>
      </c>
      <c r="B138" s="130">
        <v>41857</v>
      </c>
      <c r="C138" s="130"/>
      <c r="D138" s="131" t="s">
        <v>580</v>
      </c>
      <c r="E138" s="132" t="s">
        <v>556</v>
      </c>
      <c r="F138" s="133">
        <v>205</v>
      </c>
      <c r="G138" s="132" t="s">
        <v>576</v>
      </c>
      <c r="H138" s="132">
        <v>275</v>
      </c>
      <c r="I138" s="134">
        <v>250</v>
      </c>
      <c r="J138" s="135" t="s">
        <v>577</v>
      </c>
      <c r="K138" s="136">
        <f t="shared" si="87"/>
        <v>70</v>
      </c>
      <c r="L138" s="137">
        <f t="shared" si="88"/>
        <v>0.34146341463414637</v>
      </c>
      <c r="M138" s="132" t="s">
        <v>547</v>
      </c>
      <c r="N138" s="138">
        <v>41962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5</v>
      </c>
      <c r="B139" s="130">
        <v>41886</v>
      </c>
      <c r="C139" s="130"/>
      <c r="D139" s="131" t="s">
        <v>581</v>
      </c>
      <c r="E139" s="132" t="s">
        <v>556</v>
      </c>
      <c r="F139" s="133">
        <v>162</v>
      </c>
      <c r="G139" s="132" t="s">
        <v>576</v>
      </c>
      <c r="H139" s="132">
        <v>190</v>
      </c>
      <c r="I139" s="134">
        <v>190</v>
      </c>
      <c r="J139" s="135" t="s">
        <v>577</v>
      </c>
      <c r="K139" s="136">
        <f t="shared" si="87"/>
        <v>28</v>
      </c>
      <c r="L139" s="137">
        <f t="shared" si="88"/>
        <v>0.1728395061728395</v>
      </c>
      <c r="M139" s="132" t="s">
        <v>547</v>
      </c>
      <c r="N139" s="138">
        <v>42006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6</v>
      </c>
      <c r="B140" s="130">
        <v>41886</v>
      </c>
      <c r="C140" s="130"/>
      <c r="D140" s="131" t="s">
        <v>582</v>
      </c>
      <c r="E140" s="132" t="s">
        <v>556</v>
      </c>
      <c r="F140" s="133">
        <v>75</v>
      </c>
      <c r="G140" s="132" t="s">
        <v>576</v>
      </c>
      <c r="H140" s="132">
        <v>91.5</v>
      </c>
      <c r="I140" s="134" t="s">
        <v>569</v>
      </c>
      <c r="J140" s="135" t="s">
        <v>583</v>
      </c>
      <c r="K140" s="136">
        <f t="shared" si="87"/>
        <v>16.5</v>
      </c>
      <c r="L140" s="137">
        <f t="shared" si="88"/>
        <v>0.22</v>
      </c>
      <c r="M140" s="132" t="s">
        <v>547</v>
      </c>
      <c r="N140" s="138">
        <v>41954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7</v>
      </c>
      <c r="B141" s="130">
        <v>41913</v>
      </c>
      <c r="C141" s="130"/>
      <c r="D141" s="131" t="s">
        <v>584</v>
      </c>
      <c r="E141" s="132" t="s">
        <v>556</v>
      </c>
      <c r="F141" s="133">
        <v>850</v>
      </c>
      <c r="G141" s="132" t="s">
        <v>576</v>
      </c>
      <c r="H141" s="132">
        <v>982.5</v>
      </c>
      <c r="I141" s="134">
        <v>1050</v>
      </c>
      <c r="J141" s="135" t="s">
        <v>585</v>
      </c>
      <c r="K141" s="136">
        <f t="shared" si="87"/>
        <v>132.5</v>
      </c>
      <c r="L141" s="137">
        <f t="shared" si="88"/>
        <v>0.15588235294117647</v>
      </c>
      <c r="M141" s="132" t="s">
        <v>547</v>
      </c>
      <c r="N141" s="138">
        <v>42039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8</v>
      </c>
      <c r="B142" s="130">
        <v>41913</v>
      </c>
      <c r="C142" s="130"/>
      <c r="D142" s="131" t="s">
        <v>586</v>
      </c>
      <c r="E142" s="132" t="s">
        <v>556</v>
      </c>
      <c r="F142" s="133">
        <v>475</v>
      </c>
      <c r="G142" s="132" t="s">
        <v>576</v>
      </c>
      <c r="H142" s="132">
        <v>515</v>
      </c>
      <c r="I142" s="134">
        <v>600</v>
      </c>
      <c r="J142" s="135" t="s">
        <v>587</v>
      </c>
      <c r="K142" s="136">
        <f t="shared" si="87"/>
        <v>40</v>
      </c>
      <c r="L142" s="137">
        <f t="shared" si="88"/>
        <v>8.4210526315789472E-2</v>
      </c>
      <c r="M142" s="132" t="s">
        <v>547</v>
      </c>
      <c r="N142" s="138">
        <v>41939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9</v>
      </c>
      <c r="B143" s="130">
        <v>41913</v>
      </c>
      <c r="C143" s="130"/>
      <c r="D143" s="131" t="s">
        <v>588</v>
      </c>
      <c r="E143" s="132" t="s">
        <v>556</v>
      </c>
      <c r="F143" s="133">
        <v>86</v>
      </c>
      <c r="G143" s="132" t="s">
        <v>576</v>
      </c>
      <c r="H143" s="132">
        <v>99</v>
      </c>
      <c r="I143" s="134">
        <v>140</v>
      </c>
      <c r="J143" s="135" t="s">
        <v>589</v>
      </c>
      <c r="K143" s="136">
        <f t="shared" si="87"/>
        <v>13</v>
      </c>
      <c r="L143" s="137">
        <f t="shared" si="88"/>
        <v>0.15116279069767441</v>
      </c>
      <c r="M143" s="132" t="s">
        <v>547</v>
      </c>
      <c r="N143" s="138">
        <v>41939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10</v>
      </c>
      <c r="B144" s="130">
        <v>41926</v>
      </c>
      <c r="C144" s="130"/>
      <c r="D144" s="131" t="s">
        <v>590</v>
      </c>
      <c r="E144" s="132" t="s">
        <v>556</v>
      </c>
      <c r="F144" s="133">
        <v>496.6</v>
      </c>
      <c r="G144" s="132" t="s">
        <v>576</v>
      </c>
      <c r="H144" s="132">
        <v>621</v>
      </c>
      <c r="I144" s="134">
        <v>580</v>
      </c>
      <c r="J144" s="135" t="s">
        <v>577</v>
      </c>
      <c r="K144" s="136">
        <f t="shared" si="87"/>
        <v>124.39999999999998</v>
      </c>
      <c r="L144" s="137">
        <f t="shared" si="88"/>
        <v>0.25050342327829234</v>
      </c>
      <c r="M144" s="132" t="s">
        <v>547</v>
      </c>
      <c r="N144" s="138">
        <v>42605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11</v>
      </c>
      <c r="B145" s="130">
        <v>41926</v>
      </c>
      <c r="C145" s="130"/>
      <c r="D145" s="131" t="s">
        <v>591</v>
      </c>
      <c r="E145" s="132" t="s">
        <v>556</v>
      </c>
      <c r="F145" s="133">
        <v>2481.9</v>
      </c>
      <c r="G145" s="132" t="s">
        <v>576</v>
      </c>
      <c r="H145" s="132">
        <v>2840</v>
      </c>
      <c r="I145" s="134">
        <v>2870</v>
      </c>
      <c r="J145" s="135" t="s">
        <v>592</v>
      </c>
      <c r="K145" s="136">
        <f t="shared" si="87"/>
        <v>358.09999999999991</v>
      </c>
      <c r="L145" s="137">
        <f t="shared" si="88"/>
        <v>0.14428462065353154</v>
      </c>
      <c r="M145" s="132" t="s">
        <v>547</v>
      </c>
      <c r="N145" s="138">
        <v>42017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12</v>
      </c>
      <c r="B146" s="130">
        <v>41928</v>
      </c>
      <c r="C146" s="130"/>
      <c r="D146" s="131" t="s">
        <v>593</v>
      </c>
      <c r="E146" s="132" t="s">
        <v>556</v>
      </c>
      <c r="F146" s="133">
        <v>84.5</v>
      </c>
      <c r="G146" s="132" t="s">
        <v>576</v>
      </c>
      <c r="H146" s="132">
        <v>93</v>
      </c>
      <c r="I146" s="134">
        <v>110</v>
      </c>
      <c r="J146" s="135" t="s">
        <v>594</v>
      </c>
      <c r="K146" s="136">
        <f t="shared" si="87"/>
        <v>8.5</v>
      </c>
      <c r="L146" s="137">
        <f t="shared" si="88"/>
        <v>0.10059171597633136</v>
      </c>
      <c r="M146" s="132" t="s">
        <v>547</v>
      </c>
      <c r="N146" s="138">
        <v>41939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13</v>
      </c>
      <c r="B147" s="130">
        <v>41928</v>
      </c>
      <c r="C147" s="130"/>
      <c r="D147" s="131" t="s">
        <v>595</v>
      </c>
      <c r="E147" s="132" t="s">
        <v>556</v>
      </c>
      <c r="F147" s="133">
        <v>401</v>
      </c>
      <c r="G147" s="132" t="s">
        <v>576</v>
      </c>
      <c r="H147" s="132">
        <v>428</v>
      </c>
      <c r="I147" s="134">
        <v>450</v>
      </c>
      <c r="J147" s="135" t="s">
        <v>596</v>
      </c>
      <c r="K147" s="136">
        <f t="shared" si="87"/>
        <v>27</v>
      </c>
      <c r="L147" s="137">
        <f t="shared" si="88"/>
        <v>6.7331670822942641E-2</v>
      </c>
      <c r="M147" s="132" t="s">
        <v>547</v>
      </c>
      <c r="N147" s="138">
        <v>42020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14</v>
      </c>
      <c r="B148" s="130">
        <v>41928</v>
      </c>
      <c r="C148" s="130"/>
      <c r="D148" s="131" t="s">
        <v>597</v>
      </c>
      <c r="E148" s="132" t="s">
        <v>556</v>
      </c>
      <c r="F148" s="133">
        <v>101</v>
      </c>
      <c r="G148" s="132" t="s">
        <v>576</v>
      </c>
      <c r="H148" s="132">
        <v>112</v>
      </c>
      <c r="I148" s="134">
        <v>120</v>
      </c>
      <c r="J148" s="135" t="s">
        <v>598</v>
      </c>
      <c r="K148" s="136">
        <f t="shared" si="87"/>
        <v>11</v>
      </c>
      <c r="L148" s="137">
        <f t="shared" si="88"/>
        <v>0.10891089108910891</v>
      </c>
      <c r="M148" s="132" t="s">
        <v>547</v>
      </c>
      <c r="N148" s="138">
        <v>41939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15</v>
      </c>
      <c r="B149" s="130">
        <v>41954</v>
      </c>
      <c r="C149" s="130"/>
      <c r="D149" s="131" t="s">
        <v>599</v>
      </c>
      <c r="E149" s="132" t="s">
        <v>556</v>
      </c>
      <c r="F149" s="133">
        <v>59</v>
      </c>
      <c r="G149" s="132" t="s">
        <v>576</v>
      </c>
      <c r="H149" s="132">
        <v>76</v>
      </c>
      <c r="I149" s="134">
        <v>76</v>
      </c>
      <c r="J149" s="135" t="s">
        <v>577</v>
      </c>
      <c r="K149" s="136">
        <f t="shared" si="87"/>
        <v>17</v>
      </c>
      <c r="L149" s="137">
        <f t="shared" si="88"/>
        <v>0.28813559322033899</v>
      </c>
      <c r="M149" s="132" t="s">
        <v>547</v>
      </c>
      <c r="N149" s="138">
        <v>43032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16</v>
      </c>
      <c r="B150" s="130">
        <v>41954</v>
      </c>
      <c r="C150" s="130"/>
      <c r="D150" s="131" t="s">
        <v>588</v>
      </c>
      <c r="E150" s="132" t="s">
        <v>556</v>
      </c>
      <c r="F150" s="133">
        <v>99</v>
      </c>
      <c r="G150" s="132" t="s">
        <v>576</v>
      </c>
      <c r="H150" s="132">
        <v>120</v>
      </c>
      <c r="I150" s="134">
        <v>120</v>
      </c>
      <c r="J150" s="135" t="s">
        <v>565</v>
      </c>
      <c r="K150" s="136">
        <f t="shared" si="87"/>
        <v>21</v>
      </c>
      <c r="L150" s="137">
        <f t="shared" si="88"/>
        <v>0.21212121212121213</v>
      </c>
      <c r="M150" s="132" t="s">
        <v>547</v>
      </c>
      <c r="N150" s="138">
        <v>41960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17</v>
      </c>
      <c r="B151" s="130">
        <v>41956</v>
      </c>
      <c r="C151" s="130"/>
      <c r="D151" s="131" t="s">
        <v>600</v>
      </c>
      <c r="E151" s="132" t="s">
        <v>556</v>
      </c>
      <c r="F151" s="133">
        <v>22</v>
      </c>
      <c r="G151" s="132" t="s">
        <v>576</v>
      </c>
      <c r="H151" s="132">
        <v>33.549999999999997</v>
      </c>
      <c r="I151" s="134">
        <v>32</v>
      </c>
      <c r="J151" s="135" t="s">
        <v>601</v>
      </c>
      <c r="K151" s="136">
        <f t="shared" si="87"/>
        <v>11.549999999999997</v>
      </c>
      <c r="L151" s="137">
        <f t="shared" si="88"/>
        <v>0.52499999999999991</v>
      </c>
      <c r="M151" s="132" t="s">
        <v>547</v>
      </c>
      <c r="N151" s="138">
        <v>42188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18</v>
      </c>
      <c r="B152" s="130">
        <v>41976</v>
      </c>
      <c r="C152" s="130"/>
      <c r="D152" s="131" t="s">
        <v>602</v>
      </c>
      <c r="E152" s="132" t="s">
        <v>556</v>
      </c>
      <c r="F152" s="133">
        <v>440</v>
      </c>
      <c r="G152" s="132" t="s">
        <v>576</v>
      </c>
      <c r="H152" s="132">
        <v>520</v>
      </c>
      <c r="I152" s="134">
        <v>520</v>
      </c>
      <c r="J152" s="135" t="s">
        <v>603</v>
      </c>
      <c r="K152" s="136">
        <f t="shared" si="87"/>
        <v>80</v>
      </c>
      <c r="L152" s="137">
        <f t="shared" si="88"/>
        <v>0.18181818181818182</v>
      </c>
      <c r="M152" s="132" t="s">
        <v>547</v>
      </c>
      <c r="N152" s="138">
        <v>42208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19</v>
      </c>
      <c r="B153" s="130">
        <v>41976</v>
      </c>
      <c r="C153" s="130"/>
      <c r="D153" s="131" t="s">
        <v>604</v>
      </c>
      <c r="E153" s="132" t="s">
        <v>556</v>
      </c>
      <c r="F153" s="133">
        <v>360</v>
      </c>
      <c r="G153" s="132" t="s">
        <v>576</v>
      </c>
      <c r="H153" s="132">
        <v>427</v>
      </c>
      <c r="I153" s="134">
        <v>425</v>
      </c>
      <c r="J153" s="135" t="s">
        <v>605</v>
      </c>
      <c r="K153" s="136">
        <f t="shared" si="87"/>
        <v>67</v>
      </c>
      <c r="L153" s="137">
        <f t="shared" si="88"/>
        <v>0.18611111111111112</v>
      </c>
      <c r="M153" s="132" t="s">
        <v>547</v>
      </c>
      <c r="N153" s="138">
        <v>42058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20</v>
      </c>
      <c r="B154" s="130">
        <v>42012</v>
      </c>
      <c r="C154" s="130"/>
      <c r="D154" s="131" t="s">
        <v>606</v>
      </c>
      <c r="E154" s="132" t="s">
        <v>556</v>
      </c>
      <c r="F154" s="133">
        <v>360</v>
      </c>
      <c r="G154" s="132" t="s">
        <v>576</v>
      </c>
      <c r="H154" s="132">
        <v>455</v>
      </c>
      <c r="I154" s="134">
        <v>420</v>
      </c>
      <c r="J154" s="135" t="s">
        <v>607</v>
      </c>
      <c r="K154" s="136">
        <f t="shared" si="87"/>
        <v>95</v>
      </c>
      <c r="L154" s="137">
        <f t="shared" si="88"/>
        <v>0.2638888888888889</v>
      </c>
      <c r="M154" s="132" t="s">
        <v>547</v>
      </c>
      <c r="N154" s="138">
        <v>42024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21</v>
      </c>
      <c r="B155" s="130">
        <v>42012</v>
      </c>
      <c r="C155" s="130"/>
      <c r="D155" s="131" t="s">
        <v>608</v>
      </c>
      <c r="E155" s="132" t="s">
        <v>556</v>
      </c>
      <c r="F155" s="133">
        <v>130</v>
      </c>
      <c r="G155" s="132"/>
      <c r="H155" s="132">
        <v>175.5</v>
      </c>
      <c r="I155" s="134">
        <v>165</v>
      </c>
      <c r="J155" s="135" t="s">
        <v>609</v>
      </c>
      <c r="K155" s="136">
        <f t="shared" si="87"/>
        <v>45.5</v>
      </c>
      <c r="L155" s="137">
        <f t="shared" si="88"/>
        <v>0.35</v>
      </c>
      <c r="M155" s="132" t="s">
        <v>547</v>
      </c>
      <c r="N155" s="138">
        <v>43088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22</v>
      </c>
      <c r="B156" s="130">
        <v>42040</v>
      </c>
      <c r="C156" s="130"/>
      <c r="D156" s="131" t="s">
        <v>387</v>
      </c>
      <c r="E156" s="132" t="s">
        <v>545</v>
      </c>
      <c r="F156" s="133">
        <v>98</v>
      </c>
      <c r="G156" s="132"/>
      <c r="H156" s="132">
        <v>120</v>
      </c>
      <c r="I156" s="134">
        <v>120</v>
      </c>
      <c r="J156" s="135" t="s">
        <v>577</v>
      </c>
      <c r="K156" s="136">
        <f t="shared" si="87"/>
        <v>22</v>
      </c>
      <c r="L156" s="137">
        <f t="shared" si="88"/>
        <v>0.22448979591836735</v>
      </c>
      <c r="M156" s="132" t="s">
        <v>547</v>
      </c>
      <c r="N156" s="138">
        <v>42753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23</v>
      </c>
      <c r="B157" s="130">
        <v>42040</v>
      </c>
      <c r="C157" s="130"/>
      <c r="D157" s="131" t="s">
        <v>610</v>
      </c>
      <c r="E157" s="132" t="s">
        <v>545</v>
      </c>
      <c r="F157" s="133">
        <v>196</v>
      </c>
      <c r="G157" s="132"/>
      <c r="H157" s="132">
        <v>262</v>
      </c>
      <c r="I157" s="134">
        <v>255</v>
      </c>
      <c r="J157" s="135" t="s">
        <v>577</v>
      </c>
      <c r="K157" s="136">
        <f t="shared" si="87"/>
        <v>66</v>
      </c>
      <c r="L157" s="137">
        <f t="shared" si="88"/>
        <v>0.33673469387755101</v>
      </c>
      <c r="M157" s="132" t="s">
        <v>547</v>
      </c>
      <c r="N157" s="138">
        <v>42599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9">
        <v>24</v>
      </c>
      <c r="B158" s="140">
        <v>42067</v>
      </c>
      <c r="C158" s="140"/>
      <c r="D158" s="141" t="s">
        <v>386</v>
      </c>
      <c r="E158" s="142" t="s">
        <v>545</v>
      </c>
      <c r="F158" s="143">
        <v>235</v>
      </c>
      <c r="G158" s="143"/>
      <c r="H158" s="144">
        <v>77</v>
      </c>
      <c r="I158" s="144" t="s">
        <v>611</v>
      </c>
      <c r="J158" s="145" t="s">
        <v>612</v>
      </c>
      <c r="K158" s="146">
        <f t="shared" si="87"/>
        <v>-158</v>
      </c>
      <c r="L158" s="147">
        <f t="shared" si="88"/>
        <v>-0.67234042553191486</v>
      </c>
      <c r="M158" s="143" t="s">
        <v>557</v>
      </c>
      <c r="N158" s="140">
        <v>43522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25</v>
      </c>
      <c r="B159" s="130">
        <v>42067</v>
      </c>
      <c r="C159" s="130"/>
      <c r="D159" s="131" t="s">
        <v>613</v>
      </c>
      <c r="E159" s="132" t="s">
        <v>545</v>
      </c>
      <c r="F159" s="133">
        <v>185</v>
      </c>
      <c r="G159" s="132"/>
      <c r="H159" s="132">
        <v>224</v>
      </c>
      <c r="I159" s="134" t="s">
        <v>614</v>
      </c>
      <c r="J159" s="135" t="s">
        <v>577</v>
      </c>
      <c r="K159" s="136">
        <f t="shared" si="87"/>
        <v>39</v>
      </c>
      <c r="L159" s="137">
        <f t="shared" si="88"/>
        <v>0.21081081081081082</v>
      </c>
      <c r="M159" s="132" t="s">
        <v>547</v>
      </c>
      <c r="N159" s="138">
        <v>42647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26</v>
      </c>
      <c r="B160" s="140">
        <v>42090</v>
      </c>
      <c r="C160" s="140"/>
      <c r="D160" s="148" t="s">
        <v>615</v>
      </c>
      <c r="E160" s="143" t="s">
        <v>545</v>
      </c>
      <c r="F160" s="143">
        <v>49.5</v>
      </c>
      <c r="G160" s="144"/>
      <c r="H160" s="144">
        <v>15.85</v>
      </c>
      <c r="I160" s="144">
        <v>67</v>
      </c>
      <c r="J160" s="145" t="s">
        <v>616</v>
      </c>
      <c r="K160" s="144">
        <f t="shared" si="87"/>
        <v>-33.65</v>
      </c>
      <c r="L160" s="149">
        <f t="shared" si="88"/>
        <v>-0.67979797979797973</v>
      </c>
      <c r="M160" s="143" t="s">
        <v>557</v>
      </c>
      <c r="N160" s="150">
        <v>43627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27</v>
      </c>
      <c r="B161" s="130">
        <v>42093</v>
      </c>
      <c r="C161" s="130"/>
      <c r="D161" s="131" t="s">
        <v>617</v>
      </c>
      <c r="E161" s="132" t="s">
        <v>545</v>
      </c>
      <c r="F161" s="133">
        <v>183.5</v>
      </c>
      <c r="G161" s="132"/>
      <c r="H161" s="132">
        <v>219</v>
      </c>
      <c r="I161" s="134">
        <v>218</v>
      </c>
      <c r="J161" s="135" t="s">
        <v>618</v>
      </c>
      <c r="K161" s="136">
        <f t="shared" si="87"/>
        <v>35.5</v>
      </c>
      <c r="L161" s="137">
        <f t="shared" si="88"/>
        <v>0.19346049046321526</v>
      </c>
      <c r="M161" s="132" t="s">
        <v>547</v>
      </c>
      <c r="N161" s="138">
        <v>42103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28</v>
      </c>
      <c r="B162" s="130">
        <v>42114</v>
      </c>
      <c r="C162" s="130"/>
      <c r="D162" s="131" t="s">
        <v>619</v>
      </c>
      <c r="E162" s="132" t="s">
        <v>545</v>
      </c>
      <c r="F162" s="133">
        <f>(227+237)/2</f>
        <v>232</v>
      </c>
      <c r="G162" s="132"/>
      <c r="H162" s="132">
        <v>298</v>
      </c>
      <c r="I162" s="134">
        <v>298</v>
      </c>
      <c r="J162" s="135" t="s">
        <v>577</v>
      </c>
      <c r="K162" s="136">
        <f t="shared" si="87"/>
        <v>66</v>
      </c>
      <c r="L162" s="137">
        <f t="shared" si="88"/>
        <v>0.28448275862068967</v>
      </c>
      <c r="M162" s="132" t="s">
        <v>547</v>
      </c>
      <c r="N162" s="138">
        <v>42823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29</v>
      </c>
      <c r="B163" s="130">
        <v>42128</v>
      </c>
      <c r="C163" s="130"/>
      <c r="D163" s="131" t="s">
        <v>620</v>
      </c>
      <c r="E163" s="132" t="s">
        <v>556</v>
      </c>
      <c r="F163" s="133">
        <v>385</v>
      </c>
      <c r="G163" s="132"/>
      <c r="H163" s="132">
        <f>212.5+331</f>
        <v>543.5</v>
      </c>
      <c r="I163" s="134">
        <v>510</v>
      </c>
      <c r="J163" s="135" t="s">
        <v>621</v>
      </c>
      <c r="K163" s="136">
        <f t="shared" si="87"/>
        <v>158.5</v>
      </c>
      <c r="L163" s="137">
        <f t="shared" si="88"/>
        <v>0.41168831168831171</v>
      </c>
      <c r="M163" s="132" t="s">
        <v>547</v>
      </c>
      <c r="N163" s="138">
        <v>42235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30</v>
      </c>
      <c r="B164" s="130">
        <v>42128</v>
      </c>
      <c r="C164" s="130"/>
      <c r="D164" s="131" t="s">
        <v>622</v>
      </c>
      <c r="E164" s="132" t="s">
        <v>556</v>
      </c>
      <c r="F164" s="133">
        <v>115.5</v>
      </c>
      <c r="G164" s="132"/>
      <c r="H164" s="132">
        <v>146</v>
      </c>
      <c r="I164" s="134">
        <v>142</v>
      </c>
      <c r="J164" s="135" t="s">
        <v>623</v>
      </c>
      <c r="K164" s="136">
        <f t="shared" si="87"/>
        <v>30.5</v>
      </c>
      <c r="L164" s="137">
        <f t="shared" si="88"/>
        <v>0.26406926406926406</v>
      </c>
      <c r="M164" s="132" t="s">
        <v>547</v>
      </c>
      <c r="N164" s="138">
        <v>42202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31</v>
      </c>
      <c r="B165" s="130">
        <v>42151</v>
      </c>
      <c r="C165" s="130"/>
      <c r="D165" s="131" t="s">
        <v>501</v>
      </c>
      <c r="E165" s="132" t="s">
        <v>556</v>
      </c>
      <c r="F165" s="133">
        <v>237.5</v>
      </c>
      <c r="G165" s="132"/>
      <c r="H165" s="132">
        <v>279.5</v>
      </c>
      <c r="I165" s="134">
        <v>278</v>
      </c>
      <c r="J165" s="135" t="s">
        <v>577</v>
      </c>
      <c r="K165" s="136">
        <f t="shared" si="87"/>
        <v>42</v>
      </c>
      <c r="L165" s="137">
        <f t="shared" si="88"/>
        <v>0.17684210526315788</v>
      </c>
      <c r="M165" s="132" t="s">
        <v>547</v>
      </c>
      <c r="N165" s="138">
        <v>42222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32</v>
      </c>
      <c r="B166" s="130">
        <v>42174</v>
      </c>
      <c r="C166" s="130"/>
      <c r="D166" s="131" t="s">
        <v>595</v>
      </c>
      <c r="E166" s="132" t="s">
        <v>545</v>
      </c>
      <c r="F166" s="133">
        <v>340</v>
      </c>
      <c r="G166" s="132"/>
      <c r="H166" s="132">
        <v>448</v>
      </c>
      <c r="I166" s="134">
        <v>448</v>
      </c>
      <c r="J166" s="135" t="s">
        <v>577</v>
      </c>
      <c r="K166" s="136">
        <f t="shared" si="87"/>
        <v>108</v>
      </c>
      <c r="L166" s="137">
        <f t="shared" si="88"/>
        <v>0.31764705882352939</v>
      </c>
      <c r="M166" s="132" t="s">
        <v>547</v>
      </c>
      <c r="N166" s="138">
        <v>43018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33</v>
      </c>
      <c r="B167" s="130">
        <v>42191</v>
      </c>
      <c r="C167" s="130"/>
      <c r="D167" s="131" t="s">
        <v>624</v>
      </c>
      <c r="E167" s="132" t="s">
        <v>545</v>
      </c>
      <c r="F167" s="133">
        <v>390</v>
      </c>
      <c r="G167" s="132"/>
      <c r="H167" s="132">
        <v>460</v>
      </c>
      <c r="I167" s="134">
        <v>460</v>
      </c>
      <c r="J167" s="135" t="s">
        <v>577</v>
      </c>
      <c r="K167" s="136">
        <f t="shared" ref="K167:K187" si="89">H167-F167</f>
        <v>70</v>
      </c>
      <c r="L167" s="137">
        <f t="shared" ref="L167:L187" si="90">K167/F167</f>
        <v>0.17948717948717949</v>
      </c>
      <c r="M167" s="132" t="s">
        <v>547</v>
      </c>
      <c r="N167" s="138">
        <v>42478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39">
        <v>34</v>
      </c>
      <c r="B168" s="140">
        <v>42195</v>
      </c>
      <c r="C168" s="140"/>
      <c r="D168" s="141" t="s">
        <v>625</v>
      </c>
      <c r="E168" s="142" t="s">
        <v>545</v>
      </c>
      <c r="F168" s="143">
        <v>122.5</v>
      </c>
      <c r="G168" s="143"/>
      <c r="H168" s="144">
        <v>61</v>
      </c>
      <c r="I168" s="144">
        <v>172</v>
      </c>
      <c r="J168" s="145" t="s">
        <v>626</v>
      </c>
      <c r="K168" s="146">
        <f t="shared" si="89"/>
        <v>-61.5</v>
      </c>
      <c r="L168" s="147">
        <f t="shared" si="90"/>
        <v>-0.50204081632653064</v>
      </c>
      <c r="M168" s="143" t="s">
        <v>557</v>
      </c>
      <c r="N168" s="140">
        <v>43333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35</v>
      </c>
      <c r="B169" s="130">
        <v>42219</v>
      </c>
      <c r="C169" s="130"/>
      <c r="D169" s="131" t="s">
        <v>627</v>
      </c>
      <c r="E169" s="132" t="s">
        <v>545</v>
      </c>
      <c r="F169" s="133">
        <v>297.5</v>
      </c>
      <c r="G169" s="132"/>
      <c r="H169" s="132">
        <v>350</v>
      </c>
      <c r="I169" s="134">
        <v>360</v>
      </c>
      <c r="J169" s="135" t="s">
        <v>628</v>
      </c>
      <c r="K169" s="136">
        <f t="shared" si="89"/>
        <v>52.5</v>
      </c>
      <c r="L169" s="137">
        <f t="shared" si="90"/>
        <v>0.17647058823529413</v>
      </c>
      <c r="M169" s="132" t="s">
        <v>547</v>
      </c>
      <c r="N169" s="138">
        <v>42232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36</v>
      </c>
      <c r="B170" s="130">
        <v>42219</v>
      </c>
      <c r="C170" s="130"/>
      <c r="D170" s="131" t="s">
        <v>629</v>
      </c>
      <c r="E170" s="132" t="s">
        <v>545</v>
      </c>
      <c r="F170" s="133">
        <v>115.5</v>
      </c>
      <c r="G170" s="132"/>
      <c r="H170" s="132">
        <v>149</v>
      </c>
      <c r="I170" s="134">
        <v>140</v>
      </c>
      <c r="J170" s="135" t="s">
        <v>630</v>
      </c>
      <c r="K170" s="136">
        <f t="shared" si="89"/>
        <v>33.5</v>
      </c>
      <c r="L170" s="137">
        <f t="shared" si="90"/>
        <v>0.29004329004329005</v>
      </c>
      <c r="M170" s="132" t="s">
        <v>547</v>
      </c>
      <c r="N170" s="138">
        <v>42740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37</v>
      </c>
      <c r="B171" s="130">
        <v>42251</v>
      </c>
      <c r="C171" s="130"/>
      <c r="D171" s="131" t="s">
        <v>501</v>
      </c>
      <c r="E171" s="132" t="s">
        <v>545</v>
      </c>
      <c r="F171" s="133">
        <v>226</v>
      </c>
      <c r="G171" s="132"/>
      <c r="H171" s="132">
        <v>292</v>
      </c>
      <c r="I171" s="134">
        <v>292</v>
      </c>
      <c r="J171" s="135" t="s">
        <v>631</v>
      </c>
      <c r="K171" s="136">
        <f t="shared" si="89"/>
        <v>66</v>
      </c>
      <c r="L171" s="137">
        <f t="shared" si="90"/>
        <v>0.29203539823008851</v>
      </c>
      <c r="M171" s="132" t="s">
        <v>547</v>
      </c>
      <c r="N171" s="138">
        <v>42286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38</v>
      </c>
      <c r="B172" s="130">
        <v>42254</v>
      </c>
      <c r="C172" s="130"/>
      <c r="D172" s="131" t="s">
        <v>619</v>
      </c>
      <c r="E172" s="132" t="s">
        <v>545</v>
      </c>
      <c r="F172" s="133">
        <v>232.5</v>
      </c>
      <c r="G172" s="132"/>
      <c r="H172" s="132">
        <v>312.5</v>
      </c>
      <c r="I172" s="134">
        <v>310</v>
      </c>
      <c r="J172" s="135" t="s">
        <v>577</v>
      </c>
      <c r="K172" s="136">
        <f t="shared" si="89"/>
        <v>80</v>
      </c>
      <c r="L172" s="137">
        <f t="shared" si="90"/>
        <v>0.34408602150537637</v>
      </c>
      <c r="M172" s="132" t="s">
        <v>547</v>
      </c>
      <c r="N172" s="138">
        <v>42823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39</v>
      </c>
      <c r="B173" s="130">
        <v>42268</v>
      </c>
      <c r="C173" s="130"/>
      <c r="D173" s="131" t="s">
        <v>632</v>
      </c>
      <c r="E173" s="132" t="s">
        <v>545</v>
      </c>
      <c r="F173" s="133">
        <v>196.5</v>
      </c>
      <c r="G173" s="132"/>
      <c r="H173" s="132">
        <v>238</v>
      </c>
      <c r="I173" s="134">
        <v>238</v>
      </c>
      <c r="J173" s="135" t="s">
        <v>631</v>
      </c>
      <c r="K173" s="136">
        <f t="shared" si="89"/>
        <v>41.5</v>
      </c>
      <c r="L173" s="137">
        <f t="shared" si="90"/>
        <v>0.21119592875318066</v>
      </c>
      <c r="M173" s="132" t="s">
        <v>547</v>
      </c>
      <c r="N173" s="138">
        <v>42291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40</v>
      </c>
      <c r="B174" s="130">
        <v>42271</v>
      </c>
      <c r="C174" s="130"/>
      <c r="D174" s="131" t="s">
        <v>575</v>
      </c>
      <c r="E174" s="132" t="s">
        <v>545</v>
      </c>
      <c r="F174" s="133">
        <v>65</v>
      </c>
      <c r="G174" s="132"/>
      <c r="H174" s="132">
        <v>82</v>
      </c>
      <c r="I174" s="134">
        <v>82</v>
      </c>
      <c r="J174" s="135" t="s">
        <v>631</v>
      </c>
      <c r="K174" s="136">
        <f t="shared" si="89"/>
        <v>17</v>
      </c>
      <c r="L174" s="137">
        <f t="shared" si="90"/>
        <v>0.26153846153846155</v>
      </c>
      <c r="M174" s="132" t="s">
        <v>547</v>
      </c>
      <c r="N174" s="138">
        <v>42578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41</v>
      </c>
      <c r="B175" s="130">
        <v>42291</v>
      </c>
      <c r="C175" s="130"/>
      <c r="D175" s="131" t="s">
        <v>633</v>
      </c>
      <c r="E175" s="132" t="s">
        <v>545</v>
      </c>
      <c r="F175" s="133">
        <v>144</v>
      </c>
      <c r="G175" s="132"/>
      <c r="H175" s="132">
        <v>182.5</v>
      </c>
      <c r="I175" s="134">
        <v>181</v>
      </c>
      <c r="J175" s="135" t="s">
        <v>631</v>
      </c>
      <c r="K175" s="136">
        <f t="shared" si="89"/>
        <v>38.5</v>
      </c>
      <c r="L175" s="137">
        <f t="shared" si="90"/>
        <v>0.2673611111111111</v>
      </c>
      <c r="M175" s="132" t="s">
        <v>547</v>
      </c>
      <c r="N175" s="138">
        <v>42817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42</v>
      </c>
      <c r="B176" s="130">
        <v>42291</v>
      </c>
      <c r="C176" s="130"/>
      <c r="D176" s="131" t="s">
        <v>634</v>
      </c>
      <c r="E176" s="132" t="s">
        <v>545</v>
      </c>
      <c r="F176" s="133">
        <v>264</v>
      </c>
      <c r="G176" s="132"/>
      <c r="H176" s="132">
        <v>311</v>
      </c>
      <c r="I176" s="134">
        <v>311</v>
      </c>
      <c r="J176" s="135" t="s">
        <v>631</v>
      </c>
      <c r="K176" s="136">
        <f t="shared" si="89"/>
        <v>47</v>
      </c>
      <c r="L176" s="137">
        <f t="shared" si="90"/>
        <v>0.17803030303030304</v>
      </c>
      <c r="M176" s="132" t="s">
        <v>547</v>
      </c>
      <c r="N176" s="138">
        <v>42604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43</v>
      </c>
      <c r="B177" s="130">
        <v>42318</v>
      </c>
      <c r="C177" s="130"/>
      <c r="D177" s="131" t="s">
        <v>635</v>
      </c>
      <c r="E177" s="132" t="s">
        <v>556</v>
      </c>
      <c r="F177" s="133">
        <v>549.5</v>
      </c>
      <c r="G177" s="132"/>
      <c r="H177" s="132">
        <v>630</v>
      </c>
      <c r="I177" s="134">
        <v>630</v>
      </c>
      <c r="J177" s="135" t="s">
        <v>631</v>
      </c>
      <c r="K177" s="136">
        <f t="shared" si="89"/>
        <v>80.5</v>
      </c>
      <c r="L177" s="137">
        <f t="shared" si="90"/>
        <v>0.1464968152866242</v>
      </c>
      <c r="M177" s="132" t="s">
        <v>547</v>
      </c>
      <c r="N177" s="138">
        <v>42419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44</v>
      </c>
      <c r="B178" s="130">
        <v>42342</v>
      </c>
      <c r="C178" s="130"/>
      <c r="D178" s="131" t="s">
        <v>636</v>
      </c>
      <c r="E178" s="132" t="s">
        <v>545</v>
      </c>
      <c r="F178" s="133">
        <v>1027.5</v>
      </c>
      <c r="G178" s="132"/>
      <c r="H178" s="132">
        <v>1315</v>
      </c>
      <c r="I178" s="134">
        <v>1250</v>
      </c>
      <c r="J178" s="135" t="s">
        <v>631</v>
      </c>
      <c r="K178" s="136">
        <f t="shared" si="89"/>
        <v>287.5</v>
      </c>
      <c r="L178" s="137">
        <f t="shared" si="90"/>
        <v>0.27980535279805352</v>
      </c>
      <c r="M178" s="132" t="s">
        <v>547</v>
      </c>
      <c r="N178" s="138">
        <v>43244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45</v>
      </c>
      <c r="B179" s="130">
        <v>42367</v>
      </c>
      <c r="C179" s="130"/>
      <c r="D179" s="131" t="s">
        <v>637</v>
      </c>
      <c r="E179" s="132" t="s">
        <v>545</v>
      </c>
      <c r="F179" s="133">
        <v>465</v>
      </c>
      <c r="G179" s="132"/>
      <c r="H179" s="132">
        <v>540</v>
      </c>
      <c r="I179" s="134">
        <v>540</v>
      </c>
      <c r="J179" s="135" t="s">
        <v>631</v>
      </c>
      <c r="K179" s="136">
        <f t="shared" si="89"/>
        <v>75</v>
      </c>
      <c r="L179" s="137">
        <f t="shared" si="90"/>
        <v>0.16129032258064516</v>
      </c>
      <c r="M179" s="132" t="s">
        <v>547</v>
      </c>
      <c r="N179" s="138">
        <v>42530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46</v>
      </c>
      <c r="B180" s="130">
        <v>42380</v>
      </c>
      <c r="C180" s="130"/>
      <c r="D180" s="131" t="s">
        <v>387</v>
      </c>
      <c r="E180" s="132" t="s">
        <v>556</v>
      </c>
      <c r="F180" s="133">
        <v>81</v>
      </c>
      <c r="G180" s="132"/>
      <c r="H180" s="132">
        <v>110</v>
      </c>
      <c r="I180" s="134">
        <v>110</v>
      </c>
      <c r="J180" s="135" t="s">
        <v>631</v>
      </c>
      <c r="K180" s="136">
        <f t="shared" si="89"/>
        <v>29</v>
      </c>
      <c r="L180" s="137">
        <f t="shared" si="90"/>
        <v>0.35802469135802467</v>
      </c>
      <c r="M180" s="132" t="s">
        <v>547</v>
      </c>
      <c r="N180" s="138">
        <v>42745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47</v>
      </c>
      <c r="B181" s="130">
        <v>42382</v>
      </c>
      <c r="C181" s="130"/>
      <c r="D181" s="131" t="s">
        <v>638</v>
      </c>
      <c r="E181" s="132" t="s">
        <v>556</v>
      </c>
      <c r="F181" s="133">
        <v>417.5</v>
      </c>
      <c r="G181" s="132"/>
      <c r="H181" s="132">
        <v>547</v>
      </c>
      <c r="I181" s="134">
        <v>535</v>
      </c>
      <c r="J181" s="135" t="s">
        <v>631</v>
      </c>
      <c r="K181" s="136">
        <f t="shared" si="89"/>
        <v>129.5</v>
      </c>
      <c r="L181" s="137">
        <f t="shared" si="90"/>
        <v>0.31017964071856285</v>
      </c>
      <c r="M181" s="132" t="s">
        <v>547</v>
      </c>
      <c r="N181" s="138">
        <v>42578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48</v>
      </c>
      <c r="B182" s="130">
        <v>42408</v>
      </c>
      <c r="C182" s="130"/>
      <c r="D182" s="131" t="s">
        <v>639</v>
      </c>
      <c r="E182" s="132" t="s">
        <v>545</v>
      </c>
      <c r="F182" s="133">
        <v>650</v>
      </c>
      <c r="G182" s="132"/>
      <c r="H182" s="132">
        <v>800</v>
      </c>
      <c r="I182" s="134">
        <v>800</v>
      </c>
      <c r="J182" s="135" t="s">
        <v>631</v>
      </c>
      <c r="K182" s="136">
        <f t="shared" si="89"/>
        <v>150</v>
      </c>
      <c r="L182" s="137">
        <f t="shared" si="90"/>
        <v>0.23076923076923078</v>
      </c>
      <c r="M182" s="132" t="s">
        <v>547</v>
      </c>
      <c r="N182" s="138">
        <v>43154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49</v>
      </c>
      <c r="B183" s="130">
        <v>42433</v>
      </c>
      <c r="C183" s="130"/>
      <c r="D183" s="131" t="s">
        <v>232</v>
      </c>
      <c r="E183" s="132" t="s">
        <v>545</v>
      </c>
      <c r="F183" s="133">
        <v>437.5</v>
      </c>
      <c r="G183" s="132"/>
      <c r="H183" s="132">
        <v>504.5</v>
      </c>
      <c r="I183" s="134">
        <v>522</v>
      </c>
      <c r="J183" s="135" t="s">
        <v>640</v>
      </c>
      <c r="K183" s="136">
        <f t="shared" si="89"/>
        <v>67</v>
      </c>
      <c r="L183" s="137">
        <f t="shared" si="90"/>
        <v>0.15314285714285714</v>
      </c>
      <c r="M183" s="132" t="s">
        <v>547</v>
      </c>
      <c r="N183" s="138">
        <v>42480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50</v>
      </c>
      <c r="B184" s="130">
        <v>42438</v>
      </c>
      <c r="C184" s="130"/>
      <c r="D184" s="131" t="s">
        <v>641</v>
      </c>
      <c r="E184" s="132" t="s">
        <v>545</v>
      </c>
      <c r="F184" s="133">
        <v>189.5</v>
      </c>
      <c r="G184" s="132"/>
      <c r="H184" s="132">
        <v>218</v>
      </c>
      <c r="I184" s="134">
        <v>218</v>
      </c>
      <c r="J184" s="135" t="s">
        <v>631</v>
      </c>
      <c r="K184" s="136">
        <f t="shared" si="89"/>
        <v>28.5</v>
      </c>
      <c r="L184" s="137">
        <f t="shared" si="90"/>
        <v>0.15039577836411611</v>
      </c>
      <c r="M184" s="132" t="s">
        <v>547</v>
      </c>
      <c r="N184" s="138">
        <v>43034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51</v>
      </c>
      <c r="B185" s="140">
        <v>42471</v>
      </c>
      <c r="C185" s="140"/>
      <c r="D185" s="148" t="s">
        <v>642</v>
      </c>
      <c r="E185" s="143" t="s">
        <v>545</v>
      </c>
      <c r="F185" s="143">
        <v>36.5</v>
      </c>
      <c r="G185" s="144"/>
      <c r="H185" s="144">
        <v>15.85</v>
      </c>
      <c r="I185" s="144">
        <v>60</v>
      </c>
      <c r="J185" s="145" t="s">
        <v>643</v>
      </c>
      <c r="K185" s="146">
        <f t="shared" si="89"/>
        <v>-20.65</v>
      </c>
      <c r="L185" s="147">
        <f t="shared" si="90"/>
        <v>-0.5657534246575342</v>
      </c>
      <c r="M185" s="143" t="s">
        <v>557</v>
      </c>
      <c r="N185" s="151">
        <v>43627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52</v>
      </c>
      <c r="B186" s="130">
        <v>42472</v>
      </c>
      <c r="C186" s="130"/>
      <c r="D186" s="131" t="s">
        <v>644</v>
      </c>
      <c r="E186" s="132" t="s">
        <v>545</v>
      </c>
      <c r="F186" s="133">
        <v>93</v>
      </c>
      <c r="G186" s="132"/>
      <c r="H186" s="132">
        <v>149</v>
      </c>
      <c r="I186" s="134">
        <v>140</v>
      </c>
      <c r="J186" s="135" t="s">
        <v>645</v>
      </c>
      <c r="K186" s="136">
        <f t="shared" si="89"/>
        <v>56</v>
      </c>
      <c r="L186" s="137">
        <f t="shared" si="90"/>
        <v>0.60215053763440862</v>
      </c>
      <c r="M186" s="132" t="s">
        <v>547</v>
      </c>
      <c r="N186" s="138">
        <v>42740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53</v>
      </c>
      <c r="B187" s="130">
        <v>42472</v>
      </c>
      <c r="C187" s="130"/>
      <c r="D187" s="131" t="s">
        <v>646</v>
      </c>
      <c r="E187" s="132" t="s">
        <v>545</v>
      </c>
      <c r="F187" s="133">
        <v>130</v>
      </c>
      <c r="G187" s="132"/>
      <c r="H187" s="132">
        <v>150</v>
      </c>
      <c r="I187" s="134" t="s">
        <v>647</v>
      </c>
      <c r="J187" s="135" t="s">
        <v>631</v>
      </c>
      <c r="K187" s="136">
        <f t="shared" si="89"/>
        <v>20</v>
      </c>
      <c r="L187" s="137">
        <f t="shared" si="90"/>
        <v>0.15384615384615385</v>
      </c>
      <c r="M187" s="132" t="s">
        <v>547</v>
      </c>
      <c r="N187" s="138">
        <v>42564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54</v>
      </c>
      <c r="B188" s="130">
        <v>42473</v>
      </c>
      <c r="C188" s="130"/>
      <c r="D188" s="131" t="s">
        <v>648</v>
      </c>
      <c r="E188" s="132" t="s">
        <v>545</v>
      </c>
      <c r="F188" s="133">
        <v>196</v>
      </c>
      <c r="G188" s="132"/>
      <c r="H188" s="132">
        <v>299</v>
      </c>
      <c r="I188" s="134">
        <v>299</v>
      </c>
      <c r="J188" s="135" t="s">
        <v>631</v>
      </c>
      <c r="K188" s="136">
        <v>103</v>
      </c>
      <c r="L188" s="137">
        <v>0.52551020408163296</v>
      </c>
      <c r="M188" s="132" t="s">
        <v>547</v>
      </c>
      <c r="N188" s="138">
        <v>42620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55</v>
      </c>
      <c r="B189" s="130">
        <v>42473</v>
      </c>
      <c r="C189" s="130"/>
      <c r="D189" s="131" t="s">
        <v>649</v>
      </c>
      <c r="E189" s="132" t="s">
        <v>545</v>
      </c>
      <c r="F189" s="133">
        <v>88</v>
      </c>
      <c r="G189" s="132"/>
      <c r="H189" s="132">
        <v>103</v>
      </c>
      <c r="I189" s="134">
        <v>103</v>
      </c>
      <c r="J189" s="135" t="s">
        <v>631</v>
      </c>
      <c r="K189" s="136">
        <v>15</v>
      </c>
      <c r="L189" s="137">
        <v>0.170454545454545</v>
      </c>
      <c r="M189" s="132" t="s">
        <v>547</v>
      </c>
      <c r="N189" s="138">
        <v>42530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56</v>
      </c>
      <c r="B190" s="130">
        <v>42492</v>
      </c>
      <c r="C190" s="130"/>
      <c r="D190" s="131" t="s">
        <v>650</v>
      </c>
      <c r="E190" s="132" t="s">
        <v>545</v>
      </c>
      <c r="F190" s="133">
        <v>127.5</v>
      </c>
      <c r="G190" s="132"/>
      <c r="H190" s="132">
        <v>148</v>
      </c>
      <c r="I190" s="134" t="s">
        <v>651</v>
      </c>
      <c r="J190" s="135" t="s">
        <v>631</v>
      </c>
      <c r="K190" s="136">
        <f>H190-F190</f>
        <v>20.5</v>
      </c>
      <c r="L190" s="137">
        <f>K190/F190</f>
        <v>0.16078431372549021</v>
      </c>
      <c r="M190" s="132" t="s">
        <v>547</v>
      </c>
      <c r="N190" s="138">
        <v>42564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57</v>
      </c>
      <c r="B191" s="130">
        <v>42493</v>
      </c>
      <c r="C191" s="130"/>
      <c r="D191" s="131" t="s">
        <v>652</v>
      </c>
      <c r="E191" s="132" t="s">
        <v>545</v>
      </c>
      <c r="F191" s="133">
        <v>675</v>
      </c>
      <c r="G191" s="132"/>
      <c r="H191" s="132">
        <v>815</v>
      </c>
      <c r="I191" s="134" t="s">
        <v>653</v>
      </c>
      <c r="J191" s="135" t="s">
        <v>631</v>
      </c>
      <c r="K191" s="136">
        <f>H191-F191</f>
        <v>140</v>
      </c>
      <c r="L191" s="137">
        <f>K191/F191</f>
        <v>0.2074074074074074</v>
      </c>
      <c r="M191" s="132" t="s">
        <v>547</v>
      </c>
      <c r="N191" s="138">
        <v>43154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39">
        <v>58</v>
      </c>
      <c r="B192" s="140">
        <v>42522</v>
      </c>
      <c r="C192" s="140"/>
      <c r="D192" s="141" t="s">
        <v>654</v>
      </c>
      <c r="E192" s="142" t="s">
        <v>545</v>
      </c>
      <c r="F192" s="143">
        <v>500</v>
      </c>
      <c r="G192" s="143"/>
      <c r="H192" s="144">
        <v>232.5</v>
      </c>
      <c r="I192" s="144" t="s">
        <v>655</v>
      </c>
      <c r="J192" s="145" t="s">
        <v>656</v>
      </c>
      <c r="K192" s="146">
        <f>H192-F192</f>
        <v>-267.5</v>
      </c>
      <c r="L192" s="147">
        <f>K192/F192</f>
        <v>-0.53500000000000003</v>
      </c>
      <c r="M192" s="143" t="s">
        <v>557</v>
      </c>
      <c r="N192" s="140">
        <v>43735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59</v>
      </c>
      <c r="B193" s="130">
        <v>42527</v>
      </c>
      <c r="C193" s="130"/>
      <c r="D193" s="131" t="s">
        <v>503</v>
      </c>
      <c r="E193" s="132" t="s">
        <v>545</v>
      </c>
      <c r="F193" s="133">
        <v>110</v>
      </c>
      <c r="G193" s="132"/>
      <c r="H193" s="132">
        <v>126.5</v>
      </c>
      <c r="I193" s="134">
        <v>125</v>
      </c>
      <c r="J193" s="135" t="s">
        <v>583</v>
      </c>
      <c r="K193" s="136">
        <f>H193-F193</f>
        <v>16.5</v>
      </c>
      <c r="L193" s="137">
        <f>K193/F193</f>
        <v>0.15</v>
      </c>
      <c r="M193" s="132" t="s">
        <v>547</v>
      </c>
      <c r="N193" s="138">
        <v>42552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60</v>
      </c>
      <c r="B194" s="130">
        <v>42538</v>
      </c>
      <c r="C194" s="130"/>
      <c r="D194" s="131" t="s">
        <v>657</v>
      </c>
      <c r="E194" s="132" t="s">
        <v>545</v>
      </c>
      <c r="F194" s="133">
        <v>44</v>
      </c>
      <c r="G194" s="132"/>
      <c r="H194" s="132">
        <v>69.5</v>
      </c>
      <c r="I194" s="134">
        <v>69.5</v>
      </c>
      <c r="J194" s="135" t="s">
        <v>658</v>
      </c>
      <c r="K194" s="136">
        <f>H194-F194</f>
        <v>25.5</v>
      </c>
      <c r="L194" s="137">
        <f>K194/F194</f>
        <v>0.57954545454545459</v>
      </c>
      <c r="M194" s="132" t="s">
        <v>547</v>
      </c>
      <c r="N194" s="138">
        <v>42977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61</v>
      </c>
      <c r="B195" s="130">
        <v>42549</v>
      </c>
      <c r="C195" s="130"/>
      <c r="D195" s="131" t="s">
        <v>659</v>
      </c>
      <c r="E195" s="132" t="s">
        <v>545</v>
      </c>
      <c r="F195" s="133">
        <v>262.5</v>
      </c>
      <c r="G195" s="132"/>
      <c r="H195" s="132">
        <v>340</v>
      </c>
      <c r="I195" s="134">
        <v>333</v>
      </c>
      <c r="J195" s="135" t="s">
        <v>660</v>
      </c>
      <c r="K195" s="136">
        <v>77.5</v>
      </c>
      <c r="L195" s="137">
        <v>0.29523809523809502</v>
      </c>
      <c r="M195" s="132" t="s">
        <v>547</v>
      </c>
      <c r="N195" s="138">
        <v>43017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62</v>
      </c>
      <c r="B196" s="130">
        <v>42549</v>
      </c>
      <c r="C196" s="130"/>
      <c r="D196" s="131" t="s">
        <v>661</v>
      </c>
      <c r="E196" s="132" t="s">
        <v>545</v>
      </c>
      <c r="F196" s="133">
        <v>840</v>
      </c>
      <c r="G196" s="132"/>
      <c r="H196" s="132">
        <v>1230</v>
      </c>
      <c r="I196" s="134">
        <v>1230</v>
      </c>
      <c r="J196" s="135" t="s">
        <v>631</v>
      </c>
      <c r="K196" s="136">
        <v>390</v>
      </c>
      <c r="L196" s="137">
        <v>0.46428571428571402</v>
      </c>
      <c r="M196" s="132" t="s">
        <v>547</v>
      </c>
      <c r="N196" s="138">
        <v>42649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2">
        <v>63</v>
      </c>
      <c r="B197" s="153">
        <v>42556</v>
      </c>
      <c r="C197" s="153"/>
      <c r="D197" s="154" t="s">
        <v>662</v>
      </c>
      <c r="E197" s="155" t="s">
        <v>545</v>
      </c>
      <c r="F197" s="155">
        <v>395</v>
      </c>
      <c r="G197" s="156"/>
      <c r="H197" s="156">
        <f>(468.5+342.5)/2</f>
        <v>405.5</v>
      </c>
      <c r="I197" s="156">
        <v>510</v>
      </c>
      <c r="J197" s="157" t="s">
        <v>663</v>
      </c>
      <c r="K197" s="158">
        <f t="shared" ref="K197:K203" si="91">H197-F197</f>
        <v>10.5</v>
      </c>
      <c r="L197" s="159">
        <f t="shared" ref="L197:L203" si="92">K197/F197</f>
        <v>2.6582278481012658E-2</v>
      </c>
      <c r="M197" s="155" t="s">
        <v>564</v>
      </c>
      <c r="N197" s="153">
        <v>43606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64</v>
      </c>
      <c r="B198" s="140">
        <v>42584</v>
      </c>
      <c r="C198" s="140"/>
      <c r="D198" s="141" t="s">
        <v>664</v>
      </c>
      <c r="E198" s="142" t="s">
        <v>556</v>
      </c>
      <c r="F198" s="143">
        <f>169.5-12.8</f>
        <v>156.69999999999999</v>
      </c>
      <c r="G198" s="143"/>
      <c r="H198" s="144">
        <v>77</v>
      </c>
      <c r="I198" s="144" t="s">
        <v>665</v>
      </c>
      <c r="J198" s="145" t="s">
        <v>666</v>
      </c>
      <c r="K198" s="146">
        <f t="shared" si="91"/>
        <v>-79.699999999999989</v>
      </c>
      <c r="L198" s="147">
        <f t="shared" si="92"/>
        <v>-0.50861518825781749</v>
      </c>
      <c r="M198" s="143" t="s">
        <v>557</v>
      </c>
      <c r="N198" s="140">
        <v>43522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39">
        <v>65</v>
      </c>
      <c r="B199" s="140">
        <v>42586</v>
      </c>
      <c r="C199" s="140"/>
      <c r="D199" s="141" t="s">
        <v>667</v>
      </c>
      <c r="E199" s="142" t="s">
        <v>545</v>
      </c>
      <c r="F199" s="143">
        <v>400</v>
      </c>
      <c r="G199" s="143"/>
      <c r="H199" s="144">
        <v>305</v>
      </c>
      <c r="I199" s="144">
        <v>475</v>
      </c>
      <c r="J199" s="145" t="s">
        <v>668</v>
      </c>
      <c r="K199" s="146">
        <f t="shared" si="91"/>
        <v>-95</v>
      </c>
      <c r="L199" s="147">
        <f t="shared" si="92"/>
        <v>-0.23749999999999999</v>
      </c>
      <c r="M199" s="143" t="s">
        <v>557</v>
      </c>
      <c r="N199" s="140">
        <v>43606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66</v>
      </c>
      <c r="B200" s="130">
        <v>42593</v>
      </c>
      <c r="C200" s="130"/>
      <c r="D200" s="131" t="s">
        <v>669</v>
      </c>
      <c r="E200" s="132" t="s">
        <v>545</v>
      </c>
      <c r="F200" s="133">
        <v>86.5</v>
      </c>
      <c r="G200" s="132"/>
      <c r="H200" s="132">
        <v>130</v>
      </c>
      <c r="I200" s="134">
        <v>130</v>
      </c>
      <c r="J200" s="135" t="s">
        <v>670</v>
      </c>
      <c r="K200" s="136">
        <f t="shared" si="91"/>
        <v>43.5</v>
      </c>
      <c r="L200" s="137">
        <f t="shared" si="92"/>
        <v>0.50289017341040465</v>
      </c>
      <c r="M200" s="132" t="s">
        <v>547</v>
      </c>
      <c r="N200" s="138">
        <v>43091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39">
        <v>67</v>
      </c>
      <c r="B201" s="140">
        <v>42600</v>
      </c>
      <c r="C201" s="140"/>
      <c r="D201" s="141" t="s">
        <v>119</v>
      </c>
      <c r="E201" s="142" t="s">
        <v>545</v>
      </c>
      <c r="F201" s="143">
        <v>133.5</v>
      </c>
      <c r="G201" s="143"/>
      <c r="H201" s="144">
        <v>126.5</v>
      </c>
      <c r="I201" s="144">
        <v>178</v>
      </c>
      <c r="J201" s="145" t="s">
        <v>671</v>
      </c>
      <c r="K201" s="146">
        <f t="shared" si="91"/>
        <v>-7</v>
      </c>
      <c r="L201" s="147">
        <f t="shared" si="92"/>
        <v>-5.2434456928838954E-2</v>
      </c>
      <c r="M201" s="143" t="s">
        <v>557</v>
      </c>
      <c r="N201" s="140">
        <v>42615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68</v>
      </c>
      <c r="B202" s="130">
        <v>42613</v>
      </c>
      <c r="C202" s="130"/>
      <c r="D202" s="131" t="s">
        <v>672</v>
      </c>
      <c r="E202" s="132" t="s">
        <v>545</v>
      </c>
      <c r="F202" s="133">
        <v>560</v>
      </c>
      <c r="G202" s="132"/>
      <c r="H202" s="132">
        <v>725</v>
      </c>
      <c r="I202" s="134">
        <v>725</v>
      </c>
      <c r="J202" s="135" t="s">
        <v>577</v>
      </c>
      <c r="K202" s="136">
        <f t="shared" si="91"/>
        <v>165</v>
      </c>
      <c r="L202" s="137">
        <f t="shared" si="92"/>
        <v>0.29464285714285715</v>
      </c>
      <c r="M202" s="132" t="s">
        <v>547</v>
      </c>
      <c r="N202" s="138">
        <v>42456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69</v>
      </c>
      <c r="B203" s="130">
        <v>42614</v>
      </c>
      <c r="C203" s="130"/>
      <c r="D203" s="131" t="s">
        <v>673</v>
      </c>
      <c r="E203" s="132" t="s">
        <v>545</v>
      </c>
      <c r="F203" s="133">
        <v>160.5</v>
      </c>
      <c r="G203" s="132"/>
      <c r="H203" s="132">
        <v>210</v>
      </c>
      <c r="I203" s="134">
        <v>210</v>
      </c>
      <c r="J203" s="135" t="s">
        <v>577</v>
      </c>
      <c r="K203" s="136">
        <f t="shared" si="91"/>
        <v>49.5</v>
      </c>
      <c r="L203" s="137">
        <f t="shared" si="92"/>
        <v>0.30841121495327101</v>
      </c>
      <c r="M203" s="132" t="s">
        <v>547</v>
      </c>
      <c r="N203" s="138">
        <v>42871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70</v>
      </c>
      <c r="B204" s="130">
        <v>42646</v>
      </c>
      <c r="C204" s="130"/>
      <c r="D204" s="131" t="s">
        <v>396</v>
      </c>
      <c r="E204" s="132" t="s">
        <v>545</v>
      </c>
      <c r="F204" s="133">
        <v>430</v>
      </c>
      <c r="G204" s="132"/>
      <c r="H204" s="132">
        <v>596</v>
      </c>
      <c r="I204" s="134">
        <v>575</v>
      </c>
      <c r="J204" s="135" t="s">
        <v>674</v>
      </c>
      <c r="K204" s="136">
        <v>166</v>
      </c>
      <c r="L204" s="137">
        <v>0.38604651162790699</v>
      </c>
      <c r="M204" s="132" t="s">
        <v>547</v>
      </c>
      <c r="N204" s="138">
        <v>42769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71</v>
      </c>
      <c r="B205" s="130">
        <v>42657</v>
      </c>
      <c r="C205" s="130"/>
      <c r="D205" s="131" t="s">
        <v>675</v>
      </c>
      <c r="E205" s="132" t="s">
        <v>545</v>
      </c>
      <c r="F205" s="133">
        <v>280</v>
      </c>
      <c r="G205" s="132"/>
      <c r="H205" s="132">
        <v>345</v>
      </c>
      <c r="I205" s="134">
        <v>345</v>
      </c>
      <c r="J205" s="135" t="s">
        <v>577</v>
      </c>
      <c r="K205" s="136">
        <f t="shared" ref="K205:K210" si="93">H205-F205</f>
        <v>65</v>
      </c>
      <c r="L205" s="137">
        <f>K205/F205</f>
        <v>0.23214285714285715</v>
      </c>
      <c r="M205" s="132" t="s">
        <v>547</v>
      </c>
      <c r="N205" s="138">
        <v>42814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72</v>
      </c>
      <c r="B206" s="130">
        <v>42657</v>
      </c>
      <c r="C206" s="130"/>
      <c r="D206" s="131" t="s">
        <v>676</v>
      </c>
      <c r="E206" s="132" t="s">
        <v>545</v>
      </c>
      <c r="F206" s="133">
        <v>245</v>
      </c>
      <c r="G206" s="132"/>
      <c r="H206" s="132">
        <v>325.5</v>
      </c>
      <c r="I206" s="134">
        <v>330</v>
      </c>
      <c r="J206" s="135" t="s">
        <v>677</v>
      </c>
      <c r="K206" s="136">
        <f t="shared" si="93"/>
        <v>80.5</v>
      </c>
      <c r="L206" s="137">
        <f>K206/F206</f>
        <v>0.32857142857142857</v>
      </c>
      <c r="M206" s="132" t="s">
        <v>547</v>
      </c>
      <c r="N206" s="138">
        <v>42769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73</v>
      </c>
      <c r="B207" s="130">
        <v>42660</v>
      </c>
      <c r="C207" s="130"/>
      <c r="D207" s="131" t="s">
        <v>678</v>
      </c>
      <c r="E207" s="132" t="s">
        <v>545</v>
      </c>
      <c r="F207" s="133">
        <v>125</v>
      </c>
      <c r="G207" s="132"/>
      <c r="H207" s="132">
        <v>160</v>
      </c>
      <c r="I207" s="134">
        <v>160</v>
      </c>
      <c r="J207" s="135" t="s">
        <v>631</v>
      </c>
      <c r="K207" s="136">
        <f t="shared" si="93"/>
        <v>35</v>
      </c>
      <c r="L207" s="137">
        <v>0.28000000000000003</v>
      </c>
      <c r="M207" s="132" t="s">
        <v>547</v>
      </c>
      <c r="N207" s="138">
        <v>42803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74</v>
      </c>
      <c r="B208" s="130">
        <v>42660</v>
      </c>
      <c r="C208" s="130"/>
      <c r="D208" s="131" t="s">
        <v>679</v>
      </c>
      <c r="E208" s="132" t="s">
        <v>545</v>
      </c>
      <c r="F208" s="133">
        <v>114</v>
      </c>
      <c r="G208" s="132"/>
      <c r="H208" s="132">
        <v>145</v>
      </c>
      <c r="I208" s="134">
        <v>145</v>
      </c>
      <c r="J208" s="135" t="s">
        <v>631</v>
      </c>
      <c r="K208" s="136">
        <f t="shared" si="93"/>
        <v>31</v>
      </c>
      <c r="L208" s="137">
        <f>K208/F208</f>
        <v>0.27192982456140352</v>
      </c>
      <c r="M208" s="132" t="s">
        <v>547</v>
      </c>
      <c r="N208" s="138">
        <v>42859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75</v>
      </c>
      <c r="B209" s="130">
        <v>42660</v>
      </c>
      <c r="C209" s="130"/>
      <c r="D209" s="131" t="s">
        <v>680</v>
      </c>
      <c r="E209" s="132" t="s">
        <v>545</v>
      </c>
      <c r="F209" s="133">
        <v>212</v>
      </c>
      <c r="G209" s="132"/>
      <c r="H209" s="132">
        <v>280</v>
      </c>
      <c r="I209" s="134">
        <v>276</v>
      </c>
      <c r="J209" s="135" t="s">
        <v>681</v>
      </c>
      <c r="K209" s="136">
        <f t="shared" si="93"/>
        <v>68</v>
      </c>
      <c r="L209" s="137">
        <f>K209/F209</f>
        <v>0.32075471698113206</v>
      </c>
      <c r="M209" s="132" t="s">
        <v>547</v>
      </c>
      <c r="N209" s="138">
        <v>42858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76</v>
      </c>
      <c r="B210" s="130">
        <v>42678</v>
      </c>
      <c r="C210" s="130"/>
      <c r="D210" s="131" t="s">
        <v>439</v>
      </c>
      <c r="E210" s="132" t="s">
        <v>545</v>
      </c>
      <c r="F210" s="133">
        <v>155</v>
      </c>
      <c r="G210" s="132"/>
      <c r="H210" s="132">
        <v>210</v>
      </c>
      <c r="I210" s="134">
        <v>210</v>
      </c>
      <c r="J210" s="135" t="s">
        <v>682</v>
      </c>
      <c r="K210" s="136">
        <f t="shared" si="93"/>
        <v>55</v>
      </c>
      <c r="L210" s="137">
        <f>K210/F210</f>
        <v>0.35483870967741937</v>
      </c>
      <c r="M210" s="132" t="s">
        <v>547</v>
      </c>
      <c r="N210" s="138">
        <v>42944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77</v>
      </c>
      <c r="B211" s="140">
        <v>42710</v>
      </c>
      <c r="C211" s="140"/>
      <c r="D211" s="141" t="s">
        <v>683</v>
      </c>
      <c r="E211" s="142" t="s">
        <v>545</v>
      </c>
      <c r="F211" s="143">
        <v>150.5</v>
      </c>
      <c r="G211" s="143"/>
      <c r="H211" s="144">
        <v>72.5</v>
      </c>
      <c r="I211" s="144">
        <v>174</v>
      </c>
      <c r="J211" s="145" t="s">
        <v>684</v>
      </c>
      <c r="K211" s="146">
        <v>-78</v>
      </c>
      <c r="L211" s="147">
        <v>-0.51827242524916906</v>
      </c>
      <c r="M211" s="143" t="s">
        <v>557</v>
      </c>
      <c r="N211" s="140">
        <v>43333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78</v>
      </c>
      <c r="B212" s="130">
        <v>42712</v>
      </c>
      <c r="C212" s="130"/>
      <c r="D212" s="131" t="s">
        <v>685</v>
      </c>
      <c r="E212" s="132" t="s">
        <v>545</v>
      </c>
      <c r="F212" s="133">
        <v>380</v>
      </c>
      <c r="G212" s="132"/>
      <c r="H212" s="132">
        <v>478</v>
      </c>
      <c r="I212" s="134">
        <v>468</v>
      </c>
      <c r="J212" s="135" t="s">
        <v>631</v>
      </c>
      <c r="K212" s="136">
        <f>H212-F212</f>
        <v>98</v>
      </c>
      <c r="L212" s="137">
        <f>K212/F212</f>
        <v>0.25789473684210529</v>
      </c>
      <c r="M212" s="132" t="s">
        <v>547</v>
      </c>
      <c r="N212" s="138">
        <v>43025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79</v>
      </c>
      <c r="B213" s="130">
        <v>42734</v>
      </c>
      <c r="C213" s="130"/>
      <c r="D213" s="131" t="s">
        <v>118</v>
      </c>
      <c r="E213" s="132" t="s">
        <v>545</v>
      </c>
      <c r="F213" s="133">
        <v>305</v>
      </c>
      <c r="G213" s="132"/>
      <c r="H213" s="132">
        <v>375</v>
      </c>
      <c r="I213" s="134">
        <v>375</v>
      </c>
      <c r="J213" s="135" t="s">
        <v>631</v>
      </c>
      <c r="K213" s="136">
        <f>H213-F213</f>
        <v>70</v>
      </c>
      <c r="L213" s="137">
        <f>K213/F213</f>
        <v>0.22950819672131148</v>
      </c>
      <c r="M213" s="132" t="s">
        <v>547</v>
      </c>
      <c r="N213" s="138">
        <v>42768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80</v>
      </c>
      <c r="B214" s="130">
        <v>42739</v>
      </c>
      <c r="C214" s="130"/>
      <c r="D214" s="131" t="s">
        <v>102</v>
      </c>
      <c r="E214" s="132" t="s">
        <v>545</v>
      </c>
      <c r="F214" s="133">
        <v>99.5</v>
      </c>
      <c r="G214" s="132"/>
      <c r="H214" s="132">
        <v>158</v>
      </c>
      <c r="I214" s="134">
        <v>158</v>
      </c>
      <c r="J214" s="135" t="s">
        <v>631</v>
      </c>
      <c r="K214" s="136">
        <f>H214-F214</f>
        <v>58.5</v>
      </c>
      <c r="L214" s="137">
        <f>K214/F214</f>
        <v>0.5879396984924623</v>
      </c>
      <c r="M214" s="132" t="s">
        <v>547</v>
      </c>
      <c r="N214" s="138">
        <v>42898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81</v>
      </c>
      <c r="B215" s="130">
        <v>42739</v>
      </c>
      <c r="C215" s="130"/>
      <c r="D215" s="131" t="s">
        <v>102</v>
      </c>
      <c r="E215" s="132" t="s">
        <v>545</v>
      </c>
      <c r="F215" s="133">
        <v>99.5</v>
      </c>
      <c r="G215" s="132"/>
      <c r="H215" s="132">
        <v>158</v>
      </c>
      <c r="I215" s="134">
        <v>158</v>
      </c>
      <c r="J215" s="135" t="s">
        <v>631</v>
      </c>
      <c r="K215" s="136">
        <v>58.5</v>
      </c>
      <c r="L215" s="137">
        <v>0.58793969849246197</v>
      </c>
      <c r="M215" s="132" t="s">
        <v>547</v>
      </c>
      <c r="N215" s="138">
        <v>42898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82</v>
      </c>
      <c r="B216" s="130">
        <v>42786</v>
      </c>
      <c r="C216" s="130"/>
      <c r="D216" s="131" t="s">
        <v>205</v>
      </c>
      <c r="E216" s="132" t="s">
        <v>545</v>
      </c>
      <c r="F216" s="133">
        <v>140.5</v>
      </c>
      <c r="G216" s="132"/>
      <c r="H216" s="132">
        <v>220</v>
      </c>
      <c r="I216" s="134">
        <v>220</v>
      </c>
      <c r="J216" s="135" t="s">
        <v>631</v>
      </c>
      <c r="K216" s="136">
        <f>H216-F216</f>
        <v>79.5</v>
      </c>
      <c r="L216" s="137">
        <f>K216/F216</f>
        <v>0.5658362989323843</v>
      </c>
      <c r="M216" s="132" t="s">
        <v>547</v>
      </c>
      <c r="N216" s="138">
        <v>42864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83</v>
      </c>
      <c r="B217" s="130">
        <v>42786</v>
      </c>
      <c r="C217" s="130"/>
      <c r="D217" s="131" t="s">
        <v>686</v>
      </c>
      <c r="E217" s="132" t="s">
        <v>545</v>
      </c>
      <c r="F217" s="133">
        <v>202.5</v>
      </c>
      <c r="G217" s="132"/>
      <c r="H217" s="132">
        <v>234</v>
      </c>
      <c r="I217" s="134">
        <v>234</v>
      </c>
      <c r="J217" s="135" t="s">
        <v>631</v>
      </c>
      <c r="K217" s="136">
        <v>31.5</v>
      </c>
      <c r="L217" s="137">
        <v>0.155555555555556</v>
      </c>
      <c r="M217" s="132" t="s">
        <v>547</v>
      </c>
      <c r="N217" s="138">
        <v>42836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84</v>
      </c>
      <c r="B218" s="130">
        <v>42818</v>
      </c>
      <c r="C218" s="130"/>
      <c r="D218" s="131" t="s">
        <v>687</v>
      </c>
      <c r="E218" s="132" t="s">
        <v>545</v>
      </c>
      <c r="F218" s="133">
        <v>300.5</v>
      </c>
      <c r="G218" s="132"/>
      <c r="H218" s="132">
        <v>417.5</v>
      </c>
      <c r="I218" s="134">
        <v>420</v>
      </c>
      <c r="J218" s="135" t="s">
        <v>688</v>
      </c>
      <c r="K218" s="136">
        <f>H218-F218</f>
        <v>117</v>
      </c>
      <c r="L218" s="137">
        <f>K218/F218</f>
        <v>0.38935108153078202</v>
      </c>
      <c r="M218" s="132" t="s">
        <v>547</v>
      </c>
      <c r="N218" s="138">
        <v>43070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85</v>
      </c>
      <c r="B219" s="130">
        <v>42818</v>
      </c>
      <c r="C219" s="130"/>
      <c r="D219" s="131" t="s">
        <v>661</v>
      </c>
      <c r="E219" s="132" t="s">
        <v>545</v>
      </c>
      <c r="F219" s="133">
        <v>850</v>
      </c>
      <c r="G219" s="132"/>
      <c r="H219" s="132">
        <v>1042.5</v>
      </c>
      <c r="I219" s="134">
        <v>1023</v>
      </c>
      <c r="J219" s="135" t="s">
        <v>689</v>
      </c>
      <c r="K219" s="136">
        <v>192.5</v>
      </c>
      <c r="L219" s="137">
        <v>0.22647058823529401</v>
      </c>
      <c r="M219" s="132" t="s">
        <v>547</v>
      </c>
      <c r="N219" s="138">
        <v>42830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86</v>
      </c>
      <c r="B220" s="130">
        <v>42830</v>
      </c>
      <c r="C220" s="130"/>
      <c r="D220" s="131" t="s">
        <v>465</v>
      </c>
      <c r="E220" s="132" t="s">
        <v>545</v>
      </c>
      <c r="F220" s="133">
        <v>785</v>
      </c>
      <c r="G220" s="132"/>
      <c r="H220" s="132">
        <v>930</v>
      </c>
      <c r="I220" s="134">
        <v>920</v>
      </c>
      <c r="J220" s="135" t="s">
        <v>690</v>
      </c>
      <c r="K220" s="136">
        <f>H220-F220</f>
        <v>145</v>
      </c>
      <c r="L220" s="137">
        <f>K220/F220</f>
        <v>0.18471337579617833</v>
      </c>
      <c r="M220" s="132" t="s">
        <v>547</v>
      </c>
      <c r="N220" s="138">
        <v>42976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87</v>
      </c>
      <c r="B221" s="140">
        <v>42831</v>
      </c>
      <c r="C221" s="140"/>
      <c r="D221" s="141" t="s">
        <v>691</v>
      </c>
      <c r="E221" s="142" t="s">
        <v>545</v>
      </c>
      <c r="F221" s="143">
        <v>40</v>
      </c>
      <c r="G221" s="143"/>
      <c r="H221" s="144">
        <v>13.1</v>
      </c>
      <c r="I221" s="144">
        <v>60</v>
      </c>
      <c r="J221" s="145" t="s">
        <v>692</v>
      </c>
      <c r="K221" s="146">
        <v>-26.9</v>
      </c>
      <c r="L221" s="147">
        <v>-0.67249999999999999</v>
      </c>
      <c r="M221" s="143" t="s">
        <v>557</v>
      </c>
      <c r="N221" s="140">
        <v>43138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88</v>
      </c>
      <c r="B222" s="130">
        <v>42837</v>
      </c>
      <c r="C222" s="130"/>
      <c r="D222" s="131" t="s">
        <v>100</v>
      </c>
      <c r="E222" s="132" t="s">
        <v>545</v>
      </c>
      <c r="F222" s="133">
        <v>289.5</v>
      </c>
      <c r="G222" s="132"/>
      <c r="H222" s="132">
        <v>354</v>
      </c>
      <c r="I222" s="134">
        <v>360</v>
      </c>
      <c r="J222" s="135" t="s">
        <v>693</v>
      </c>
      <c r="K222" s="136">
        <f t="shared" ref="K222:K230" si="94">H222-F222</f>
        <v>64.5</v>
      </c>
      <c r="L222" s="137">
        <f t="shared" ref="L222:L230" si="95">K222/F222</f>
        <v>0.22279792746113988</v>
      </c>
      <c r="M222" s="132" t="s">
        <v>547</v>
      </c>
      <c r="N222" s="138">
        <v>43040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89</v>
      </c>
      <c r="B223" s="130">
        <v>42845</v>
      </c>
      <c r="C223" s="130"/>
      <c r="D223" s="131" t="s">
        <v>413</v>
      </c>
      <c r="E223" s="132" t="s">
        <v>545</v>
      </c>
      <c r="F223" s="133">
        <v>700</v>
      </c>
      <c r="G223" s="132"/>
      <c r="H223" s="132">
        <v>840</v>
      </c>
      <c r="I223" s="134">
        <v>840</v>
      </c>
      <c r="J223" s="135" t="s">
        <v>694</v>
      </c>
      <c r="K223" s="136">
        <f t="shared" si="94"/>
        <v>140</v>
      </c>
      <c r="L223" s="137">
        <f t="shared" si="95"/>
        <v>0.2</v>
      </c>
      <c r="M223" s="132" t="s">
        <v>547</v>
      </c>
      <c r="N223" s="138">
        <v>42893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90</v>
      </c>
      <c r="B224" s="130">
        <v>42887</v>
      </c>
      <c r="C224" s="130"/>
      <c r="D224" s="131" t="s">
        <v>695</v>
      </c>
      <c r="E224" s="132" t="s">
        <v>545</v>
      </c>
      <c r="F224" s="133">
        <v>130</v>
      </c>
      <c r="G224" s="132"/>
      <c r="H224" s="132">
        <v>144.25</v>
      </c>
      <c r="I224" s="134">
        <v>170</v>
      </c>
      <c r="J224" s="135" t="s">
        <v>696</v>
      </c>
      <c r="K224" s="136">
        <f t="shared" si="94"/>
        <v>14.25</v>
      </c>
      <c r="L224" s="137">
        <f t="shared" si="95"/>
        <v>0.10961538461538461</v>
      </c>
      <c r="M224" s="132" t="s">
        <v>547</v>
      </c>
      <c r="N224" s="138">
        <v>43675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91</v>
      </c>
      <c r="B225" s="130">
        <v>42901</v>
      </c>
      <c r="C225" s="130"/>
      <c r="D225" s="131" t="s">
        <v>697</v>
      </c>
      <c r="E225" s="132" t="s">
        <v>545</v>
      </c>
      <c r="F225" s="133">
        <v>214.5</v>
      </c>
      <c r="G225" s="132"/>
      <c r="H225" s="132">
        <v>262</v>
      </c>
      <c r="I225" s="134">
        <v>262</v>
      </c>
      <c r="J225" s="135" t="s">
        <v>566</v>
      </c>
      <c r="K225" s="136">
        <f t="shared" si="94"/>
        <v>47.5</v>
      </c>
      <c r="L225" s="137">
        <f t="shared" si="95"/>
        <v>0.22144522144522144</v>
      </c>
      <c r="M225" s="132" t="s">
        <v>547</v>
      </c>
      <c r="N225" s="138">
        <v>42977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92</v>
      </c>
      <c r="B226" s="161">
        <v>42933</v>
      </c>
      <c r="C226" s="161"/>
      <c r="D226" s="162" t="s">
        <v>698</v>
      </c>
      <c r="E226" s="163" t="s">
        <v>545</v>
      </c>
      <c r="F226" s="164">
        <v>370</v>
      </c>
      <c r="G226" s="163"/>
      <c r="H226" s="163">
        <v>447.5</v>
      </c>
      <c r="I226" s="165">
        <v>450</v>
      </c>
      <c r="J226" s="166" t="s">
        <v>631</v>
      </c>
      <c r="K226" s="136">
        <f t="shared" si="94"/>
        <v>77.5</v>
      </c>
      <c r="L226" s="167">
        <f t="shared" si="95"/>
        <v>0.20945945945945946</v>
      </c>
      <c r="M226" s="163" t="s">
        <v>547</v>
      </c>
      <c r="N226" s="168">
        <v>43035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93</v>
      </c>
      <c r="B227" s="161">
        <v>42943</v>
      </c>
      <c r="C227" s="161"/>
      <c r="D227" s="162" t="s">
        <v>203</v>
      </c>
      <c r="E227" s="163" t="s">
        <v>545</v>
      </c>
      <c r="F227" s="164">
        <v>657.5</v>
      </c>
      <c r="G227" s="163"/>
      <c r="H227" s="163">
        <v>825</v>
      </c>
      <c r="I227" s="165">
        <v>820</v>
      </c>
      <c r="J227" s="166" t="s">
        <v>631</v>
      </c>
      <c r="K227" s="136">
        <f t="shared" si="94"/>
        <v>167.5</v>
      </c>
      <c r="L227" s="167">
        <f t="shared" si="95"/>
        <v>0.25475285171102663</v>
      </c>
      <c r="M227" s="163" t="s">
        <v>547</v>
      </c>
      <c r="N227" s="168">
        <v>43090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94</v>
      </c>
      <c r="B228" s="130">
        <v>42964</v>
      </c>
      <c r="C228" s="130"/>
      <c r="D228" s="131" t="s">
        <v>374</v>
      </c>
      <c r="E228" s="132" t="s">
        <v>545</v>
      </c>
      <c r="F228" s="133">
        <v>605</v>
      </c>
      <c r="G228" s="132"/>
      <c r="H228" s="132">
        <v>750</v>
      </c>
      <c r="I228" s="134">
        <v>750</v>
      </c>
      <c r="J228" s="135" t="s">
        <v>690</v>
      </c>
      <c r="K228" s="136">
        <f t="shared" si="94"/>
        <v>145</v>
      </c>
      <c r="L228" s="137">
        <f t="shared" si="95"/>
        <v>0.23966942148760331</v>
      </c>
      <c r="M228" s="132" t="s">
        <v>547</v>
      </c>
      <c r="N228" s="138">
        <v>43027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95</v>
      </c>
      <c r="B229" s="140">
        <v>42979</v>
      </c>
      <c r="C229" s="140"/>
      <c r="D229" s="148" t="s">
        <v>699</v>
      </c>
      <c r="E229" s="143" t="s">
        <v>545</v>
      </c>
      <c r="F229" s="143">
        <v>255</v>
      </c>
      <c r="G229" s="144"/>
      <c r="H229" s="144">
        <v>217.25</v>
      </c>
      <c r="I229" s="144">
        <v>320</v>
      </c>
      <c r="J229" s="145" t="s">
        <v>700</v>
      </c>
      <c r="K229" s="146">
        <f t="shared" si="94"/>
        <v>-37.75</v>
      </c>
      <c r="L229" s="149">
        <f t="shared" si="95"/>
        <v>-0.14803921568627451</v>
      </c>
      <c r="M229" s="143" t="s">
        <v>557</v>
      </c>
      <c r="N229" s="140">
        <v>43661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96</v>
      </c>
      <c r="B230" s="130">
        <v>42997</v>
      </c>
      <c r="C230" s="130"/>
      <c r="D230" s="131" t="s">
        <v>701</v>
      </c>
      <c r="E230" s="132" t="s">
        <v>545</v>
      </c>
      <c r="F230" s="133">
        <v>215</v>
      </c>
      <c r="G230" s="132"/>
      <c r="H230" s="132">
        <v>258</v>
      </c>
      <c r="I230" s="134">
        <v>258</v>
      </c>
      <c r="J230" s="135" t="s">
        <v>631</v>
      </c>
      <c r="K230" s="136">
        <f t="shared" si="94"/>
        <v>43</v>
      </c>
      <c r="L230" s="137">
        <f t="shared" si="95"/>
        <v>0.2</v>
      </c>
      <c r="M230" s="132" t="s">
        <v>547</v>
      </c>
      <c r="N230" s="138">
        <v>43040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97</v>
      </c>
      <c r="B231" s="130">
        <v>42997</v>
      </c>
      <c r="C231" s="130"/>
      <c r="D231" s="131" t="s">
        <v>701</v>
      </c>
      <c r="E231" s="132" t="s">
        <v>545</v>
      </c>
      <c r="F231" s="133">
        <v>215</v>
      </c>
      <c r="G231" s="132"/>
      <c r="H231" s="132">
        <v>258</v>
      </c>
      <c r="I231" s="134">
        <v>258</v>
      </c>
      <c r="J231" s="166" t="s">
        <v>631</v>
      </c>
      <c r="K231" s="136">
        <v>43</v>
      </c>
      <c r="L231" s="137">
        <v>0.2</v>
      </c>
      <c r="M231" s="132" t="s">
        <v>547</v>
      </c>
      <c r="N231" s="138">
        <v>43040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98</v>
      </c>
      <c r="B232" s="161">
        <v>42998</v>
      </c>
      <c r="C232" s="161"/>
      <c r="D232" s="162" t="s">
        <v>702</v>
      </c>
      <c r="E232" s="163" t="s">
        <v>545</v>
      </c>
      <c r="F232" s="133">
        <v>75</v>
      </c>
      <c r="G232" s="163"/>
      <c r="H232" s="163">
        <v>90</v>
      </c>
      <c r="I232" s="165">
        <v>90</v>
      </c>
      <c r="J232" s="135" t="s">
        <v>703</v>
      </c>
      <c r="K232" s="136">
        <f t="shared" ref="K232:K237" si="96">H232-F232</f>
        <v>15</v>
      </c>
      <c r="L232" s="137">
        <f t="shared" ref="L232:L237" si="97">K232/F232</f>
        <v>0.2</v>
      </c>
      <c r="M232" s="132" t="s">
        <v>547</v>
      </c>
      <c r="N232" s="138">
        <v>43019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99</v>
      </c>
      <c r="B233" s="161">
        <v>43011</v>
      </c>
      <c r="C233" s="161"/>
      <c r="D233" s="162" t="s">
        <v>704</v>
      </c>
      <c r="E233" s="163" t="s">
        <v>545</v>
      </c>
      <c r="F233" s="164">
        <v>315</v>
      </c>
      <c r="G233" s="163"/>
      <c r="H233" s="163">
        <v>392</v>
      </c>
      <c r="I233" s="165">
        <v>384</v>
      </c>
      <c r="J233" s="166" t="s">
        <v>705</v>
      </c>
      <c r="K233" s="136">
        <f t="shared" si="96"/>
        <v>77</v>
      </c>
      <c r="L233" s="167">
        <f t="shared" si="97"/>
        <v>0.24444444444444444</v>
      </c>
      <c r="M233" s="163" t="s">
        <v>547</v>
      </c>
      <c r="N233" s="168">
        <v>43017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100</v>
      </c>
      <c r="B234" s="161">
        <v>43013</v>
      </c>
      <c r="C234" s="161"/>
      <c r="D234" s="162" t="s">
        <v>443</v>
      </c>
      <c r="E234" s="163" t="s">
        <v>545</v>
      </c>
      <c r="F234" s="164">
        <v>145</v>
      </c>
      <c r="G234" s="163"/>
      <c r="H234" s="163">
        <v>179</v>
      </c>
      <c r="I234" s="165">
        <v>180</v>
      </c>
      <c r="J234" s="166" t="s">
        <v>706</v>
      </c>
      <c r="K234" s="136">
        <f t="shared" si="96"/>
        <v>34</v>
      </c>
      <c r="L234" s="167">
        <f t="shared" si="97"/>
        <v>0.23448275862068965</v>
      </c>
      <c r="M234" s="163" t="s">
        <v>547</v>
      </c>
      <c r="N234" s="168">
        <v>43025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101</v>
      </c>
      <c r="B235" s="161">
        <v>43014</v>
      </c>
      <c r="C235" s="161"/>
      <c r="D235" s="162" t="s">
        <v>349</v>
      </c>
      <c r="E235" s="163" t="s">
        <v>545</v>
      </c>
      <c r="F235" s="164">
        <v>256</v>
      </c>
      <c r="G235" s="163"/>
      <c r="H235" s="163">
        <v>323</v>
      </c>
      <c r="I235" s="165">
        <v>320</v>
      </c>
      <c r="J235" s="166" t="s">
        <v>631</v>
      </c>
      <c r="K235" s="136">
        <f t="shared" si="96"/>
        <v>67</v>
      </c>
      <c r="L235" s="167">
        <f t="shared" si="97"/>
        <v>0.26171875</v>
      </c>
      <c r="M235" s="163" t="s">
        <v>547</v>
      </c>
      <c r="N235" s="168">
        <v>43067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102</v>
      </c>
      <c r="B236" s="161">
        <v>43017</v>
      </c>
      <c r="C236" s="161"/>
      <c r="D236" s="162" t="s">
        <v>363</v>
      </c>
      <c r="E236" s="163" t="s">
        <v>545</v>
      </c>
      <c r="F236" s="164">
        <v>137.5</v>
      </c>
      <c r="G236" s="163"/>
      <c r="H236" s="163">
        <v>184</v>
      </c>
      <c r="I236" s="165">
        <v>183</v>
      </c>
      <c r="J236" s="166" t="s">
        <v>707</v>
      </c>
      <c r="K236" s="136">
        <f t="shared" si="96"/>
        <v>46.5</v>
      </c>
      <c r="L236" s="167">
        <f t="shared" si="97"/>
        <v>0.33818181818181819</v>
      </c>
      <c r="M236" s="163" t="s">
        <v>547</v>
      </c>
      <c r="N236" s="168">
        <v>43108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103</v>
      </c>
      <c r="B237" s="161">
        <v>43018</v>
      </c>
      <c r="C237" s="161"/>
      <c r="D237" s="162" t="s">
        <v>708</v>
      </c>
      <c r="E237" s="163" t="s">
        <v>545</v>
      </c>
      <c r="F237" s="164">
        <v>125.5</v>
      </c>
      <c r="G237" s="163"/>
      <c r="H237" s="163">
        <v>158</v>
      </c>
      <c r="I237" s="165">
        <v>155</v>
      </c>
      <c r="J237" s="166" t="s">
        <v>709</v>
      </c>
      <c r="K237" s="136">
        <f t="shared" si="96"/>
        <v>32.5</v>
      </c>
      <c r="L237" s="167">
        <f t="shared" si="97"/>
        <v>0.25896414342629481</v>
      </c>
      <c r="M237" s="163" t="s">
        <v>547</v>
      </c>
      <c r="N237" s="168">
        <v>43067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104</v>
      </c>
      <c r="B238" s="161">
        <v>43018</v>
      </c>
      <c r="C238" s="161"/>
      <c r="D238" s="162" t="s">
        <v>710</v>
      </c>
      <c r="E238" s="163" t="s">
        <v>545</v>
      </c>
      <c r="F238" s="164">
        <v>895</v>
      </c>
      <c r="G238" s="163"/>
      <c r="H238" s="163">
        <v>1122.5</v>
      </c>
      <c r="I238" s="165">
        <v>1078</v>
      </c>
      <c r="J238" s="166" t="s">
        <v>711</v>
      </c>
      <c r="K238" s="136">
        <v>227.5</v>
      </c>
      <c r="L238" s="167">
        <v>0.25418994413407803</v>
      </c>
      <c r="M238" s="163" t="s">
        <v>547</v>
      </c>
      <c r="N238" s="168">
        <v>43117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105</v>
      </c>
      <c r="B239" s="161">
        <v>43020</v>
      </c>
      <c r="C239" s="161"/>
      <c r="D239" s="162" t="s">
        <v>358</v>
      </c>
      <c r="E239" s="163" t="s">
        <v>545</v>
      </c>
      <c r="F239" s="164">
        <v>525</v>
      </c>
      <c r="G239" s="163"/>
      <c r="H239" s="163">
        <v>629</v>
      </c>
      <c r="I239" s="165">
        <v>629</v>
      </c>
      <c r="J239" s="166" t="s">
        <v>631</v>
      </c>
      <c r="K239" s="136">
        <v>104</v>
      </c>
      <c r="L239" s="167">
        <v>0.19809523809523799</v>
      </c>
      <c r="M239" s="163" t="s">
        <v>547</v>
      </c>
      <c r="N239" s="168">
        <v>43119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106</v>
      </c>
      <c r="B240" s="161">
        <v>43046</v>
      </c>
      <c r="C240" s="161"/>
      <c r="D240" s="162" t="s">
        <v>391</v>
      </c>
      <c r="E240" s="163" t="s">
        <v>545</v>
      </c>
      <c r="F240" s="164">
        <v>740</v>
      </c>
      <c r="G240" s="163"/>
      <c r="H240" s="163">
        <v>892.5</v>
      </c>
      <c r="I240" s="165">
        <v>900</v>
      </c>
      <c r="J240" s="166" t="s">
        <v>712</v>
      </c>
      <c r="K240" s="136">
        <f>H240-F240</f>
        <v>152.5</v>
      </c>
      <c r="L240" s="167">
        <f>K240/F240</f>
        <v>0.20608108108108109</v>
      </c>
      <c r="M240" s="163" t="s">
        <v>547</v>
      </c>
      <c r="N240" s="168">
        <v>43052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107</v>
      </c>
      <c r="B241" s="130">
        <v>43073</v>
      </c>
      <c r="C241" s="130"/>
      <c r="D241" s="131" t="s">
        <v>713</v>
      </c>
      <c r="E241" s="132" t="s">
        <v>545</v>
      </c>
      <c r="F241" s="133">
        <v>118.5</v>
      </c>
      <c r="G241" s="132"/>
      <c r="H241" s="132">
        <v>143.5</v>
      </c>
      <c r="I241" s="134">
        <v>145</v>
      </c>
      <c r="J241" s="135" t="s">
        <v>714</v>
      </c>
      <c r="K241" s="136">
        <f>H241-F241</f>
        <v>25</v>
      </c>
      <c r="L241" s="137">
        <f>K241/F241</f>
        <v>0.2109704641350211</v>
      </c>
      <c r="M241" s="132" t="s">
        <v>547</v>
      </c>
      <c r="N241" s="138">
        <v>43097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39">
        <v>108</v>
      </c>
      <c r="B242" s="140">
        <v>43090</v>
      </c>
      <c r="C242" s="140"/>
      <c r="D242" s="141" t="s">
        <v>418</v>
      </c>
      <c r="E242" s="142" t="s">
        <v>545</v>
      </c>
      <c r="F242" s="143">
        <v>715</v>
      </c>
      <c r="G242" s="143"/>
      <c r="H242" s="144">
        <v>500</v>
      </c>
      <c r="I242" s="144">
        <v>872</v>
      </c>
      <c r="J242" s="145" t="s">
        <v>715</v>
      </c>
      <c r="K242" s="146">
        <f>H242-F242</f>
        <v>-215</v>
      </c>
      <c r="L242" s="147">
        <f>K242/F242</f>
        <v>-0.30069930069930068</v>
      </c>
      <c r="M242" s="143" t="s">
        <v>557</v>
      </c>
      <c r="N242" s="140">
        <v>43670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109</v>
      </c>
      <c r="B243" s="130">
        <v>43098</v>
      </c>
      <c r="C243" s="130"/>
      <c r="D243" s="131" t="s">
        <v>704</v>
      </c>
      <c r="E243" s="132" t="s">
        <v>545</v>
      </c>
      <c r="F243" s="133">
        <v>435</v>
      </c>
      <c r="G243" s="132"/>
      <c r="H243" s="132">
        <v>542.5</v>
      </c>
      <c r="I243" s="134">
        <v>539</v>
      </c>
      <c r="J243" s="135" t="s">
        <v>631</v>
      </c>
      <c r="K243" s="136">
        <v>107.5</v>
      </c>
      <c r="L243" s="137">
        <v>0.247126436781609</v>
      </c>
      <c r="M243" s="132" t="s">
        <v>547</v>
      </c>
      <c r="N243" s="138">
        <v>43206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110</v>
      </c>
      <c r="B244" s="130">
        <v>43098</v>
      </c>
      <c r="C244" s="130"/>
      <c r="D244" s="131" t="s">
        <v>517</v>
      </c>
      <c r="E244" s="132" t="s">
        <v>545</v>
      </c>
      <c r="F244" s="133">
        <v>885</v>
      </c>
      <c r="G244" s="132"/>
      <c r="H244" s="132">
        <v>1090</v>
      </c>
      <c r="I244" s="134">
        <v>1084</v>
      </c>
      <c r="J244" s="135" t="s">
        <v>631</v>
      </c>
      <c r="K244" s="136">
        <v>205</v>
      </c>
      <c r="L244" s="137">
        <v>0.23163841807909599</v>
      </c>
      <c r="M244" s="132" t="s">
        <v>547</v>
      </c>
      <c r="N244" s="138">
        <v>43213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9">
        <v>111</v>
      </c>
      <c r="B245" s="170">
        <v>43192</v>
      </c>
      <c r="C245" s="170"/>
      <c r="D245" s="148" t="s">
        <v>716</v>
      </c>
      <c r="E245" s="143" t="s">
        <v>545</v>
      </c>
      <c r="F245" s="171">
        <v>478.5</v>
      </c>
      <c r="G245" s="143"/>
      <c r="H245" s="143">
        <v>442</v>
      </c>
      <c r="I245" s="144">
        <v>613</v>
      </c>
      <c r="J245" s="145" t="s">
        <v>717</v>
      </c>
      <c r="K245" s="146">
        <f>H245-F245</f>
        <v>-36.5</v>
      </c>
      <c r="L245" s="147">
        <f>K245/F245</f>
        <v>-7.6280041797283177E-2</v>
      </c>
      <c r="M245" s="143" t="s">
        <v>557</v>
      </c>
      <c r="N245" s="140">
        <v>43762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39">
        <v>112</v>
      </c>
      <c r="B246" s="140">
        <v>43194</v>
      </c>
      <c r="C246" s="140"/>
      <c r="D246" s="141" t="s">
        <v>718</v>
      </c>
      <c r="E246" s="142" t="s">
        <v>545</v>
      </c>
      <c r="F246" s="143">
        <f>141.5-7.3</f>
        <v>134.19999999999999</v>
      </c>
      <c r="G246" s="143"/>
      <c r="H246" s="144">
        <v>77</v>
      </c>
      <c r="I246" s="144">
        <v>180</v>
      </c>
      <c r="J246" s="145" t="s">
        <v>719</v>
      </c>
      <c r="K246" s="146">
        <f>H246-F246</f>
        <v>-57.199999999999989</v>
      </c>
      <c r="L246" s="147">
        <f>K246/F246</f>
        <v>-0.42622950819672129</v>
      </c>
      <c r="M246" s="143" t="s">
        <v>557</v>
      </c>
      <c r="N246" s="140">
        <v>43522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39">
        <v>113</v>
      </c>
      <c r="B247" s="140">
        <v>43209</v>
      </c>
      <c r="C247" s="140"/>
      <c r="D247" s="141" t="s">
        <v>720</v>
      </c>
      <c r="E247" s="142" t="s">
        <v>545</v>
      </c>
      <c r="F247" s="143">
        <v>430</v>
      </c>
      <c r="G247" s="143"/>
      <c r="H247" s="144">
        <v>220</v>
      </c>
      <c r="I247" s="144">
        <v>537</v>
      </c>
      <c r="J247" s="145" t="s">
        <v>721</v>
      </c>
      <c r="K247" s="146">
        <f>H247-F247</f>
        <v>-210</v>
      </c>
      <c r="L247" s="147">
        <f>K247/F247</f>
        <v>-0.48837209302325579</v>
      </c>
      <c r="M247" s="143" t="s">
        <v>557</v>
      </c>
      <c r="N247" s="140">
        <v>43252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114</v>
      </c>
      <c r="B248" s="161">
        <v>43220</v>
      </c>
      <c r="C248" s="161"/>
      <c r="D248" s="162" t="s">
        <v>722</v>
      </c>
      <c r="E248" s="163" t="s">
        <v>545</v>
      </c>
      <c r="F248" s="163">
        <v>153.5</v>
      </c>
      <c r="G248" s="163"/>
      <c r="H248" s="163">
        <v>196</v>
      </c>
      <c r="I248" s="165">
        <v>196</v>
      </c>
      <c r="J248" s="135" t="s">
        <v>723</v>
      </c>
      <c r="K248" s="136">
        <f>H248-F248</f>
        <v>42.5</v>
      </c>
      <c r="L248" s="137">
        <f>K248/F248</f>
        <v>0.27687296416938112</v>
      </c>
      <c r="M248" s="132" t="s">
        <v>547</v>
      </c>
      <c r="N248" s="138">
        <v>43605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39">
        <v>115</v>
      </c>
      <c r="B249" s="140">
        <v>43306</v>
      </c>
      <c r="C249" s="140"/>
      <c r="D249" s="141" t="s">
        <v>691</v>
      </c>
      <c r="E249" s="142" t="s">
        <v>545</v>
      </c>
      <c r="F249" s="143">
        <v>27.5</v>
      </c>
      <c r="G249" s="143"/>
      <c r="H249" s="144">
        <v>13.1</v>
      </c>
      <c r="I249" s="144">
        <v>60</v>
      </c>
      <c r="J249" s="145" t="s">
        <v>724</v>
      </c>
      <c r="K249" s="146">
        <v>-14.4</v>
      </c>
      <c r="L249" s="147">
        <v>-0.52363636363636401</v>
      </c>
      <c r="M249" s="143" t="s">
        <v>557</v>
      </c>
      <c r="N249" s="140">
        <v>43138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9">
        <v>116</v>
      </c>
      <c r="B250" s="170">
        <v>43318</v>
      </c>
      <c r="C250" s="170"/>
      <c r="D250" s="148" t="s">
        <v>725</v>
      </c>
      <c r="E250" s="143" t="s">
        <v>545</v>
      </c>
      <c r="F250" s="143">
        <v>148.5</v>
      </c>
      <c r="G250" s="143"/>
      <c r="H250" s="143">
        <v>102</v>
      </c>
      <c r="I250" s="144">
        <v>182</v>
      </c>
      <c r="J250" s="145" t="s">
        <v>726</v>
      </c>
      <c r="K250" s="146">
        <f>H250-F250</f>
        <v>-46.5</v>
      </c>
      <c r="L250" s="147">
        <f>K250/F250</f>
        <v>-0.31313131313131315</v>
      </c>
      <c r="M250" s="143" t="s">
        <v>557</v>
      </c>
      <c r="N250" s="140">
        <v>43661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117</v>
      </c>
      <c r="B251" s="130">
        <v>43335</v>
      </c>
      <c r="C251" s="130"/>
      <c r="D251" s="131" t="s">
        <v>727</v>
      </c>
      <c r="E251" s="132" t="s">
        <v>545</v>
      </c>
      <c r="F251" s="163">
        <v>285</v>
      </c>
      <c r="G251" s="132"/>
      <c r="H251" s="132">
        <v>355</v>
      </c>
      <c r="I251" s="134">
        <v>364</v>
      </c>
      <c r="J251" s="135" t="s">
        <v>728</v>
      </c>
      <c r="K251" s="136">
        <v>70</v>
      </c>
      <c r="L251" s="137">
        <v>0.24561403508771901</v>
      </c>
      <c r="M251" s="132" t="s">
        <v>547</v>
      </c>
      <c r="N251" s="138">
        <v>43455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118</v>
      </c>
      <c r="B252" s="130">
        <v>43341</v>
      </c>
      <c r="C252" s="130"/>
      <c r="D252" s="131" t="s">
        <v>383</v>
      </c>
      <c r="E252" s="132" t="s">
        <v>545</v>
      </c>
      <c r="F252" s="163">
        <v>525</v>
      </c>
      <c r="G252" s="132"/>
      <c r="H252" s="132">
        <v>585</v>
      </c>
      <c r="I252" s="134">
        <v>635</v>
      </c>
      <c r="J252" s="135" t="s">
        <v>729</v>
      </c>
      <c r="K252" s="136">
        <f t="shared" ref="K252:K283" si="98">H252-F252</f>
        <v>60</v>
      </c>
      <c r="L252" s="137">
        <f t="shared" ref="L252:L283" si="99">K252/F252</f>
        <v>0.11428571428571428</v>
      </c>
      <c r="M252" s="132" t="s">
        <v>547</v>
      </c>
      <c r="N252" s="138">
        <v>43662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119</v>
      </c>
      <c r="B253" s="130">
        <v>43395</v>
      </c>
      <c r="C253" s="130"/>
      <c r="D253" s="131" t="s">
        <v>374</v>
      </c>
      <c r="E253" s="132" t="s">
        <v>545</v>
      </c>
      <c r="F253" s="163">
        <v>475</v>
      </c>
      <c r="G253" s="132"/>
      <c r="H253" s="132">
        <v>574</v>
      </c>
      <c r="I253" s="134">
        <v>570</v>
      </c>
      <c r="J253" s="135" t="s">
        <v>631</v>
      </c>
      <c r="K253" s="136">
        <f t="shared" si="98"/>
        <v>99</v>
      </c>
      <c r="L253" s="137">
        <f t="shared" si="99"/>
        <v>0.20842105263157895</v>
      </c>
      <c r="M253" s="132" t="s">
        <v>547</v>
      </c>
      <c r="N253" s="138">
        <v>43403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120</v>
      </c>
      <c r="B254" s="161">
        <v>43397</v>
      </c>
      <c r="C254" s="161"/>
      <c r="D254" s="162" t="s">
        <v>730</v>
      </c>
      <c r="E254" s="163" t="s">
        <v>545</v>
      </c>
      <c r="F254" s="163">
        <v>707.5</v>
      </c>
      <c r="G254" s="163"/>
      <c r="H254" s="163">
        <v>872</v>
      </c>
      <c r="I254" s="165">
        <v>872</v>
      </c>
      <c r="J254" s="166" t="s">
        <v>631</v>
      </c>
      <c r="K254" s="136">
        <f t="shared" si="98"/>
        <v>164.5</v>
      </c>
      <c r="L254" s="167">
        <f t="shared" si="99"/>
        <v>0.23250883392226149</v>
      </c>
      <c r="M254" s="163" t="s">
        <v>547</v>
      </c>
      <c r="N254" s="168">
        <v>43482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121</v>
      </c>
      <c r="B255" s="161">
        <v>43398</v>
      </c>
      <c r="C255" s="161"/>
      <c r="D255" s="162" t="s">
        <v>731</v>
      </c>
      <c r="E255" s="163" t="s">
        <v>545</v>
      </c>
      <c r="F255" s="163">
        <v>162</v>
      </c>
      <c r="G255" s="163"/>
      <c r="H255" s="163">
        <v>204</v>
      </c>
      <c r="I255" s="165">
        <v>209</v>
      </c>
      <c r="J255" s="166" t="s">
        <v>732</v>
      </c>
      <c r="K255" s="136">
        <f t="shared" si="98"/>
        <v>42</v>
      </c>
      <c r="L255" s="167">
        <f t="shared" si="99"/>
        <v>0.25925925925925924</v>
      </c>
      <c r="M255" s="163" t="s">
        <v>547</v>
      </c>
      <c r="N255" s="168">
        <v>43539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122</v>
      </c>
      <c r="B256" s="161">
        <v>43399</v>
      </c>
      <c r="C256" s="161"/>
      <c r="D256" s="162" t="s">
        <v>459</v>
      </c>
      <c r="E256" s="163" t="s">
        <v>545</v>
      </c>
      <c r="F256" s="163">
        <v>240</v>
      </c>
      <c r="G256" s="163"/>
      <c r="H256" s="163">
        <v>297</v>
      </c>
      <c r="I256" s="165">
        <v>297</v>
      </c>
      <c r="J256" s="166" t="s">
        <v>631</v>
      </c>
      <c r="K256" s="172">
        <f t="shared" si="98"/>
        <v>57</v>
      </c>
      <c r="L256" s="167">
        <f t="shared" si="99"/>
        <v>0.23749999999999999</v>
      </c>
      <c r="M256" s="163" t="s">
        <v>547</v>
      </c>
      <c r="N256" s="168">
        <v>43417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123</v>
      </c>
      <c r="B257" s="130">
        <v>43439</v>
      </c>
      <c r="C257" s="130"/>
      <c r="D257" s="131" t="s">
        <v>733</v>
      </c>
      <c r="E257" s="132" t="s">
        <v>545</v>
      </c>
      <c r="F257" s="132">
        <v>202.5</v>
      </c>
      <c r="G257" s="132"/>
      <c r="H257" s="132">
        <v>255</v>
      </c>
      <c r="I257" s="134">
        <v>252</v>
      </c>
      <c r="J257" s="135" t="s">
        <v>631</v>
      </c>
      <c r="K257" s="136">
        <f t="shared" si="98"/>
        <v>52.5</v>
      </c>
      <c r="L257" s="137">
        <f t="shared" si="99"/>
        <v>0.25925925925925924</v>
      </c>
      <c r="M257" s="132" t="s">
        <v>547</v>
      </c>
      <c r="N257" s="138">
        <v>43542</v>
      </c>
      <c r="O257" s="54"/>
      <c r="P257" s="54"/>
      <c r="Q257" s="198"/>
      <c r="R257" s="37" t="s">
        <v>856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124</v>
      </c>
      <c r="B258" s="161">
        <v>43465</v>
      </c>
      <c r="C258" s="130"/>
      <c r="D258" s="162" t="s">
        <v>156</v>
      </c>
      <c r="E258" s="163" t="s">
        <v>545</v>
      </c>
      <c r="F258" s="163">
        <v>710</v>
      </c>
      <c r="G258" s="163"/>
      <c r="H258" s="163">
        <v>866</v>
      </c>
      <c r="I258" s="165">
        <v>866</v>
      </c>
      <c r="J258" s="166" t="s">
        <v>631</v>
      </c>
      <c r="K258" s="136">
        <f t="shared" si="98"/>
        <v>156</v>
      </c>
      <c r="L258" s="137">
        <f t="shared" si="99"/>
        <v>0.21971830985915494</v>
      </c>
      <c r="M258" s="132" t="s">
        <v>547</v>
      </c>
      <c r="N258" s="138">
        <v>43553</v>
      </c>
      <c r="O258" s="54"/>
      <c r="P258" s="54"/>
      <c r="Q258" s="198"/>
      <c r="R258" s="37" t="s">
        <v>856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125</v>
      </c>
      <c r="B259" s="161">
        <v>43522</v>
      </c>
      <c r="C259" s="161"/>
      <c r="D259" s="162" t="s">
        <v>170</v>
      </c>
      <c r="E259" s="163" t="s">
        <v>545</v>
      </c>
      <c r="F259" s="163">
        <v>337.25</v>
      </c>
      <c r="G259" s="163"/>
      <c r="H259" s="163">
        <v>398.5</v>
      </c>
      <c r="I259" s="165">
        <v>411</v>
      </c>
      <c r="J259" s="135" t="s">
        <v>734</v>
      </c>
      <c r="K259" s="136">
        <f t="shared" si="98"/>
        <v>61.25</v>
      </c>
      <c r="L259" s="137">
        <f t="shared" si="99"/>
        <v>0.1816160118606375</v>
      </c>
      <c r="M259" s="132" t="s">
        <v>547</v>
      </c>
      <c r="N259" s="138">
        <v>43760</v>
      </c>
      <c r="O259" s="54"/>
      <c r="P259" s="54"/>
      <c r="Q259" s="198"/>
      <c r="R259" s="37" t="s">
        <v>856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126</v>
      </c>
      <c r="B260" s="174">
        <v>43559</v>
      </c>
      <c r="C260" s="174"/>
      <c r="D260" s="175" t="s">
        <v>735</v>
      </c>
      <c r="E260" s="176" t="s">
        <v>545</v>
      </c>
      <c r="F260" s="176">
        <v>130</v>
      </c>
      <c r="G260" s="176"/>
      <c r="H260" s="176">
        <v>65</v>
      </c>
      <c r="I260" s="177">
        <v>158</v>
      </c>
      <c r="J260" s="145" t="s">
        <v>736</v>
      </c>
      <c r="K260" s="146">
        <f t="shared" si="98"/>
        <v>-65</v>
      </c>
      <c r="L260" s="147">
        <f t="shared" si="99"/>
        <v>-0.5</v>
      </c>
      <c r="M260" s="143" t="s">
        <v>557</v>
      </c>
      <c r="N260" s="140">
        <v>43726</v>
      </c>
      <c r="O260" s="54"/>
      <c r="P260" s="54"/>
      <c r="Q260" s="198"/>
      <c r="R260" s="37" t="s">
        <v>854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127</v>
      </c>
      <c r="B261" s="161">
        <v>43017</v>
      </c>
      <c r="C261" s="161"/>
      <c r="D261" s="162" t="s">
        <v>205</v>
      </c>
      <c r="E261" s="163" t="s">
        <v>545</v>
      </c>
      <c r="F261" s="163">
        <v>141.5</v>
      </c>
      <c r="G261" s="163"/>
      <c r="H261" s="163">
        <v>183.5</v>
      </c>
      <c r="I261" s="165">
        <v>210</v>
      </c>
      <c r="J261" s="135" t="s">
        <v>732</v>
      </c>
      <c r="K261" s="136">
        <f t="shared" si="98"/>
        <v>42</v>
      </c>
      <c r="L261" s="137">
        <f t="shared" si="99"/>
        <v>0.29681978798586572</v>
      </c>
      <c r="M261" s="132" t="s">
        <v>547</v>
      </c>
      <c r="N261" s="138">
        <v>43042</v>
      </c>
      <c r="O261" s="54"/>
      <c r="P261" s="54"/>
      <c r="Q261" s="198"/>
      <c r="R261" s="37" t="s">
        <v>854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128</v>
      </c>
      <c r="B262" s="174">
        <v>43074</v>
      </c>
      <c r="C262" s="174"/>
      <c r="D262" s="175" t="s">
        <v>737</v>
      </c>
      <c r="E262" s="176" t="s">
        <v>545</v>
      </c>
      <c r="F262" s="171">
        <v>172</v>
      </c>
      <c r="G262" s="176"/>
      <c r="H262" s="176">
        <v>155.25</v>
      </c>
      <c r="I262" s="177">
        <v>230</v>
      </c>
      <c r="J262" s="145" t="s">
        <v>738</v>
      </c>
      <c r="K262" s="146">
        <f t="shared" si="98"/>
        <v>-16.75</v>
      </c>
      <c r="L262" s="147">
        <f t="shared" si="99"/>
        <v>-9.7383720930232565E-2</v>
      </c>
      <c r="M262" s="143" t="s">
        <v>557</v>
      </c>
      <c r="N262" s="140">
        <v>43787</v>
      </c>
      <c r="O262" s="54"/>
      <c r="P262" s="54"/>
      <c r="Q262" s="198"/>
      <c r="R262" s="37" t="s">
        <v>854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129</v>
      </c>
      <c r="B263" s="161">
        <v>43398</v>
      </c>
      <c r="C263" s="161"/>
      <c r="D263" s="162" t="s">
        <v>117</v>
      </c>
      <c r="E263" s="163" t="s">
        <v>545</v>
      </c>
      <c r="F263" s="163">
        <v>698.5</v>
      </c>
      <c r="G263" s="163"/>
      <c r="H263" s="163">
        <v>890</v>
      </c>
      <c r="I263" s="165">
        <v>890</v>
      </c>
      <c r="J263" s="135" t="s">
        <v>739</v>
      </c>
      <c r="K263" s="136">
        <f t="shared" si="98"/>
        <v>191.5</v>
      </c>
      <c r="L263" s="137">
        <f t="shared" si="99"/>
        <v>0.27415891195418757</v>
      </c>
      <c r="M263" s="132" t="s">
        <v>547</v>
      </c>
      <c r="N263" s="138">
        <v>44328</v>
      </c>
      <c r="O263" s="54"/>
      <c r="P263" s="54"/>
      <c r="Q263" s="198"/>
      <c r="R263" s="37" t="s">
        <v>856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130</v>
      </c>
      <c r="B264" s="161">
        <v>42877</v>
      </c>
      <c r="C264" s="161"/>
      <c r="D264" s="162" t="s">
        <v>740</v>
      </c>
      <c r="E264" s="163" t="s">
        <v>545</v>
      </c>
      <c r="F264" s="163">
        <v>127.6</v>
      </c>
      <c r="G264" s="163"/>
      <c r="H264" s="163">
        <v>138</v>
      </c>
      <c r="I264" s="165">
        <v>190</v>
      </c>
      <c r="J264" s="135" t="s">
        <v>741</v>
      </c>
      <c r="K264" s="136">
        <f t="shared" si="98"/>
        <v>10.400000000000006</v>
      </c>
      <c r="L264" s="137">
        <f t="shared" si="99"/>
        <v>8.1504702194357417E-2</v>
      </c>
      <c r="M264" s="132" t="s">
        <v>547</v>
      </c>
      <c r="N264" s="138">
        <v>43774</v>
      </c>
      <c r="O264" s="54"/>
      <c r="P264" s="54"/>
      <c r="Q264" s="198"/>
      <c r="R264" s="37" t="s">
        <v>854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131</v>
      </c>
      <c r="B265" s="161">
        <v>43158</v>
      </c>
      <c r="C265" s="161"/>
      <c r="D265" s="162" t="s">
        <v>742</v>
      </c>
      <c r="E265" s="163" t="s">
        <v>545</v>
      </c>
      <c r="F265" s="163">
        <v>317</v>
      </c>
      <c r="G265" s="163"/>
      <c r="H265" s="163">
        <v>382.5</v>
      </c>
      <c r="I265" s="165">
        <v>398</v>
      </c>
      <c r="J265" s="135" t="s">
        <v>743</v>
      </c>
      <c r="K265" s="136">
        <f t="shared" si="98"/>
        <v>65.5</v>
      </c>
      <c r="L265" s="137">
        <f t="shared" si="99"/>
        <v>0.20662460567823343</v>
      </c>
      <c r="M265" s="132" t="s">
        <v>547</v>
      </c>
      <c r="N265" s="138">
        <v>44238</v>
      </c>
      <c r="O265" s="54"/>
      <c r="P265" s="54"/>
      <c r="Q265" s="198"/>
      <c r="R265" s="37" t="s">
        <v>854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132</v>
      </c>
      <c r="B266" s="174">
        <v>43164</v>
      </c>
      <c r="C266" s="174"/>
      <c r="D266" s="175" t="s">
        <v>162</v>
      </c>
      <c r="E266" s="176" t="s">
        <v>545</v>
      </c>
      <c r="F266" s="171">
        <f>510-14.4</f>
        <v>495.6</v>
      </c>
      <c r="G266" s="176"/>
      <c r="H266" s="176">
        <v>350</v>
      </c>
      <c r="I266" s="177">
        <v>672</v>
      </c>
      <c r="J266" s="145" t="s">
        <v>744</v>
      </c>
      <c r="K266" s="146">
        <f t="shared" si="98"/>
        <v>-145.60000000000002</v>
      </c>
      <c r="L266" s="147">
        <f t="shared" si="99"/>
        <v>-0.29378531073446329</v>
      </c>
      <c r="M266" s="143" t="s">
        <v>557</v>
      </c>
      <c r="N266" s="140">
        <v>43887</v>
      </c>
      <c r="O266" s="54"/>
      <c r="P266" s="54"/>
      <c r="Q266" s="198"/>
      <c r="R266" s="37" t="s">
        <v>856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73">
        <v>133</v>
      </c>
      <c r="B267" s="174">
        <v>43237</v>
      </c>
      <c r="C267" s="174"/>
      <c r="D267" s="175" t="s">
        <v>745</v>
      </c>
      <c r="E267" s="176" t="s">
        <v>545</v>
      </c>
      <c r="F267" s="171">
        <v>230.3</v>
      </c>
      <c r="G267" s="176"/>
      <c r="H267" s="176">
        <v>102.5</v>
      </c>
      <c r="I267" s="177">
        <v>348</v>
      </c>
      <c r="J267" s="145" t="s">
        <v>746</v>
      </c>
      <c r="K267" s="146">
        <f t="shared" si="98"/>
        <v>-127.80000000000001</v>
      </c>
      <c r="L267" s="147">
        <f t="shared" si="99"/>
        <v>-0.55492835432045162</v>
      </c>
      <c r="M267" s="143" t="s">
        <v>557</v>
      </c>
      <c r="N267" s="140">
        <v>43896</v>
      </c>
      <c r="O267" s="54"/>
      <c r="P267" s="54"/>
      <c r="Q267" s="198"/>
      <c r="R267" s="37" t="s">
        <v>856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134</v>
      </c>
      <c r="B268" s="161">
        <v>43258</v>
      </c>
      <c r="C268" s="161"/>
      <c r="D268" s="162" t="s">
        <v>422</v>
      </c>
      <c r="E268" s="163" t="s">
        <v>545</v>
      </c>
      <c r="F268" s="163">
        <f>342.5-5.1</f>
        <v>337.4</v>
      </c>
      <c r="G268" s="163"/>
      <c r="H268" s="163">
        <v>412.5</v>
      </c>
      <c r="I268" s="165">
        <v>439</v>
      </c>
      <c r="J268" s="135" t="s">
        <v>747</v>
      </c>
      <c r="K268" s="136">
        <f t="shared" si="98"/>
        <v>75.100000000000023</v>
      </c>
      <c r="L268" s="137">
        <f t="shared" si="99"/>
        <v>0.22258446947243635</v>
      </c>
      <c r="M268" s="132" t="s">
        <v>547</v>
      </c>
      <c r="N268" s="138">
        <v>44230</v>
      </c>
      <c r="O268" s="54"/>
      <c r="P268" s="54"/>
      <c r="Q268" s="198"/>
      <c r="R268" s="37" t="s">
        <v>854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54">
        <v>135</v>
      </c>
      <c r="B269" s="153">
        <v>43285</v>
      </c>
      <c r="C269" s="153"/>
      <c r="D269" s="154" t="s">
        <v>56</v>
      </c>
      <c r="E269" s="155" t="s">
        <v>545</v>
      </c>
      <c r="F269" s="155">
        <f>127.5-5.53</f>
        <v>121.97</v>
      </c>
      <c r="G269" s="156"/>
      <c r="H269" s="156">
        <v>122.5</v>
      </c>
      <c r="I269" s="156">
        <v>170</v>
      </c>
      <c r="J269" s="157" t="s">
        <v>748</v>
      </c>
      <c r="K269" s="158">
        <f t="shared" si="98"/>
        <v>0.53000000000000114</v>
      </c>
      <c r="L269" s="159">
        <f t="shared" si="99"/>
        <v>4.3453308190538747E-3</v>
      </c>
      <c r="M269" s="155" t="s">
        <v>564</v>
      </c>
      <c r="N269" s="153">
        <v>44431</v>
      </c>
      <c r="O269" s="54"/>
      <c r="P269" s="54"/>
      <c r="Q269" s="198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73">
        <v>136</v>
      </c>
      <c r="B270" s="174">
        <v>43294</v>
      </c>
      <c r="C270" s="174"/>
      <c r="D270" s="175" t="s">
        <v>749</v>
      </c>
      <c r="E270" s="176" t="s">
        <v>545</v>
      </c>
      <c r="F270" s="171">
        <v>46.5</v>
      </c>
      <c r="G270" s="176"/>
      <c r="H270" s="176">
        <v>17</v>
      </c>
      <c r="I270" s="177">
        <v>59</v>
      </c>
      <c r="J270" s="145" t="s">
        <v>750</v>
      </c>
      <c r="K270" s="146">
        <f t="shared" si="98"/>
        <v>-29.5</v>
      </c>
      <c r="L270" s="147">
        <f t="shared" si="99"/>
        <v>-0.63440860215053763</v>
      </c>
      <c r="M270" s="143" t="s">
        <v>557</v>
      </c>
      <c r="N270" s="140">
        <v>43887</v>
      </c>
      <c r="O270" s="54"/>
      <c r="P270" s="54"/>
      <c r="Q270" s="198"/>
      <c r="R270" s="37" t="s">
        <v>856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137</v>
      </c>
      <c r="B271" s="161">
        <v>43396</v>
      </c>
      <c r="C271" s="161"/>
      <c r="D271" s="162" t="s">
        <v>406</v>
      </c>
      <c r="E271" s="163" t="s">
        <v>545</v>
      </c>
      <c r="F271" s="163">
        <v>156.5</v>
      </c>
      <c r="G271" s="163"/>
      <c r="H271" s="163">
        <v>207.5</v>
      </c>
      <c r="I271" s="165">
        <v>191</v>
      </c>
      <c r="J271" s="135" t="s">
        <v>631</v>
      </c>
      <c r="K271" s="136">
        <f t="shared" si="98"/>
        <v>51</v>
      </c>
      <c r="L271" s="137">
        <f t="shared" si="99"/>
        <v>0.32587859424920129</v>
      </c>
      <c r="M271" s="132" t="s">
        <v>547</v>
      </c>
      <c r="N271" s="138">
        <v>44369</v>
      </c>
      <c r="O271" s="54"/>
      <c r="P271" s="54"/>
      <c r="Q271" s="198"/>
      <c r="R271" s="37" t="s">
        <v>856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138</v>
      </c>
      <c r="B272" s="161">
        <v>43439</v>
      </c>
      <c r="C272" s="161"/>
      <c r="D272" s="162" t="s">
        <v>337</v>
      </c>
      <c r="E272" s="163" t="s">
        <v>545</v>
      </c>
      <c r="F272" s="163">
        <v>259.5</v>
      </c>
      <c r="G272" s="163"/>
      <c r="H272" s="163">
        <v>320</v>
      </c>
      <c r="I272" s="165">
        <v>320</v>
      </c>
      <c r="J272" s="135" t="s">
        <v>631</v>
      </c>
      <c r="K272" s="136">
        <f t="shared" si="98"/>
        <v>60.5</v>
      </c>
      <c r="L272" s="137">
        <f t="shared" si="99"/>
        <v>0.23314065510597304</v>
      </c>
      <c r="M272" s="132" t="s">
        <v>547</v>
      </c>
      <c r="N272" s="138">
        <v>44323</v>
      </c>
      <c r="O272" s="54"/>
      <c r="P272" s="54"/>
      <c r="Q272" s="198"/>
      <c r="R272" s="37" t="s">
        <v>856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139</v>
      </c>
      <c r="B273" s="174">
        <v>43439</v>
      </c>
      <c r="C273" s="174"/>
      <c r="D273" s="175" t="s">
        <v>751</v>
      </c>
      <c r="E273" s="176" t="s">
        <v>545</v>
      </c>
      <c r="F273" s="176">
        <v>715</v>
      </c>
      <c r="G273" s="176"/>
      <c r="H273" s="176">
        <v>445</v>
      </c>
      <c r="I273" s="177">
        <v>840</v>
      </c>
      <c r="J273" s="145" t="s">
        <v>752</v>
      </c>
      <c r="K273" s="146">
        <f t="shared" si="98"/>
        <v>-270</v>
      </c>
      <c r="L273" s="147">
        <f t="shared" si="99"/>
        <v>-0.3776223776223776</v>
      </c>
      <c r="M273" s="143" t="s">
        <v>557</v>
      </c>
      <c r="N273" s="140">
        <v>43800</v>
      </c>
      <c r="O273" s="54"/>
      <c r="P273" s="54"/>
      <c r="Q273" s="198"/>
      <c r="R273" s="37" t="s">
        <v>856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140</v>
      </c>
      <c r="B274" s="161">
        <v>43469</v>
      </c>
      <c r="C274" s="161"/>
      <c r="D274" s="162" t="s">
        <v>176</v>
      </c>
      <c r="E274" s="163" t="s">
        <v>545</v>
      </c>
      <c r="F274" s="163">
        <v>875</v>
      </c>
      <c r="G274" s="163"/>
      <c r="H274" s="163">
        <v>1165</v>
      </c>
      <c r="I274" s="165">
        <v>1185</v>
      </c>
      <c r="J274" s="135" t="s">
        <v>753</v>
      </c>
      <c r="K274" s="136">
        <f t="shared" si="98"/>
        <v>290</v>
      </c>
      <c r="L274" s="137">
        <f t="shared" si="99"/>
        <v>0.33142857142857141</v>
      </c>
      <c r="M274" s="132" t="s">
        <v>547</v>
      </c>
      <c r="N274" s="138">
        <v>43847</v>
      </c>
      <c r="O274" s="54"/>
      <c r="P274" s="54"/>
      <c r="Q274" s="198"/>
      <c r="R274" s="37" t="s">
        <v>856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141</v>
      </c>
      <c r="B275" s="161">
        <v>43559</v>
      </c>
      <c r="C275" s="161"/>
      <c r="D275" s="162" t="s">
        <v>355</v>
      </c>
      <c r="E275" s="163" t="s">
        <v>545</v>
      </c>
      <c r="F275" s="163">
        <f>387-14.63</f>
        <v>372.37</v>
      </c>
      <c r="G275" s="163"/>
      <c r="H275" s="163">
        <v>490</v>
      </c>
      <c r="I275" s="165">
        <v>490</v>
      </c>
      <c r="J275" s="135" t="s">
        <v>631</v>
      </c>
      <c r="K275" s="136">
        <f t="shared" si="98"/>
        <v>117.63</v>
      </c>
      <c r="L275" s="137">
        <f t="shared" si="99"/>
        <v>0.31589548030185027</v>
      </c>
      <c r="M275" s="132" t="s">
        <v>547</v>
      </c>
      <c r="N275" s="138">
        <v>43850</v>
      </c>
      <c r="O275" s="54"/>
      <c r="P275" s="54"/>
      <c r="Q275" s="198"/>
      <c r="R275" s="37" t="s">
        <v>856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73">
        <v>142</v>
      </c>
      <c r="B276" s="174">
        <v>43578</v>
      </c>
      <c r="C276" s="174"/>
      <c r="D276" s="175" t="s">
        <v>754</v>
      </c>
      <c r="E276" s="176" t="s">
        <v>556</v>
      </c>
      <c r="F276" s="176">
        <v>220</v>
      </c>
      <c r="G276" s="176"/>
      <c r="H276" s="176">
        <v>127.5</v>
      </c>
      <c r="I276" s="177">
        <v>284</v>
      </c>
      <c r="J276" s="145" t="s">
        <v>755</v>
      </c>
      <c r="K276" s="146">
        <f t="shared" si="98"/>
        <v>-92.5</v>
      </c>
      <c r="L276" s="147">
        <f t="shared" si="99"/>
        <v>-0.42045454545454547</v>
      </c>
      <c r="M276" s="143" t="s">
        <v>557</v>
      </c>
      <c r="N276" s="140">
        <v>43896</v>
      </c>
      <c r="O276" s="54"/>
      <c r="P276" s="54"/>
      <c r="Q276" s="198"/>
      <c r="R276" s="37" t="s">
        <v>856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143</v>
      </c>
      <c r="B277" s="161">
        <v>43622</v>
      </c>
      <c r="C277" s="161"/>
      <c r="D277" s="162" t="s">
        <v>460</v>
      </c>
      <c r="E277" s="163" t="s">
        <v>556</v>
      </c>
      <c r="F277" s="163">
        <v>332.8</v>
      </c>
      <c r="G277" s="163"/>
      <c r="H277" s="163">
        <v>405</v>
      </c>
      <c r="I277" s="165">
        <v>419</v>
      </c>
      <c r="J277" s="135" t="s">
        <v>756</v>
      </c>
      <c r="K277" s="136">
        <f t="shared" si="98"/>
        <v>72.199999999999989</v>
      </c>
      <c r="L277" s="137">
        <f t="shared" si="99"/>
        <v>0.21694711538461534</v>
      </c>
      <c r="M277" s="132" t="s">
        <v>547</v>
      </c>
      <c r="N277" s="138">
        <v>43860</v>
      </c>
      <c r="O277" s="54"/>
      <c r="P277" s="54"/>
      <c r="Q277" s="198"/>
      <c r="R277" s="37" t="s">
        <v>854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54">
        <v>144</v>
      </c>
      <c r="B278" s="153">
        <v>43641</v>
      </c>
      <c r="C278" s="153"/>
      <c r="D278" s="154" t="s">
        <v>168</v>
      </c>
      <c r="E278" s="155" t="s">
        <v>545</v>
      </c>
      <c r="F278" s="155">
        <v>386</v>
      </c>
      <c r="G278" s="156"/>
      <c r="H278" s="156">
        <v>395</v>
      </c>
      <c r="I278" s="156">
        <v>452</v>
      </c>
      <c r="J278" s="157" t="s">
        <v>757</v>
      </c>
      <c r="K278" s="158">
        <f t="shared" si="98"/>
        <v>9</v>
      </c>
      <c r="L278" s="159">
        <f t="shared" si="99"/>
        <v>2.3316062176165803E-2</v>
      </c>
      <c r="M278" s="155" t="s">
        <v>564</v>
      </c>
      <c r="N278" s="153">
        <v>43868</v>
      </c>
      <c r="O278" s="54"/>
      <c r="P278" s="54"/>
      <c r="Q278" s="198"/>
      <c r="R278" s="37" t="s">
        <v>854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54">
        <v>145</v>
      </c>
      <c r="B279" s="153">
        <v>43707</v>
      </c>
      <c r="C279" s="153"/>
      <c r="D279" s="154" t="s">
        <v>143</v>
      </c>
      <c r="E279" s="155" t="s">
        <v>545</v>
      </c>
      <c r="F279" s="155">
        <v>137.5</v>
      </c>
      <c r="G279" s="156"/>
      <c r="H279" s="156">
        <v>138.5</v>
      </c>
      <c r="I279" s="156">
        <v>190</v>
      </c>
      <c r="J279" s="157" t="s">
        <v>758</v>
      </c>
      <c r="K279" s="158">
        <f t="shared" si="98"/>
        <v>1</v>
      </c>
      <c r="L279" s="159">
        <f t="shared" si="99"/>
        <v>7.2727272727272727E-3</v>
      </c>
      <c r="M279" s="155" t="s">
        <v>564</v>
      </c>
      <c r="N279" s="153">
        <v>44432</v>
      </c>
      <c r="O279" s="54"/>
      <c r="P279" s="54"/>
      <c r="Q279" s="198"/>
      <c r="R279" s="37" t="s">
        <v>856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146</v>
      </c>
      <c r="B280" s="161">
        <v>43731</v>
      </c>
      <c r="C280" s="161"/>
      <c r="D280" s="162" t="s">
        <v>415</v>
      </c>
      <c r="E280" s="163" t="s">
        <v>545</v>
      </c>
      <c r="F280" s="163">
        <v>235</v>
      </c>
      <c r="G280" s="163"/>
      <c r="H280" s="163">
        <v>295</v>
      </c>
      <c r="I280" s="165">
        <v>296</v>
      </c>
      <c r="J280" s="135" t="s">
        <v>759</v>
      </c>
      <c r="K280" s="136">
        <f t="shared" si="98"/>
        <v>60</v>
      </c>
      <c r="L280" s="137">
        <f t="shared" si="99"/>
        <v>0.25531914893617019</v>
      </c>
      <c r="M280" s="132" t="s">
        <v>547</v>
      </c>
      <c r="N280" s="138">
        <v>43844</v>
      </c>
      <c r="O280" s="54"/>
      <c r="P280" s="54"/>
      <c r="Q280" s="198"/>
      <c r="R280" s="37" t="s">
        <v>854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147</v>
      </c>
      <c r="B281" s="161">
        <v>43752</v>
      </c>
      <c r="C281" s="161"/>
      <c r="D281" s="162" t="s">
        <v>760</v>
      </c>
      <c r="E281" s="163" t="s">
        <v>545</v>
      </c>
      <c r="F281" s="163">
        <v>277.5</v>
      </c>
      <c r="G281" s="163"/>
      <c r="H281" s="163">
        <v>333</v>
      </c>
      <c r="I281" s="165">
        <v>333</v>
      </c>
      <c r="J281" s="135" t="s">
        <v>761</v>
      </c>
      <c r="K281" s="136">
        <f t="shared" si="98"/>
        <v>55.5</v>
      </c>
      <c r="L281" s="137">
        <f t="shared" si="99"/>
        <v>0.2</v>
      </c>
      <c r="M281" s="132" t="s">
        <v>547</v>
      </c>
      <c r="N281" s="138">
        <v>43846</v>
      </c>
      <c r="O281" s="54"/>
      <c r="P281" s="54"/>
      <c r="Q281" s="198"/>
      <c r="R281" s="37" t="s">
        <v>856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148</v>
      </c>
      <c r="B282" s="161">
        <v>43752</v>
      </c>
      <c r="C282" s="161"/>
      <c r="D282" s="162" t="s">
        <v>762</v>
      </c>
      <c r="E282" s="163" t="s">
        <v>545</v>
      </c>
      <c r="F282" s="163">
        <v>930</v>
      </c>
      <c r="G282" s="163"/>
      <c r="H282" s="163">
        <v>1165</v>
      </c>
      <c r="I282" s="165">
        <v>1200</v>
      </c>
      <c r="J282" s="135" t="s">
        <v>763</v>
      </c>
      <c r="K282" s="136">
        <f t="shared" si="98"/>
        <v>235</v>
      </c>
      <c r="L282" s="137">
        <f t="shared" si="99"/>
        <v>0.25268817204301075</v>
      </c>
      <c r="M282" s="132" t="s">
        <v>547</v>
      </c>
      <c r="N282" s="138">
        <v>43847</v>
      </c>
      <c r="O282" s="54"/>
      <c r="P282" s="54"/>
      <c r="Q282" s="198"/>
      <c r="R282" s="37" t="s">
        <v>854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149</v>
      </c>
      <c r="B283" s="161">
        <v>43753</v>
      </c>
      <c r="C283" s="161"/>
      <c r="D283" s="162" t="s">
        <v>764</v>
      </c>
      <c r="E283" s="163" t="s">
        <v>545</v>
      </c>
      <c r="F283" s="133">
        <v>111</v>
      </c>
      <c r="G283" s="163"/>
      <c r="H283" s="163">
        <v>141</v>
      </c>
      <c r="I283" s="165">
        <v>141</v>
      </c>
      <c r="J283" s="135" t="s">
        <v>765</v>
      </c>
      <c r="K283" s="136">
        <f t="shared" si="98"/>
        <v>30</v>
      </c>
      <c r="L283" s="137">
        <f t="shared" si="99"/>
        <v>0.27027027027027029</v>
      </c>
      <c r="M283" s="132" t="s">
        <v>547</v>
      </c>
      <c r="N283" s="138">
        <v>44328</v>
      </c>
      <c r="O283" s="54"/>
      <c r="P283" s="54"/>
      <c r="Q283" s="198"/>
      <c r="R283" s="37" t="s">
        <v>854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150</v>
      </c>
      <c r="B284" s="161">
        <v>43753</v>
      </c>
      <c r="C284" s="161"/>
      <c r="D284" s="162" t="s">
        <v>766</v>
      </c>
      <c r="E284" s="163" t="s">
        <v>545</v>
      </c>
      <c r="F284" s="133">
        <v>296</v>
      </c>
      <c r="G284" s="163"/>
      <c r="H284" s="163">
        <v>370</v>
      </c>
      <c r="I284" s="165">
        <v>370</v>
      </c>
      <c r="J284" s="135" t="s">
        <v>631</v>
      </c>
      <c r="K284" s="136">
        <f t="shared" ref="K284:K309" si="100">H284-F284</f>
        <v>74</v>
      </c>
      <c r="L284" s="137">
        <f t="shared" ref="L284:L309" si="101">K284/F284</f>
        <v>0.25</v>
      </c>
      <c r="M284" s="132" t="s">
        <v>547</v>
      </c>
      <c r="N284" s="138">
        <v>43853</v>
      </c>
      <c r="O284" s="54"/>
      <c r="P284" s="54"/>
      <c r="Q284" s="198"/>
      <c r="R284" s="37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151</v>
      </c>
      <c r="B285" s="161">
        <v>43754</v>
      </c>
      <c r="C285" s="161"/>
      <c r="D285" s="162" t="s">
        <v>767</v>
      </c>
      <c r="E285" s="163" t="s">
        <v>545</v>
      </c>
      <c r="F285" s="133">
        <v>300</v>
      </c>
      <c r="G285" s="163"/>
      <c r="H285" s="163">
        <v>382.5</v>
      </c>
      <c r="I285" s="165">
        <v>344</v>
      </c>
      <c r="J285" s="135" t="s">
        <v>768</v>
      </c>
      <c r="K285" s="136">
        <f t="shared" si="100"/>
        <v>82.5</v>
      </c>
      <c r="L285" s="137">
        <f t="shared" si="101"/>
        <v>0.27500000000000002</v>
      </c>
      <c r="M285" s="132" t="s">
        <v>547</v>
      </c>
      <c r="N285" s="138">
        <v>44238</v>
      </c>
      <c r="O285" s="54"/>
      <c r="P285" s="54"/>
      <c r="Q285" s="198"/>
      <c r="R285" s="37" t="s">
        <v>854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152</v>
      </c>
      <c r="B286" s="161">
        <v>43832</v>
      </c>
      <c r="C286" s="161"/>
      <c r="D286" s="162" t="s">
        <v>769</v>
      </c>
      <c r="E286" s="163" t="s">
        <v>545</v>
      </c>
      <c r="F286" s="133">
        <v>495</v>
      </c>
      <c r="G286" s="163"/>
      <c r="H286" s="163">
        <v>595</v>
      </c>
      <c r="I286" s="165">
        <v>590</v>
      </c>
      <c r="J286" s="135" t="s">
        <v>567</v>
      </c>
      <c r="K286" s="136">
        <f t="shared" si="100"/>
        <v>100</v>
      </c>
      <c r="L286" s="137">
        <f t="shared" si="101"/>
        <v>0.20202020202020202</v>
      </c>
      <c r="M286" s="132" t="s">
        <v>547</v>
      </c>
      <c r="N286" s="138">
        <v>44589</v>
      </c>
      <c r="O286" s="54"/>
      <c r="P286" s="54"/>
      <c r="Q286" s="198"/>
      <c r="R286" s="37" t="s">
        <v>854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153</v>
      </c>
      <c r="B287" s="161">
        <v>43966</v>
      </c>
      <c r="C287" s="161"/>
      <c r="D287" s="162" t="s">
        <v>74</v>
      </c>
      <c r="E287" s="163" t="s">
        <v>545</v>
      </c>
      <c r="F287" s="133">
        <v>67.5</v>
      </c>
      <c r="G287" s="163"/>
      <c r="H287" s="163">
        <v>86</v>
      </c>
      <c r="I287" s="165">
        <v>86</v>
      </c>
      <c r="J287" s="135" t="s">
        <v>770</v>
      </c>
      <c r="K287" s="136">
        <f t="shared" si="100"/>
        <v>18.5</v>
      </c>
      <c r="L287" s="137">
        <f t="shared" si="101"/>
        <v>0.27407407407407408</v>
      </c>
      <c r="M287" s="132" t="s">
        <v>547</v>
      </c>
      <c r="N287" s="138">
        <v>44008</v>
      </c>
      <c r="O287" s="54"/>
      <c r="P287" s="54"/>
      <c r="Q287" s="198"/>
      <c r="R287" s="37" t="s">
        <v>854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154</v>
      </c>
      <c r="B288" s="161">
        <v>44035</v>
      </c>
      <c r="C288" s="161"/>
      <c r="D288" s="162" t="s">
        <v>459</v>
      </c>
      <c r="E288" s="163" t="s">
        <v>545</v>
      </c>
      <c r="F288" s="133">
        <v>231</v>
      </c>
      <c r="G288" s="163"/>
      <c r="H288" s="163">
        <v>281</v>
      </c>
      <c r="I288" s="165">
        <v>281</v>
      </c>
      <c r="J288" s="135" t="s">
        <v>631</v>
      </c>
      <c r="K288" s="136">
        <f t="shared" si="100"/>
        <v>50</v>
      </c>
      <c r="L288" s="137">
        <f t="shared" si="101"/>
        <v>0.21645021645021645</v>
      </c>
      <c r="M288" s="132" t="s">
        <v>547</v>
      </c>
      <c r="N288" s="138">
        <v>44358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155</v>
      </c>
      <c r="B289" s="161">
        <v>44092</v>
      </c>
      <c r="C289" s="161"/>
      <c r="D289" s="162" t="s">
        <v>141</v>
      </c>
      <c r="E289" s="163" t="s">
        <v>545</v>
      </c>
      <c r="F289" s="163">
        <v>206</v>
      </c>
      <c r="G289" s="163"/>
      <c r="H289" s="163">
        <v>248</v>
      </c>
      <c r="I289" s="165">
        <v>248</v>
      </c>
      <c r="J289" s="135" t="s">
        <v>631</v>
      </c>
      <c r="K289" s="136">
        <f t="shared" si="100"/>
        <v>42</v>
      </c>
      <c r="L289" s="137">
        <f t="shared" si="101"/>
        <v>0.20388349514563106</v>
      </c>
      <c r="M289" s="132" t="s">
        <v>547</v>
      </c>
      <c r="N289" s="138">
        <v>44214</v>
      </c>
      <c r="O289" s="54"/>
      <c r="P289" s="54"/>
      <c r="Q289" s="198"/>
      <c r="R289" s="37" t="s">
        <v>854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156</v>
      </c>
      <c r="B290" s="161">
        <v>44140</v>
      </c>
      <c r="C290" s="161"/>
      <c r="D290" s="162" t="s">
        <v>141</v>
      </c>
      <c r="E290" s="163" t="s">
        <v>545</v>
      </c>
      <c r="F290" s="163">
        <v>182.5</v>
      </c>
      <c r="G290" s="163"/>
      <c r="H290" s="163">
        <v>248</v>
      </c>
      <c r="I290" s="165">
        <v>248</v>
      </c>
      <c r="J290" s="135" t="s">
        <v>631</v>
      </c>
      <c r="K290" s="136">
        <f t="shared" si="100"/>
        <v>65.5</v>
      </c>
      <c r="L290" s="137">
        <f t="shared" si="101"/>
        <v>0.35890410958904112</v>
      </c>
      <c r="M290" s="132" t="s">
        <v>547</v>
      </c>
      <c r="N290" s="138">
        <v>44214</v>
      </c>
      <c r="O290" s="54"/>
      <c r="P290" s="54"/>
      <c r="Q290" s="198"/>
      <c r="R290" s="37" t="s">
        <v>854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157</v>
      </c>
      <c r="B291" s="161">
        <v>44140</v>
      </c>
      <c r="C291" s="161"/>
      <c r="D291" s="162" t="s">
        <v>337</v>
      </c>
      <c r="E291" s="163" t="s">
        <v>545</v>
      </c>
      <c r="F291" s="163">
        <v>247.5</v>
      </c>
      <c r="G291" s="163"/>
      <c r="H291" s="163">
        <v>320</v>
      </c>
      <c r="I291" s="165">
        <v>320</v>
      </c>
      <c r="J291" s="135" t="s">
        <v>631</v>
      </c>
      <c r="K291" s="136">
        <f t="shared" si="100"/>
        <v>72.5</v>
      </c>
      <c r="L291" s="137">
        <f t="shared" si="101"/>
        <v>0.29292929292929293</v>
      </c>
      <c r="M291" s="132" t="s">
        <v>547</v>
      </c>
      <c r="N291" s="138">
        <v>44323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158</v>
      </c>
      <c r="B292" s="161">
        <v>44140</v>
      </c>
      <c r="C292" s="161"/>
      <c r="D292" s="162" t="s">
        <v>199</v>
      </c>
      <c r="E292" s="163" t="s">
        <v>545</v>
      </c>
      <c r="F292" s="133">
        <v>925</v>
      </c>
      <c r="G292" s="163"/>
      <c r="H292" s="163">
        <v>1095</v>
      </c>
      <c r="I292" s="165">
        <v>1093</v>
      </c>
      <c r="J292" s="135" t="s">
        <v>771</v>
      </c>
      <c r="K292" s="136">
        <f t="shared" si="100"/>
        <v>170</v>
      </c>
      <c r="L292" s="137">
        <f t="shared" si="101"/>
        <v>0.18378378378378379</v>
      </c>
      <c r="M292" s="132" t="s">
        <v>547</v>
      </c>
      <c r="N292" s="138">
        <v>44201</v>
      </c>
      <c r="O292" s="54"/>
      <c r="P292" s="54"/>
      <c r="Q292" s="198"/>
      <c r="R292" s="37" t="s">
        <v>854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159</v>
      </c>
      <c r="B293" s="161">
        <v>44140</v>
      </c>
      <c r="C293" s="161"/>
      <c r="D293" s="162" t="s">
        <v>355</v>
      </c>
      <c r="E293" s="163" t="s">
        <v>545</v>
      </c>
      <c r="F293" s="133">
        <v>332.5</v>
      </c>
      <c r="G293" s="163"/>
      <c r="H293" s="163">
        <v>393</v>
      </c>
      <c r="I293" s="165">
        <v>406</v>
      </c>
      <c r="J293" s="135" t="s">
        <v>772</v>
      </c>
      <c r="K293" s="136">
        <f t="shared" si="100"/>
        <v>60.5</v>
      </c>
      <c r="L293" s="137">
        <f t="shared" si="101"/>
        <v>0.18195488721804512</v>
      </c>
      <c r="M293" s="132" t="s">
        <v>547</v>
      </c>
      <c r="N293" s="138">
        <v>44256</v>
      </c>
      <c r="O293" s="54"/>
      <c r="P293" s="54"/>
      <c r="Q293" s="198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160</v>
      </c>
      <c r="B294" s="161">
        <v>44141</v>
      </c>
      <c r="C294" s="161"/>
      <c r="D294" s="162" t="s">
        <v>459</v>
      </c>
      <c r="E294" s="163" t="s">
        <v>545</v>
      </c>
      <c r="F294" s="133">
        <v>231</v>
      </c>
      <c r="G294" s="163"/>
      <c r="H294" s="163">
        <v>281</v>
      </c>
      <c r="I294" s="165">
        <v>281</v>
      </c>
      <c r="J294" s="135" t="s">
        <v>631</v>
      </c>
      <c r="K294" s="136">
        <f t="shared" si="100"/>
        <v>50</v>
      </c>
      <c r="L294" s="137">
        <f t="shared" si="101"/>
        <v>0.21645021645021645</v>
      </c>
      <c r="M294" s="132" t="s">
        <v>547</v>
      </c>
      <c r="N294" s="138">
        <v>44358</v>
      </c>
      <c r="O294" s="54"/>
      <c r="P294" s="54"/>
      <c r="Q294" s="198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161</v>
      </c>
      <c r="B295" s="161">
        <v>44187</v>
      </c>
      <c r="C295" s="161"/>
      <c r="D295" s="162" t="s">
        <v>773</v>
      </c>
      <c r="E295" s="163" t="s">
        <v>545</v>
      </c>
      <c r="F295" s="133">
        <v>190</v>
      </c>
      <c r="G295" s="163"/>
      <c r="H295" s="163">
        <v>239</v>
      </c>
      <c r="I295" s="165">
        <v>239</v>
      </c>
      <c r="J295" s="135" t="s">
        <v>774</v>
      </c>
      <c r="K295" s="136">
        <f t="shared" si="100"/>
        <v>49</v>
      </c>
      <c r="L295" s="137">
        <f t="shared" si="101"/>
        <v>0.25789473684210529</v>
      </c>
      <c r="M295" s="132" t="s">
        <v>547</v>
      </c>
      <c r="N295" s="138">
        <v>44844</v>
      </c>
      <c r="O295" s="54"/>
      <c r="P295" s="54"/>
      <c r="Q295" s="198"/>
      <c r="R295" s="37" t="s">
        <v>854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162</v>
      </c>
      <c r="B296" s="161">
        <v>44258</v>
      </c>
      <c r="C296" s="161"/>
      <c r="D296" s="162" t="s">
        <v>769</v>
      </c>
      <c r="E296" s="163" t="s">
        <v>545</v>
      </c>
      <c r="F296" s="133">
        <v>495</v>
      </c>
      <c r="G296" s="163"/>
      <c r="H296" s="163">
        <v>595</v>
      </c>
      <c r="I296" s="165">
        <v>590</v>
      </c>
      <c r="J296" s="135" t="s">
        <v>567</v>
      </c>
      <c r="K296" s="136">
        <f t="shared" si="100"/>
        <v>100</v>
      </c>
      <c r="L296" s="137">
        <f t="shared" si="101"/>
        <v>0.20202020202020202</v>
      </c>
      <c r="M296" s="132" t="s">
        <v>547</v>
      </c>
      <c r="N296" s="138">
        <v>44589</v>
      </c>
      <c r="O296" s="54"/>
      <c r="P296" s="54"/>
      <c r="Q296" s="198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163</v>
      </c>
      <c r="B297" s="161">
        <v>44274</v>
      </c>
      <c r="C297" s="161"/>
      <c r="D297" s="162" t="s">
        <v>355</v>
      </c>
      <c r="E297" s="163" t="s">
        <v>545</v>
      </c>
      <c r="F297" s="133">
        <v>355</v>
      </c>
      <c r="G297" s="163"/>
      <c r="H297" s="163">
        <v>422.5</v>
      </c>
      <c r="I297" s="165">
        <v>420</v>
      </c>
      <c r="J297" s="135" t="s">
        <v>775</v>
      </c>
      <c r="K297" s="136">
        <f t="shared" si="100"/>
        <v>67.5</v>
      </c>
      <c r="L297" s="137">
        <f t="shared" si="101"/>
        <v>0.19014084507042253</v>
      </c>
      <c r="M297" s="132" t="s">
        <v>547</v>
      </c>
      <c r="N297" s="138">
        <v>44361</v>
      </c>
      <c r="O297" s="54"/>
      <c r="P297" s="54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164</v>
      </c>
      <c r="B298" s="161">
        <v>44295</v>
      </c>
      <c r="C298" s="161"/>
      <c r="D298" s="162" t="s">
        <v>319</v>
      </c>
      <c r="E298" s="163" t="s">
        <v>545</v>
      </c>
      <c r="F298" s="133">
        <v>555</v>
      </c>
      <c r="G298" s="163"/>
      <c r="H298" s="163">
        <v>663</v>
      </c>
      <c r="I298" s="165">
        <v>663</v>
      </c>
      <c r="J298" s="135" t="s">
        <v>776</v>
      </c>
      <c r="K298" s="136">
        <f t="shared" si="100"/>
        <v>108</v>
      </c>
      <c r="L298" s="137">
        <f t="shared" si="101"/>
        <v>0.19459459459459461</v>
      </c>
      <c r="M298" s="132" t="s">
        <v>547</v>
      </c>
      <c r="N298" s="138">
        <v>44321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165</v>
      </c>
      <c r="B299" s="161">
        <v>44308</v>
      </c>
      <c r="C299" s="161"/>
      <c r="D299" s="162" t="s">
        <v>740</v>
      </c>
      <c r="E299" s="163" t="s">
        <v>545</v>
      </c>
      <c r="F299" s="133">
        <v>126.5</v>
      </c>
      <c r="G299" s="163"/>
      <c r="H299" s="163">
        <v>155</v>
      </c>
      <c r="I299" s="165">
        <v>155</v>
      </c>
      <c r="J299" s="135" t="s">
        <v>631</v>
      </c>
      <c r="K299" s="136">
        <f t="shared" si="100"/>
        <v>28.5</v>
      </c>
      <c r="L299" s="137">
        <f t="shared" si="101"/>
        <v>0.22529644268774704</v>
      </c>
      <c r="M299" s="132" t="s">
        <v>547</v>
      </c>
      <c r="N299" s="138">
        <v>44362</v>
      </c>
      <c r="O299" s="54"/>
      <c r="P299" s="54"/>
      <c r="R299" s="37" t="s">
        <v>854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39">
        <v>166</v>
      </c>
      <c r="B300" s="170">
        <v>44368</v>
      </c>
      <c r="C300" s="170"/>
      <c r="D300" s="141" t="s">
        <v>777</v>
      </c>
      <c r="E300" s="143" t="s">
        <v>545</v>
      </c>
      <c r="F300" s="171">
        <v>287.5</v>
      </c>
      <c r="G300" s="143"/>
      <c r="H300" s="143">
        <v>245</v>
      </c>
      <c r="I300" s="144">
        <v>344</v>
      </c>
      <c r="J300" s="145" t="s">
        <v>778</v>
      </c>
      <c r="K300" s="146">
        <f t="shared" si="100"/>
        <v>-42.5</v>
      </c>
      <c r="L300" s="147">
        <f t="shared" si="101"/>
        <v>-0.14782608695652175</v>
      </c>
      <c r="M300" s="143" t="s">
        <v>557</v>
      </c>
      <c r="N300" s="140">
        <v>44508</v>
      </c>
      <c r="O300" s="54"/>
      <c r="P300" s="54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167</v>
      </c>
      <c r="B301" s="161">
        <v>44368</v>
      </c>
      <c r="C301" s="161"/>
      <c r="D301" s="162" t="s">
        <v>459</v>
      </c>
      <c r="E301" s="163" t="s">
        <v>545</v>
      </c>
      <c r="F301" s="133">
        <v>241</v>
      </c>
      <c r="G301" s="163"/>
      <c r="H301" s="163">
        <v>298</v>
      </c>
      <c r="I301" s="165">
        <v>320</v>
      </c>
      <c r="J301" s="135" t="s">
        <v>631</v>
      </c>
      <c r="K301" s="136">
        <f t="shared" si="100"/>
        <v>57</v>
      </c>
      <c r="L301" s="137">
        <f t="shared" si="101"/>
        <v>0.23651452282157676</v>
      </c>
      <c r="M301" s="132" t="s">
        <v>547</v>
      </c>
      <c r="N301" s="138">
        <v>44802</v>
      </c>
      <c r="O301" s="54"/>
      <c r="P301" s="54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168</v>
      </c>
      <c r="B302" s="161">
        <v>44406</v>
      </c>
      <c r="C302" s="161"/>
      <c r="D302" s="162" t="s">
        <v>740</v>
      </c>
      <c r="E302" s="163" t="s">
        <v>545</v>
      </c>
      <c r="F302" s="133">
        <v>162.5</v>
      </c>
      <c r="G302" s="163"/>
      <c r="H302" s="163">
        <v>200</v>
      </c>
      <c r="I302" s="165">
        <v>200</v>
      </c>
      <c r="J302" s="135" t="s">
        <v>631</v>
      </c>
      <c r="K302" s="136">
        <f t="shared" si="100"/>
        <v>37.5</v>
      </c>
      <c r="L302" s="137">
        <f t="shared" si="101"/>
        <v>0.23076923076923078</v>
      </c>
      <c r="M302" s="132" t="s">
        <v>547</v>
      </c>
      <c r="N302" s="138">
        <v>44802</v>
      </c>
      <c r="O302" s="54"/>
      <c r="P302" s="54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169</v>
      </c>
      <c r="B303" s="161">
        <v>44462</v>
      </c>
      <c r="C303" s="161"/>
      <c r="D303" s="162" t="s">
        <v>423</v>
      </c>
      <c r="E303" s="163" t="s">
        <v>545</v>
      </c>
      <c r="F303" s="133">
        <v>1235</v>
      </c>
      <c r="G303" s="163"/>
      <c r="H303" s="163">
        <v>1505</v>
      </c>
      <c r="I303" s="165">
        <v>1500</v>
      </c>
      <c r="J303" s="135" t="s">
        <v>631</v>
      </c>
      <c r="K303" s="136">
        <f t="shared" si="100"/>
        <v>270</v>
      </c>
      <c r="L303" s="137">
        <f t="shared" si="101"/>
        <v>0.21862348178137653</v>
      </c>
      <c r="M303" s="132" t="s">
        <v>547</v>
      </c>
      <c r="N303" s="138">
        <v>44564</v>
      </c>
      <c r="O303" s="54"/>
      <c r="P303" s="54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170</v>
      </c>
      <c r="B304" s="161">
        <v>44480</v>
      </c>
      <c r="C304" s="161"/>
      <c r="D304" s="162" t="s">
        <v>779</v>
      </c>
      <c r="E304" s="163" t="s">
        <v>545</v>
      </c>
      <c r="F304" s="133">
        <v>58.75</v>
      </c>
      <c r="G304" s="163"/>
      <c r="H304" s="163">
        <v>64.25</v>
      </c>
      <c r="I304" s="165"/>
      <c r="J304" s="135" t="s">
        <v>631</v>
      </c>
      <c r="K304" s="136">
        <f t="shared" si="100"/>
        <v>5.5</v>
      </c>
      <c r="L304" s="137">
        <f t="shared" si="101"/>
        <v>9.3617021276595741E-2</v>
      </c>
      <c r="M304" s="132" t="s">
        <v>547</v>
      </c>
      <c r="N304" s="138">
        <v>45322</v>
      </c>
      <c r="O304" s="54"/>
      <c r="P304" s="54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29">
        <v>171</v>
      </c>
      <c r="B305" s="130">
        <v>44481</v>
      </c>
      <c r="C305" s="130"/>
      <c r="D305" s="131" t="s">
        <v>273</v>
      </c>
      <c r="E305" s="132" t="s">
        <v>545</v>
      </c>
      <c r="F305" s="133">
        <v>315</v>
      </c>
      <c r="G305" s="132"/>
      <c r="H305" s="132">
        <v>335</v>
      </c>
      <c r="I305" s="134">
        <v>380</v>
      </c>
      <c r="J305" s="135" t="s">
        <v>822</v>
      </c>
      <c r="K305" s="136">
        <f t="shared" si="100"/>
        <v>20</v>
      </c>
      <c r="L305" s="137">
        <f t="shared" si="101"/>
        <v>6.3492063492063489E-2</v>
      </c>
      <c r="M305" s="132" t="s">
        <v>547</v>
      </c>
      <c r="N305" s="138">
        <v>45297</v>
      </c>
      <c r="O305" s="54"/>
      <c r="P305" s="54"/>
      <c r="R305" s="37" t="s">
        <v>854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29">
        <v>172</v>
      </c>
      <c r="B306" s="130">
        <v>44481</v>
      </c>
      <c r="C306" s="130"/>
      <c r="D306" s="131" t="s">
        <v>780</v>
      </c>
      <c r="E306" s="132" t="s">
        <v>545</v>
      </c>
      <c r="F306" s="133">
        <v>45.5</v>
      </c>
      <c r="G306" s="132"/>
      <c r="H306" s="132">
        <v>56.5</v>
      </c>
      <c r="I306" s="134">
        <v>56</v>
      </c>
      <c r="J306" s="135" t="s">
        <v>631</v>
      </c>
      <c r="K306" s="136">
        <f t="shared" si="100"/>
        <v>11</v>
      </c>
      <c r="L306" s="137">
        <f t="shared" si="101"/>
        <v>0.24175824175824176</v>
      </c>
      <c r="M306" s="132" t="s">
        <v>547</v>
      </c>
      <c r="N306" s="138">
        <v>44881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29">
        <v>173</v>
      </c>
      <c r="B307" s="130">
        <v>44551</v>
      </c>
      <c r="C307" s="130"/>
      <c r="D307" s="131" t="s">
        <v>128</v>
      </c>
      <c r="E307" s="132" t="s">
        <v>545</v>
      </c>
      <c r="F307" s="133">
        <v>2300</v>
      </c>
      <c r="G307" s="132"/>
      <c r="H307" s="132">
        <f>(2820+2200)/2</f>
        <v>2510</v>
      </c>
      <c r="I307" s="134">
        <v>3000</v>
      </c>
      <c r="J307" s="135" t="s">
        <v>781</v>
      </c>
      <c r="K307" s="136">
        <f t="shared" si="100"/>
        <v>210</v>
      </c>
      <c r="L307" s="137">
        <f t="shared" si="101"/>
        <v>9.1304347826086957E-2</v>
      </c>
      <c r="M307" s="132" t="s">
        <v>547</v>
      </c>
      <c r="N307" s="138">
        <v>44649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29">
        <v>174</v>
      </c>
      <c r="B308" s="130">
        <v>44606</v>
      </c>
      <c r="C308" s="130"/>
      <c r="D308" s="131" t="s">
        <v>413</v>
      </c>
      <c r="E308" s="132" t="s">
        <v>545</v>
      </c>
      <c r="F308" s="133">
        <v>635</v>
      </c>
      <c r="G308" s="132"/>
      <c r="H308" s="132">
        <v>700</v>
      </c>
      <c r="I308" s="134">
        <v>764</v>
      </c>
      <c r="J308" s="135" t="s">
        <v>806</v>
      </c>
      <c r="K308" s="136">
        <f t="shared" si="100"/>
        <v>65</v>
      </c>
      <c r="L308" s="137">
        <f t="shared" si="101"/>
        <v>0.10236220472440945</v>
      </c>
      <c r="M308" s="132" t="s">
        <v>547</v>
      </c>
      <c r="N308" s="138">
        <v>45159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29">
        <v>175</v>
      </c>
      <c r="B309" s="130">
        <v>44613</v>
      </c>
      <c r="C309" s="130"/>
      <c r="D309" s="131" t="s">
        <v>423</v>
      </c>
      <c r="E309" s="132" t="s">
        <v>545</v>
      </c>
      <c r="F309" s="133">
        <v>1255</v>
      </c>
      <c r="G309" s="132"/>
      <c r="H309" s="132">
        <v>1515</v>
      </c>
      <c r="I309" s="134">
        <v>1510</v>
      </c>
      <c r="J309" s="135" t="s">
        <v>631</v>
      </c>
      <c r="K309" s="136">
        <f t="shared" si="100"/>
        <v>260</v>
      </c>
      <c r="L309" s="137">
        <f t="shared" si="101"/>
        <v>0.20717131474103587</v>
      </c>
      <c r="M309" s="132" t="s">
        <v>547</v>
      </c>
      <c r="N309" s="138">
        <v>44834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259">
        <v>176</v>
      </c>
      <c r="B310" s="250">
        <v>44670</v>
      </c>
      <c r="C310" s="250"/>
      <c r="D310" s="251" t="s">
        <v>510</v>
      </c>
      <c r="E310" s="252" t="s">
        <v>545</v>
      </c>
      <c r="F310" s="253">
        <v>445</v>
      </c>
      <c r="G310" s="253"/>
      <c r="H310" s="253">
        <v>460</v>
      </c>
      <c r="I310" s="253">
        <v>553</v>
      </c>
      <c r="J310" s="254" t="s">
        <v>844</v>
      </c>
      <c r="K310" s="255">
        <f t="shared" ref="K310" si="102">H310-F310</f>
        <v>15</v>
      </c>
      <c r="L310" s="256">
        <f t="shared" ref="L310" si="103">K310/F310</f>
        <v>3.3707865168539325E-2</v>
      </c>
      <c r="M310" s="257" t="s">
        <v>564</v>
      </c>
      <c r="N310" s="258">
        <v>45397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177</v>
      </c>
      <c r="B311" s="161">
        <v>44746</v>
      </c>
      <c r="C311" s="161"/>
      <c r="D311" s="162" t="s">
        <v>782</v>
      </c>
      <c r="E311" s="163" t="s">
        <v>545</v>
      </c>
      <c r="F311" s="163">
        <v>207.5</v>
      </c>
      <c r="G311" s="163"/>
      <c r="H311" s="163">
        <v>254</v>
      </c>
      <c r="I311" s="165">
        <v>254</v>
      </c>
      <c r="J311" s="135" t="s">
        <v>631</v>
      </c>
      <c r="K311" s="136">
        <f t="shared" ref="K311:K321" si="104">H311-F311</f>
        <v>46.5</v>
      </c>
      <c r="L311" s="137">
        <f t="shared" ref="L311:L321" si="105">K311/F311</f>
        <v>0.22409638554216868</v>
      </c>
      <c r="M311" s="132" t="s">
        <v>547</v>
      </c>
      <c r="N311" s="138">
        <v>44792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178</v>
      </c>
      <c r="B312" s="161">
        <v>44775</v>
      </c>
      <c r="C312" s="161"/>
      <c r="D312" s="162" t="s">
        <v>461</v>
      </c>
      <c r="E312" s="163" t="s">
        <v>545</v>
      </c>
      <c r="F312" s="163">
        <v>31.25</v>
      </c>
      <c r="G312" s="163"/>
      <c r="H312" s="163">
        <v>38.75</v>
      </c>
      <c r="I312" s="165">
        <v>38</v>
      </c>
      <c r="J312" s="135" t="s">
        <v>631</v>
      </c>
      <c r="K312" s="136">
        <f t="shared" si="104"/>
        <v>7.5</v>
      </c>
      <c r="L312" s="137">
        <f t="shared" si="105"/>
        <v>0.24</v>
      </c>
      <c r="M312" s="132" t="s">
        <v>547</v>
      </c>
      <c r="N312" s="138">
        <v>44844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179</v>
      </c>
      <c r="B313" s="161">
        <v>44841</v>
      </c>
      <c r="C313" s="161"/>
      <c r="D313" s="162" t="s">
        <v>783</v>
      </c>
      <c r="E313" s="163" t="s">
        <v>545</v>
      </c>
      <c r="F313" s="133">
        <v>665</v>
      </c>
      <c r="G313" s="163"/>
      <c r="H313" s="163">
        <v>807.5</v>
      </c>
      <c r="I313" s="165">
        <v>840</v>
      </c>
      <c r="J313" s="135" t="s">
        <v>781</v>
      </c>
      <c r="K313" s="136">
        <f t="shared" si="104"/>
        <v>142.5</v>
      </c>
      <c r="L313" s="137">
        <f t="shared" si="105"/>
        <v>0.21428571428571427</v>
      </c>
      <c r="M313" s="132" t="s">
        <v>547</v>
      </c>
      <c r="N313" s="138">
        <v>45097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180</v>
      </c>
      <c r="B314" s="161">
        <v>44844</v>
      </c>
      <c r="C314" s="161"/>
      <c r="D314" s="162" t="s">
        <v>415</v>
      </c>
      <c r="E314" s="163" t="s">
        <v>545</v>
      </c>
      <c r="F314" s="133">
        <v>227.5</v>
      </c>
      <c r="G314" s="163"/>
      <c r="H314" s="163">
        <v>270</v>
      </c>
      <c r="I314" s="165">
        <v>291</v>
      </c>
      <c r="J314" s="135" t="s">
        <v>808</v>
      </c>
      <c r="K314" s="136">
        <f t="shared" si="104"/>
        <v>42.5</v>
      </c>
      <c r="L314" s="137">
        <f t="shared" si="105"/>
        <v>0.18681318681318682</v>
      </c>
      <c r="M314" s="132" t="s">
        <v>547</v>
      </c>
      <c r="N314" s="138">
        <v>45160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181</v>
      </c>
      <c r="B315" s="161">
        <v>44845</v>
      </c>
      <c r="C315" s="161"/>
      <c r="D315" s="162" t="s">
        <v>413</v>
      </c>
      <c r="E315" s="163" t="s">
        <v>545</v>
      </c>
      <c r="F315" s="133">
        <v>555</v>
      </c>
      <c r="G315" s="163"/>
      <c r="H315" s="163">
        <v>700</v>
      </c>
      <c r="I315" s="165">
        <v>765</v>
      </c>
      <c r="J315" s="135" t="s">
        <v>807</v>
      </c>
      <c r="K315" s="136">
        <f t="shared" si="104"/>
        <v>145</v>
      </c>
      <c r="L315" s="137">
        <f t="shared" si="105"/>
        <v>0.26126126126126126</v>
      </c>
      <c r="M315" s="132" t="s">
        <v>547</v>
      </c>
      <c r="N315" s="138">
        <v>45159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182</v>
      </c>
      <c r="B316" s="161">
        <v>44981</v>
      </c>
      <c r="C316" s="161"/>
      <c r="D316" s="162" t="s">
        <v>428</v>
      </c>
      <c r="E316" s="163" t="s">
        <v>545</v>
      </c>
      <c r="F316" s="133">
        <v>1675</v>
      </c>
      <c r="G316" s="163"/>
      <c r="H316" s="163">
        <v>2080</v>
      </c>
      <c r="I316" s="165">
        <v>2080</v>
      </c>
      <c r="J316" s="135" t="s">
        <v>631</v>
      </c>
      <c r="K316" s="136">
        <f t="shared" si="104"/>
        <v>405</v>
      </c>
      <c r="L316" s="137">
        <f t="shared" si="105"/>
        <v>0.2417910447761194</v>
      </c>
      <c r="M316" s="132" t="s">
        <v>547</v>
      </c>
      <c r="N316" s="138">
        <v>45119</v>
      </c>
      <c r="O316" s="54"/>
      <c r="P316" s="54"/>
      <c r="R316" s="37" t="s">
        <v>857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183</v>
      </c>
      <c r="B317" s="161">
        <v>44986</v>
      </c>
      <c r="C317" s="161"/>
      <c r="D317" s="162" t="s">
        <v>461</v>
      </c>
      <c r="E317" s="163" t="s">
        <v>545</v>
      </c>
      <c r="F317" s="133">
        <v>57.5</v>
      </c>
      <c r="G317" s="163"/>
      <c r="H317" s="163">
        <v>120</v>
      </c>
      <c r="I317" s="165">
        <v>120</v>
      </c>
      <c r="J317" s="135" t="s">
        <v>631</v>
      </c>
      <c r="K317" s="136">
        <f t="shared" si="104"/>
        <v>62.5</v>
      </c>
      <c r="L317" s="137">
        <f t="shared" si="105"/>
        <v>1.0869565217391304</v>
      </c>
      <c r="M317" s="132" t="s">
        <v>547</v>
      </c>
      <c r="N317" s="138">
        <v>45049</v>
      </c>
      <c r="O317" s="54"/>
      <c r="P317" s="54"/>
      <c r="R317" s="37" t="s">
        <v>857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184</v>
      </c>
      <c r="B318" s="161">
        <v>45008</v>
      </c>
      <c r="C318" s="161"/>
      <c r="D318" s="162" t="s">
        <v>475</v>
      </c>
      <c r="E318" s="163" t="s">
        <v>545</v>
      </c>
      <c r="F318" s="133">
        <v>2765</v>
      </c>
      <c r="G318" s="163"/>
      <c r="H318" s="163">
        <v>3547.5</v>
      </c>
      <c r="I318" s="165">
        <v>3523</v>
      </c>
      <c r="J318" s="135" t="s">
        <v>631</v>
      </c>
      <c r="K318" s="136">
        <f t="shared" si="104"/>
        <v>782.5</v>
      </c>
      <c r="L318" s="137">
        <f t="shared" si="105"/>
        <v>0.28300180831826399</v>
      </c>
      <c r="M318" s="132" t="s">
        <v>547</v>
      </c>
      <c r="N318" s="138">
        <v>45177</v>
      </c>
      <c r="O318" s="54"/>
      <c r="P318" s="54"/>
      <c r="R318" s="37" t="s">
        <v>857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185</v>
      </c>
      <c r="B319" s="161">
        <v>45027</v>
      </c>
      <c r="C319" s="161"/>
      <c r="D319" s="162" t="s">
        <v>784</v>
      </c>
      <c r="E319" s="163" t="s">
        <v>545</v>
      </c>
      <c r="F319" s="163">
        <v>460</v>
      </c>
      <c r="G319" s="163"/>
      <c r="H319" s="163">
        <v>825</v>
      </c>
      <c r="I319" s="165">
        <v>810</v>
      </c>
      <c r="J319" s="135" t="s">
        <v>631</v>
      </c>
      <c r="K319" s="136">
        <f t="shared" si="104"/>
        <v>365</v>
      </c>
      <c r="L319" s="137">
        <f t="shared" si="105"/>
        <v>0.79347826086956519</v>
      </c>
      <c r="M319" s="132" t="s">
        <v>547</v>
      </c>
      <c r="N319" s="138">
        <v>45155</v>
      </c>
      <c r="O319" s="54"/>
      <c r="P319" s="54"/>
      <c r="R319" s="37" t="s">
        <v>857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186</v>
      </c>
      <c r="B320" s="161">
        <v>45050</v>
      </c>
      <c r="C320" s="161"/>
      <c r="D320" s="162" t="s">
        <v>41</v>
      </c>
      <c r="E320" s="163" t="s">
        <v>545</v>
      </c>
      <c r="F320" s="163">
        <v>3630</v>
      </c>
      <c r="G320" s="163"/>
      <c r="H320" s="163">
        <v>5150</v>
      </c>
      <c r="I320" s="165">
        <v>5040</v>
      </c>
      <c r="J320" s="135" t="s">
        <v>631</v>
      </c>
      <c r="K320" s="136">
        <f t="shared" si="104"/>
        <v>1520</v>
      </c>
      <c r="L320" s="137">
        <f t="shared" si="105"/>
        <v>0.41873278236914602</v>
      </c>
      <c r="M320" s="132" t="s">
        <v>547</v>
      </c>
      <c r="N320" s="138">
        <v>45344</v>
      </c>
      <c r="O320" s="54"/>
      <c r="P320" s="54"/>
      <c r="R320" s="37" t="s">
        <v>857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187</v>
      </c>
      <c r="B321" s="161">
        <v>45075</v>
      </c>
      <c r="C321" s="161"/>
      <c r="D321" s="162" t="s">
        <v>785</v>
      </c>
      <c r="E321" s="163" t="s">
        <v>545</v>
      </c>
      <c r="F321" s="133">
        <v>585</v>
      </c>
      <c r="G321" s="163"/>
      <c r="H321" s="163">
        <v>732</v>
      </c>
      <c r="I321" s="165">
        <v>732</v>
      </c>
      <c r="J321" s="135" t="s">
        <v>631</v>
      </c>
      <c r="K321" s="136">
        <f t="shared" si="104"/>
        <v>147</v>
      </c>
      <c r="L321" s="137">
        <f t="shared" si="105"/>
        <v>0.25128205128205128</v>
      </c>
      <c r="M321" s="132" t="s">
        <v>547</v>
      </c>
      <c r="N321" s="138">
        <v>45152</v>
      </c>
      <c r="O321" s="54"/>
      <c r="P321" s="54"/>
      <c r="R321" s="37" t="s">
        <v>857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F321" s="37"/>
      <c r="AG321" s="54"/>
      <c r="AI321" s="37"/>
      <c r="AK321" s="37"/>
      <c r="AL321" s="54"/>
    </row>
    <row r="322" spans="1:38" ht="12.75" customHeight="1">
      <c r="A322" s="160">
        <v>188</v>
      </c>
      <c r="B322" s="161">
        <v>45078</v>
      </c>
      <c r="C322" s="161"/>
      <c r="D322" s="162" t="s">
        <v>500</v>
      </c>
      <c r="E322" s="163" t="s">
        <v>545</v>
      </c>
      <c r="F322" s="133">
        <v>3310</v>
      </c>
      <c r="G322" s="163"/>
      <c r="H322" s="163">
        <v>4300</v>
      </c>
      <c r="I322" s="165">
        <v>4300</v>
      </c>
      <c r="J322" s="135" t="s">
        <v>631</v>
      </c>
      <c r="K322" s="136">
        <f t="shared" ref="K322" si="106">H322-F322</f>
        <v>990</v>
      </c>
      <c r="L322" s="137">
        <f t="shared" ref="L322" si="107">K322/F322</f>
        <v>0.29909365558912387</v>
      </c>
      <c r="M322" s="132" t="s">
        <v>547</v>
      </c>
      <c r="N322" s="138">
        <v>45436</v>
      </c>
      <c r="O322" s="54"/>
      <c r="P322" s="54"/>
      <c r="R322" s="37" t="s">
        <v>857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F322" s="37"/>
      <c r="AG322" s="54"/>
      <c r="AI322" s="37"/>
      <c r="AK322" s="37"/>
      <c r="AL322" s="54"/>
    </row>
    <row r="323" spans="1:38" ht="12.75" customHeight="1">
      <c r="A323" s="160">
        <v>189</v>
      </c>
      <c r="B323" s="161">
        <v>45103</v>
      </c>
      <c r="C323" s="161"/>
      <c r="D323" s="162" t="s">
        <v>803</v>
      </c>
      <c r="E323" s="163" t="s">
        <v>545</v>
      </c>
      <c r="F323" s="133">
        <v>282.5</v>
      </c>
      <c r="G323" s="163"/>
      <c r="H323" s="163">
        <v>383</v>
      </c>
      <c r="I323" s="165">
        <v>383</v>
      </c>
      <c r="J323" s="135" t="s">
        <v>631</v>
      </c>
      <c r="K323" s="136">
        <f>H323-F323</f>
        <v>100.5</v>
      </c>
      <c r="L323" s="137">
        <f>K323/F323</f>
        <v>0.35575221238938054</v>
      </c>
      <c r="M323" s="132" t="s">
        <v>547</v>
      </c>
      <c r="N323" s="138">
        <v>45265</v>
      </c>
      <c r="O323" s="54"/>
      <c r="P323" s="54"/>
      <c r="R323" s="37" t="s">
        <v>857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F323" s="37"/>
      <c r="AG323" s="54"/>
      <c r="AI323" s="37"/>
      <c r="AK323" s="37"/>
      <c r="AL323" s="54"/>
    </row>
    <row r="324" spans="1:38" ht="12.75" customHeight="1">
      <c r="A324" s="160">
        <v>190</v>
      </c>
      <c r="B324" s="161">
        <v>45120</v>
      </c>
      <c r="C324" s="161"/>
      <c r="D324" s="162" t="s">
        <v>499</v>
      </c>
      <c r="E324" s="163" t="s">
        <v>545</v>
      </c>
      <c r="F324" s="133">
        <v>2312.5</v>
      </c>
      <c r="G324" s="163"/>
      <c r="H324" s="163">
        <v>2935</v>
      </c>
      <c r="I324" s="165">
        <v>2935</v>
      </c>
      <c r="J324" s="135" t="s">
        <v>631</v>
      </c>
      <c r="K324" s="136">
        <f>H324-F324</f>
        <v>622.5</v>
      </c>
      <c r="L324" s="137">
        <f>K324/F324</f>
        <v>0.26918918918918922</v>
      </c>
      <c r="M324" s="132" t="s">
        <v>547</v>
      </c>
      <c r="N324" s="138">
        <v>45177</v>
      </c>
      <c r="O324" s="54"/>
      <c r="P324" s="54"/>
      <c r="R324" s="37" t="s">
        <v>857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F324" s="37"/>
      <c r="AG324" s="54"/>
      <c r="AI324" s="37"/>
      <c r="AK324" s="37"/>
      <c r="AL324" s="54"/>
    </row>
    <row r="325" spans="1:38" ht="12.75" customHeight="1">
      <c r="A325" s="160">
        <v>191</v>
      </c>
      <c r="B325" s="161">
        <v>45125</v>
      </c>
      <c r="C325" s="161"/>
      <c r="D325" s="162" t="s">
        <v>199</v>
      </c>
      <c r="E325" s="163" t="s">
        <v>545</v>
      </c>
      <c r="F325" s="133">
        <v>3980</v>
      </c>
      <c r="G325" s="163"/>
      <c r="H325" s="163">
        <v>4895</v>
      </c>
      <c r="I325" s="165">
        <v>4895</v>
      </c>
      <c r="J325" s="135" t="s">
        <v>631</v>
      </c>
      <c r="K325" s="136">
        <f>H325-F325</f>
        <v>915</v>
      </c>
      <c r="L325" s="137">
        <f>K325/F325</f>
        <v>0.22989949748743718</v>
      </c>
      <c r="M325" s="132" t="s">
        <v>547</v>
      </c>
      <c r="N325" s="138">
        <v>45155</v>
      </c>
      <c r="O325" s="54"/>
      <c r="P325" s="54"/>
      <c r="R325" s="37" t="s">
        <v>857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60">
        <v>192</v>
      </c>
      <c r="B326" s="161">
        <v>45145</v>
      </c>
      <c r="C326" s="161"/>
      <c r="D326" s="162" t="s">
        <v>805</v>
      </c>
      <c r="E326" s="163" t="s">
        <v>545</v>
      </c>
      <c r="F326" s="133">
        <v>565</v>
      </c>
      <c r="G326" s="163"/>
      <c r="H326" s="163">
        <v>725</v>
      </c>
      <c r="I326" s="165">
        <v>725</v>
      </c>
      <c r="J326" s="135" t="s">
        <v>631</v>
      </c>
      <c r="K326" s="136">
        <f>H326-F326</f>
        <v>160</v>
      </c>
      <c r="L326" s="137">
        <f>K326/F326</f>
        <v>0.2831858407079646</v>
      </c>
      <c r="M326" s="132" t="s">
        <v>547</v>
      </c>
      <c r="N326" s="138">
        <v>45169</v>
      </c>
      <c r="O326" s="54"/>
      <c r="P326" s="54"/>
      <c r="R326" s="37" t="s">
        <v>857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193</v>
      </c>
      <c r="B327" s="233">
        <v>45167</v>
      </c>
      <c r="C327" s="233"/>
      <c r="D327" s="234" t="s">
        <v>809</v>
      </c>
      <c r="E327" s="235" t="s">
        <v>545</v>
      </c>
      <c r="F327" s="133">
        <v>700</v>
      </c>
      <c r="G327" s="235"/>
      <c r="H327" s="235">
        <v>950</v>
      </c>
      <c r="I327" s="236">
        <v>950</v>
      </c>
      <c r="J327" s="237" t="s">
        <v>631</v>
      </c>
      <c r="K327" s="136">
        <f>H327-F327</f>
        <v>250</v>
      </c>
      <c r="L327" s="137">
        <f>K327/F327</f>
        <v>0.35714285714285715</v>
      </c>
      <c r="M327" s="132" t="s">
        <v>547</v>
      </c>
      <c r="N327" s="138">
        <v>45261</v>
      </c>
      <c r="O327" s="54"/>
      <c r="P327" s="54"/>
      <c r="R327" s="37" t="s">
        <v>857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194</v>
      </c>
      <c r="B328" s="179">
        <v>45184</v>
      </c>
      <c r="C328" s="53"/>
      <c r="D328" s="53" t="s">
        <v>502</v>
      </c>
      <c r="E328" s="180" t="s">
        <v>545</v>
      </c>
      <c r="F328" s="51" t="s">
        <v>810</v>
      </c>
      <c r="G328" s="51"/>
      <c r="H328" s="51"/>
      <c r="I328" s="51">
        <v>480</v>
      </c>
      <c r="J328" s="51" t="s">
        <v>546</v>
      </c>
      <c r="K328" s="51"/>
      <c r="L328" s="51"/>
      <c r="M328" s="51"/>
      <c r="N328" s="51"/>
      <c r="O328" s="54"/>
      <c r="P328" s="54"/>
      <c r="R328" s="37" t="s">
        <v>857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195</v>
      </c>
      <c r="B329" s="233">
        <v>45203</v>
      </c>
      <c r="C329" s="233"/>
      <c r="D329" s="234" t="s">
        <v>172</v>
      </c>
      <c r="E329" s="235" t="s">
        <v>545</v>
      </c>
      <c r="F329" s="133">
        <v>992.5</v>
      </c>
      <c r="G329" s="235"/>
      <c r="H329" s="235">
        <v>1198</v>
      </c>
      <c r="I329" s="236">
        <v>1198</v>
      </c>
      <c r="J329" s="237" t="s">
        <v>631</v>
      </c>
      <c r="K329" s="136">
        <f>H329-F329</f>
        <v>205.5</v>
      </c>
      <c r="L329" s="137">
        <f>K329/F329</f>
        <v>0.2070528967254408</v>
      </c>
      <c r="M329" s="132" t="s">
        <v>547</v>
      </c>
      <c r="N329" s="138">
        <v>45392</v>
      </c>
      <c r="O329" s="54"/>
      <c r="P329" s="54"/>
      <c r="R329" s="37" t="s">
        <v>858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196</v>
      </c>
      <c r="B330" s="233">
        <v>45216</v>
      </c>
      <c r="C330" s="233"/>
      <c r="D330" s="234" t="s">
        <v>104</v>
      </c>
      <c r="E330" s="235" t="s">
        <v>545</v>
      </c>
      <c r="F330" s="133">
        <v>5425</v>
      </c>
      <c r="G330" s="235"/>
      <c r="H330" s="235">
        <v>6880</v>
      </c>
      <c r="I330" s="236">
        <v>6870</v>
      </c>
      <c r="J330" s="237" t="s">
        <v>631</v>
      </c>
      <c r="K330" s="136">
        <f>H330-F330</f>
        <v>1455</v>
      </c>
      <c r="L330" s="137">
        <f>K330/F330</f>
        <v>0.26820276497695855</v>
      </c>
      <c r="M330" s="132" t="s">
        <v>547</v>
      </c>
      <c r="N330" s="138">
        <v>45342</v>
      </c>
      <c r="O330" s="54"/>
      <c r="P330" s="54"/>
      <c r="R330" s="37" t="s">
        <v>858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197</v>
      </c>
      <c r="B331" s="233">
        <v>45216</v>
      </c>
      <c r="C331" s="233"/>
      <c r="D331" s="234" t="s">
        <v>811</v>
      </c>
      <c r="E331" s="235" t="s">
        <v>545</v>
      </c>
      <c r="F331" s="133">
        <v>1090</v>
      </c>
      <c r="G331" s="235"/>
      <c r="H331" s="235">
        <v>1415</v>
      </c>
      <c r="I331" s="236">
        <v>1415</v>
      </c>
      <c r="J331" s="237" t="s">
        <v>631</v>
      </c>
      <c r="K331" s="136">
        <f>H331-F331</f>
        <v>325</v>
      </c>
      <c r="L331" s="137">
        <f>K331/F331</f>
        <v>0.29816513761467889</v>
      </c>
      <c r="M331" s="132" t="s">
        <v>547</v>
      </c>
      <c r="N331" s="138">
        <v>45282</v>
      </c>
      <c r="O331" s="54"/>
      <c r="P331" s="54"/>
      <c r="R331" s="37" t="s">
        <v>857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198</v>
      </c>
      <c r="B332" s="233">
        <v>45236</v>
      </c>
      <c r="C332" s="233"/>
      <c r="D332" s="234" t="s">
        <v>814</v>
      </c>
      <c r="E332" s="235" t="s">
        <v>545</v>
      </c>
      <c r="F332" s="133">
        <v>1270</v>
      </c>
      <c r="G332" s="235"/>
      <c r="H332" s="235">
        <v>1613</v>
      </c>
      <c r="I332" s="236">
        <v>1613</v>
      </c>
      <c r="J332" s="237" t="s">
        <v>631</v>
      </c>
      <c r="K332" s="136">
        <f>H332-F332</f>
        <v>343</v>
      </c>
      <c r="L332" s="137">
        <f>K332/F332</f>
        <v>0.27007874015748029</v>
      </c>
      <c r="M332" s="132" t="s">
        <v>547</v>
      </c>
      <c r="N332" s="138">
        <v>45246</v>
      </c>
      <c r="O332" s="54"/>
      <c r="P332" s="54"/>
      <c r="R332" s="37" t="s">
        <v>858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199</v>
      </c>
      <c r="B333" s="179">
        <v>45251</v>
      </c>
      <c r="C333" s="53"/>
      <c r="D333" s="53" t="s">
        <v>815</v>
      </c>
      <c r="E333" s="180" t="s">
        <v>545</v>
      </c>
      <c r="F333" s="51" t="s">
        <v>816</v>
      </c>
      <c r="G333" s="51"/>
      <c r="H333" s="51"/>
      <c r="I333" s="51">
        <v>1490</v>
      </c>
      <c r="J333" s="51" t="s">
        <v>546</v>
      </c>
      <c r="K333" s="51"/>
      <c r="L333" s="51"/>
      <c r="M333" s="51"/>
      <c r="N333" s="51"/>
      <c r="O333" s="54"/>
      <c r="P333" s="54"/>
      <c r="R333" s="37" t="s">
        <v>857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200</v>
      </c>
      <c r="B334" s="179">
        <v>45254</v>
      </c>
      <c r="C334" s="53"/>
      <c r="D334" s="53" t="s">
        <v>814</v>
      </c>
      <c r="E334" s="180" t="s">
        <v>545</v>
      </c>
      <c r="F334" s="51" t="s">
        <v>817</v>
      </c>
      <c r="G334" s="51"/>
      <c r="H334" s="51"/>
      <c r="I334" s="51">
        <v>1806</v>
      </c>
      <c r="J334" s="51" t="s">
        <v>546</v>
      </c>
      <c r="K334" s="51"/>
      <c r="L334" s="51"/>
      <c r="M334" s="51"/>
      <c r="N334" s="51"/>
      <c r="O334" s="54"/>
      <c r="P334" s="54"/>
      <c r="R334" s="37" t="s">
        <v>858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201</v>
      </c>
      <c r="B335" s="233">
        <v>45265</v>
      </c>
      <c r="C335" s="233"/>
      <c r="D335" s="234" t="s">
        <v>503</v>
      </c>
      <c r="E335" s="235" t="s">
        <v>545</v>
      </c>
      <c r="F335" s="133">
        <v>435</v>
      </c>
      <c r="G335" s="235"/>
      <c r="H335" s="235">
        <v>558</v>
      </c>
      <c r="I335" s="236">
        <v>558</v>
      </c>
      <c r="J335" s="237" t="s">
        <v>631</v>
      </c>
      <c r="K335" s="136">
        <f>H335-F335</f>
        <v>123</v>
      </c>
      <c r="L335" s="137">
        <f>K335/F335</f>
        <v>0.28275862068965518</v>
      </c>
      <c r="M335" s="132" t="s">
        <v>547</v>
      </c>
      <c r="N335" s="138">
        <v>45378</v>
      </c>
      <c r="O335" s="54"/>
      <c r="P335" s="54"/>
      <c r="R335" s="37" t="s">
        <v>857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202</v>
      </c>
      <c r="B336" s="233">
        <v>45272</v>
      </c>
      <c r="C336" s="233"/>
      <c r="D336" s="234" t="s">
        <v>819</v>
      </c>
      <c r="E336" s="235" t="s">
        <v>545</v>
      </c>
      <c r="F336" s="133">
        <v>4225</v>
      </c>
      <c r="G336" s="235"/>
      <c r="H336" s="235">
        <v>5512</v>
      </c>
      <c r="I336" s="236">
        <v>5512</v>
      </c>
      <c r="J336" s="237" t="s">
        <v>631</v>
      </c>
      <c r="K336" s="136">
        <f>H336-F336</f>
        <v>1287</v>
      </c>
      <c r="L336" s="137">
        <f>K336/F336</f>
        <v>0.30461538461538462</v>
      </c>
      <c r="M336" s="132" t="s">
        <v>547</v>
      </c>
      <c r="N336" s="138">
        <v>45329</v>
      </c>
      <c r="O336" s="54"/>
      <c r="P336" s="54"/>
      <c r="R336" s="37" t="s">
        <v>858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203</v>
      </c>
      <c r="B337" s="179">
        <v>45292</v>
      </c>
      <c r="C337" s="53"/>
      <c r="D337" s="53" t="s">
        <v>309</v>
      </c>
      <c r="E337" s="180" t="s">
        <v>545</v>
      </c>
      <c r="F337" s="51" t="s">
        <v>820</v>
      </c>
      <c r="G337" s="51"/>
      <c r="H337" s="51"/>
      <c r="I337" s="51">
        <v>4909</v>
      </c>
      <c r="J337" s="51" t="s">
        <v>546</v>
      </c>
      <c r="K337" s="51"/>
      <c r="L337" s="51"/>
      <c r="M337" s="51"/>
      <c r="N337" s="51"/>
      <c r="O337" s="54"/>
      <c r="P337" s="54"/>
      <c r="R337" s="37" t="s">
        <v>858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204</v>
      </c>
      <c r="B338" s="179">
        <v>45294</v>
      </c>
      <c r="C338" s="53"/>
      <c r="D338" s="53" t="s">
        <v>501</v>
      </c>
      <c r="E338" s="180" t="s">
        <v>545</v>
      </c>
      <c r="F338" s="51" t="s">
        <v>821</v>
      </c>
      <c r="G338" s="51"/>
      <c r="H338" s="51"/>
      <c r="I338" s="51">
        <v>1080</v>
      </c>
      <c r="J338" s="51" t="s">
        <v>546</v>
      </c>
      <c r="K338" s="51"/>
      <c r="L338" s="51"/>
      <c r="M338" s="51"/>
      <c r="N338" s="51"/>
      <c r="O338" s="54"/>
      <c r="P338" s="54"/>
      <c r="R338" s="37" t="s">
        <v>857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205</v>
      </c>
      <c r="B339" s="179">
        <v>45315</v>
      </c>
      <c r="C339" s="53"/>
      <c r="D339" s="53" t="s">
        <v>310</v>
      </c>
      <c r="E339" s="180" t="s">
        <v>545</v>
      </c>
      <c r="F339" s="51" t="s">
        <v>823</v>
      </c>
      <c r="G339" s="51"/>
      <c r="H339" s="51"/>
      <c r="I339" s="51">
        <v>2077</v>
      </c>
      <c r="J339" s="51" t="s">
        <v>546</v>
      </c>
      <c r="K339" s="51"/>
      <c r="L339" s="51"/>
      <c r="M339" s="51"/>
      <c r="N339" s="51"/>
      <c r="O339" s="54"/>
      <c r="P339" s="54"/>
      <c r="R339" s="37" t="s">
        <v>858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206</v>
      </c>
      <c r="B340" s="179">
        <v>45320</v>
      </c>
      <c r="C340" s="53"/>
      <c r="D340" s="53" t="s">
        <v>824</v>
      </c>
      <c r="E340" s="180" t="s">
        <v>545</v>
      </c>
      <c r="F340" s="51" t="s">
        <v>825</v>
      </c>
      <c r="G340" s="51"/>
      <c r="H340" s="51"/>
      <c r="I340" s="51">
        <v>2906</v>
      </c>
      <c r="J340" s="51" t="s">
        <v>546</v>
      </c>
      <c r="K340" s="51"/>
      <c r="L340" s="51"/>
      <c r="M340" s="51"/>
      <c r="N340" s="51"/>
      <c r="O340" s="54"/>
      <c r="P340" s="54"/>
      <c r="R340" s="37" t="s">
        <v>857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207</v>
      </c>
      <c r="B341" s="233">
        <v>45331</v>
      </c>
      <c r="C341" s="233"/>
      <c r="D341" s="234" t="s">
        <v>499</v>
      </c>
      <c r="E341" s="235" t="s">
        <v>545</v>
      </c>
      <c r="F341" s="133">
        <v>3270</v>
      </c>
      <c r="G341" s="235"/>
      <c r="H341" s="235">
        <v>4096</v>
      </c>
      <c r="I341" s="236">
        <v>4096</v>
      </c>
      <c r="J341" s="237" t="s">
        <v>631</v>
      </c>
      <c r="K341" s="136">
        <f>H341-F341</f>
        <v>826</v>
      </c>
      <c r="L341" s="137">
        <f>K341/F341</f>
        <v>0.25259938837920487</v>
      </c>
      <c r="M341" s="132" t="s">
        <v>547</v>
      </c>
      <c r="N341" s="138">
        <v>45377</v>
      </c>
      <c r="O341" s="54"/>
      <c r="P341" s="54"/>
      <c r="R341" s="37" t="s">
        <v>857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208</v>
      </c>
      <c r="B342" s="179">
        <v>45345</v>
      </c>
      <c r="C342" s="53"/>
      <c r="D342" s="53" t="s">
        <v>59</v>
      </c>
      <c r="E342" s="180" t="s">
        <v>545</v>
      </c>
      <c r="F342" s="51" t="s">
        <v>840</v>
      </c>
      <c r="G342" s="51"/>
      <c r="H342" s="51"/>
      <c r="I342" s="51">
        <v>2627</v>
      </c>
      <c r="J342" s="51" t="s">
        <v>546</v>
      </c>
      <c r="K342" s="51"/>
      <c r="L342" s="51"/>
      <c r="M342" s="51"/>
      <c r="N342" s="53"/>
      <c r="O342" s="54"/>
      <c r="P342" s="54"/>
      <c r="R342" s="37" t="s">
        <v>858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209</v>
      </c>
      <c r="B343" s="233">
        <v>45356</v>
      </c>
      <c r="C343" s="233"/>
      <c r="D343" s="234" t="s">
        <v>809</v>
      </c>
      <c r="E343" s="235" t="s">
        <v>545</v>
      </c>
      <c r="F343" s="133">
        <v>925</v>
      </c>
      <c r="G343" s="235"/>
      <c r="H343" s="235">
        <v>1170</v>
      </c>
      <c r="I343" s="236">
        <v>1170</v>
      </c>
      <c r="J343" s="237" t="s">
        <v>631</v>
      </c>
      <c r="K343" s="136">
        <f>H343-F343</f>
        <v>245</v>
      </c>
      <c r="L343" s="137">
        <f>K343/F343</f>
        <v>0.26486486486486488</v>
      </c>
      <c r="M343" s="132" t="s">
        <v>547</v>
      </c>
      <c r="N343" s="138">
        <v>45435</v>
      </c>
      <c r="O343" s="54"/>
      <c r="P343" s="54"/>
      <c r="R343" s="37" t="s">
        <v>859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232">
        <v>210</v>
      </c>
      <c r="B344" s="233">
        <v>45372</v>
      </c>
      <c r="C344" s="233"/>
      <c r="D344" s="234" t="s">
        <v>475</v>
      </c>
      <c r="E344" s="235" t="s">
        <v>545</v>
      </c>
      <c r="F344" s="133">
        <v>2910</v>
      </c>
      <c r="G344" s="235"/>
      <c r="H344" s="235">
        <v>3696</v>
      </c>
      <c r="I344" s="236">
        <v>3696</v>
      </c>
      <c r="J344" s="237" t="s">
        <v>631</v>
      </c>
      <c r="K344" s="136">
        <f>H344-F344</f>
        <v>786</v>
      </c>
      <c r="L344" s="137">
        <f>K344/F344</f>
        <v>0.27010309278350514</v>
      </c>
      <c r="M344" s="132" t="s">
        <v>547</v>
      </c>
      <c r="N344" s="138">
        <v>45412</v>
      </c>
      <c r="O344" s="54"/>
      <c r="P344" s="54"/>
      <c r="R344" s="37" t="s">
        <v>859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211</v>
      </c>
      <c r="B345" s="233">
        <v>45387</v>
      </c>
      <c r="C345" s="233"/>
      <c r="D345" s="234" t="s">
        <v>505</v>
      </c>
      <c r="E345" s="235" t="s">
        <v>545</v>
      </c>
      <c r="F345" s="133">
        <v>735</v>
      </c>
      <c r="G345" s="235"/>
      <c r="H345" s="235">
        <v>938</v>
      </c>
      <c r="I345" s="236">
        <v>938</v>
      </c>
      <c r="J345" s="237" t="s">
        <v>631</v>
      </c>
      <c r="K345" s="136">
        <f>H345-F345</f>
        <v>203</v>
      </c>
      <c r="L345" s="137">
        <f>K345/F345</f>
        <v>0.27619047619047621</v>
      </c>
      <c r="M345" s="132" t="s">
        <v>547</v>
      </c>
      <c r="N345" s="138">
        <v>45449</v>
      </c>
      <c r="O345" s="54"/>
      <c r="P345" s="54"/>
      <c r="R345" s="43" t="s">
        <v>858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212</v>
      </c>
      <c r="B346" s="179">
        <v>45407</v>
      </c>
      <c r="C346" s="53"/>
      <c r="D346" s="53" t="s">
        <v>811</v>
      </c>
      <c r="E346" s="180" t="s">
        <v>545</v>
      </c>
      <c r="F346" s="51" t="s">
        <v>845</v>
      </c>
      <c r="G346" s="51"/>
      <c r="H346" s="51"/>
      <c r="I346" s="51">
        <v>1675</v>
      </c>
      <c r="J346" s="51" t="s">
        <v>546</v>
      </c>
      <c r="K346" s="51"/>
      <c r="L346" s="51"/>
      <c r="M346" s="51"/>
      <c r="N346" s="53"/>
      <c r="O346" s="54"/>
      <c r="P346" s="54"/>
      <c r="R346" s="43" t="s">
        <v>858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213</v>
      </c>
      <c r="B347" s="179">
        <v>45426</v>
      </c>
      <c r="C347" s="53"/>
      <c r="D347" s="53" t="s">
        <v>788</v>
      </c>
      <c r="E347" s="180" t="s">
        <v>545</v>
      </c>
      <c r="F347" s="51" t="s">
        <v>849</v>
      </c>
      <c r="G347" s="51"/>
      <c r="H347" s="51"/>
      <c r="I347" s="51">
        <v>617</v>
      </c>
      <c r="J347" s="51" t="s">
        <v>546</v>
      </c>
      <c r="K347" s="51"/>
      <c r="L347" s="51"/>
      <c r="M347" s="51"/>
      <c r="N347" s="53"/>
      <c r="O347" s="54"/>
      <c r="P347" s="54"/>
      <c r="R347" s="43" t="s">
        <v>858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214</v>
      </c>
      <c r="B348" s="179">
        <v>45448</v>
      </c>
      <c r="C348" s="53"/>
      <c r="D348" s="53" t="s">
        <v>735</v>
      </c>
      <c r="E348" s="180" t="s">
        <v>545</v>
      </c>
      <c r="F348" s="51" t="s">
        <v>957</v>
      </c>
      <c r="G348" s="51"/>
      <c r="H348" s="51"/>
      <c r="I348" s="51">
        <v>505</v>
      </c>
      <c r="J348" s="51" t="s">
        <v>546</v>
      </c>
      <c r="K348" s="51"/>
      <c r="L348" s="51"/>
      <c r="M348" s="51"/>
      <c r="N348" s="53"/>
      <c r="O348" s="54"/>
      <c r="P348" s="54"/>
      <c r="R348" s="43" t="s">
        <v>858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/>
      <c r="B349" s="179"/>
      <c r="C349" s="53"/>
      <c r="D349" s="53"/>
      <c r="E349" s="180"/>
      <c r="F349" s="51"/>
      <c r="G349" s="51"/>
      <c r="H349" s="51"/>
      <c r="I349" s="51"/>
      <c r="J349" s="51"/>
      <c r="K349" s="51"/>
      <c r="L349" s="51"/>
      <c r="M349" s="51"/>
      <c r="N349" s="53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5" customHeight="1">
      <c r="A350" s="178"/>
      <c r="B350" s="179"/>
      <c r="C350" s="53"/>
      <c r="D350" s="53"/>
      <c r="E350" s="180"/>
      <c r="F350" s="51"/>
      <c r="G350" s="51"/>
      <c r="H350" s="51"/>
      <c r="I350" s="51"/>
      <c r="J350" s="51"/>
      <c r="K350" s="51"/>
      <c r="L350" s="51"/>
      <c r="M350" s="51"/>
      <c r="N350" s="53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B351" s="181" t="s">
        <v>786</v>
      </c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82"/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0" ht="12.75" customHeight="1">
      <c r="A353" s="182"/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1:30" ht="12.75" customHeight="1">
      <c r="A354" s="51"/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1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1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1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1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5" customHeight="1">
      <c r="F527" s="54"/>
      <c r="G527" s="54"/>
      <c r="H527" s="54"/>
      <c r="I527" s="54"/>
      <c r="J527" s="37"/>
      <c r="K527" s="54"/>
      <c r="L527" s="54"/>
      <c r="M527" s="54"/>
      <c r="O527" s="37"/>
    </row>
  </sheetData>
  <mergeCells count="64">
    <mergeCell ref="M103:M104"/>
    <mergeCell ref="O103:O104"/>
    <mergeCell ref="P103:P104"/>
    <mergeCell ref="A97:A98"/>
    <mergeCell ref="B97:B98"/>
    <mergeCell ref="A103:A104"/>
    <mergeCell ref="B103:B104"/>
    <mergeCell ref="J103:J104"/>
    <mergeCell ref="A95:A96"/>
    <mergeCell ref="M99:M100"/>
    <mergeCell ref="P99:P100"/>
    <mergeCell ref="O99:O100"/>
    <mergeCell ref="P95:P96"/>
    <mergeCell ref="J97:J98"/>
    <mergeCell ref="M97:M98"/>
    <mergeCell ref="O97:O98"/>
    <mergeCell ref="B95:B96"/>
    <mergeCell ref="J95:J96"/>
    <mergeCell ref="M95:M96"/>
    <mergeCell ref="O95:O96"/>
    <mergeCell ref="A99:A100"/>
    <mergeCell ref="B99:B100"/>
    <mergeCell ref="J99:J100"/>
    <mergeCell ref="M92:M93"/>
    <mergeCell ref="O92:O93"/>
    <mergeCell ref="P92:P93"/>
    <mergeCell ref="M88:M89"/>
    <mergeCell ref="N88:N89"/>
    <mergeCell ref="O88:O89"/>
    <mergeCell ref="M82:M83"/>
    <mergeCell ref="N82:N83"/>
    <mergeCell ref="O82:O83"/>
    <mergeCell ref="P82:P83"/>
    <mergeCell ref="O84:O87"/>
    <mergeCell ref="P84:P87"/>
    <mergeCell ref="N84:N87"/>
    <mergeCell ref="M84:M87"/>
    <mergeCell ref="J82:J83"/>
    <mergeCell ref="A82:A83"/>
    <mergeCell ref="B82:B83"/>
    <mergeCell ref="A84:A87"/>
    <mergeCell ref="B84:B87"/>
    <mergeCell ref="J84:J87"/>
    <mergeCell ref="P106:P107"/>
    <mergeCell ref="P88:P89"/>
    <mergeCell ref="J92:J93"/>
    <mergeCell ref="A92:A93"/>
    <mergeCell ref="B92:B93"/>
    <mergeCell ref="A90:A91"/>
    <mergeCell ref="B90:B91"/>
    <mergeCell ref="J90:J91"/>
    <mergeCell ref="A88:A89"/>
    <mergeCell ref="B88:B89"/>
    <mergeCell ref="J88:J89"/>
    <mergeCell ref="P97:P98"/>
    <mergeCell ref="M90:M91"/>
    <mergeCell ref="N90:N91"/>
    <mergeCell ref="O90:O91"/>
    <mergeCell ref="P90:P91"/>
    <mergeCell ref="A106:A107"/>
    <mergeCell ref="B106:B107"/>
    <mergeCell ref="J106:J107"/>
    <mergeCell ref="M106:M107"/>
    <mergeCell ref="O106:O10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00 K97 K98:K99 K89:L96 L98:L99 L97 K64 K107 K10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2024-06-20T02:53:57Z</dcterms:modified>
</cp:coreProperties>
</file>