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F&amp;O)'!$R$1:$R$323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2" i="6" l="1"/>
  <c r="K55" i="6" l="1"/>
  <c r="L55" i="6"/>
  <c r="L15" i="6"/>
  <c r="K15" i="6"/>
  <c r="M15" i="6" s="1"/>
  <c r="M55" i="6" l="1"/>
  <c r="K112" i="6"/>
  <c r="M112" i="6" s="1"/>
  <c r="K312" i="6"/>
  <c r="L312" i="6" s="1"/>
  <c r="L22" i="6"/>
  <c r="K22" i="6"/>
  <c r="K103" i="6"/>
  <c r="M103" i="6" s="1"/>
  <c r="K109" i="6"/>
  <c r="M109" i="6" s="1"/>
  <c r="K107" i="6"/>
  <c r="M107" i="6" s="1"/>
  <c r="L57" i="6"/>
  <c r="K57" i="6"/>
  <c r="K108" i="6"/>
  <c r="M108" i="6" s="1"/>
  <c r="K106" i="6"/>
  <c r="M106" i="6" s="1"/>
  <c r="M22" i="6" l="1"/>
  <c r="M57" i="6"/>
  <c r="P21" i="6"/>
  <c r="K102" i="6"/>
  <c r="M102" i="6" s="1"/>
  <c r="K105" i="6"/>
  <c r="M105" i="6" s="1"/>
  <c r="L56" i="6"/>
  <c r="K56" i="6"/>
  <c r="L16" i="6"/>
  <c r="K16" i="6"/>
  <c r="K42" i="6"/>
  <c r="K101" i="6"/>
  <c r="M101" i="6" s="1"/>
  <c r="K94" i="6"/>
  <c r="M94" i="6" s="1"/>
  <c r="M16" i="6" l="1"/>
  <c r="M42" i="6"/>
  <c r="M56" i="6"/>
  <c r="K100" i="6"/>
  <c r="M100" i="6" s="1"/>
  <c r="K99" i="6"/>
  <c r="M99" i="6" s="1"/>
  <c r="P20" i="6"/>
  <c r="L41" i="6"/>
  <c r="K41" i="6"/>
  <c r="K95" i="6"/>
  <c r="M95" i="6" s="1"/>
  <c r="M41" i="6" l="1"/>
  <c r="P18" i="6"/>
  <c r="P19" i="6"/>
  <c r="K93" i="6"/>
  <c r="K92" i="6"/>
  <c r="K69" i="6"/>
  <c r="M69" i="6" s="1"/>
  <c r="K98" i="6"/>
  <c r="M98" i="6" s="1"/>
  <c r="K96" i="6"/>
  <c r="M96" i="6" s="1"/>
  <c r="K97" i="6"/>
  <c r="M97" i="6" s="1"/>
  <c r="K89" i="6"/>
  <c r="M89" i="6" s="1"/>
  <c r="K316" i="6" l="1"/>
  <c r="L316" i="6" s="1"/>
  <c r="K311" i="6"/>
  <c r="L311" i="6" s="1"/>
  <c r="K310" i="6"/>
  <c r="L310" i="6" s="1"/>
  <c r="K308" i="6"/>
  <c r="L308" i="6" s="1"/>
  <c r="H306" i="6"/>
  <c r="K306" i="6" s="1"/>
  <c r="L306" i="6" s="1"/>
  <c r="K305" i="6"/>
  <c r="L305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F274" i="6"/>
  <c r="K274" i="6" s="1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F268" i="6"/>
  <c r="K268" i="6" s="1"/>
  <c r="L268" i="6" s="1"/>
  <c r="F267" i="6"/>
  <c r="K267" i="6" s="1"/>
  <c r="L267" i="6" s="1"/>
  <c r="K266" i="6"/>
  <c r="L266" i="6" s="1"/>
  <c r="F265" i="6"/>
  <c r="K265" i="6" s="1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49" i="6"/>
  <c r="L249" i="6" s="1"/>
  <c r="K247" i="6"/>
  <c r="L247" i="6" s="1"/>
  <c r="K246" i="6"/>
  <c r="L246" i="6" s="1"/>
  <c r="F245" i="6"/>
  <c r="K245" i="6" s="1"/>
  <c r="L245" i="6" s="1"/>
  <c r="K244" i="6"/>
  <c r="L244" i="6" s="1"/>
  <c r="K241" i="6"/>
  <c r="L241" i="6" s="1"/>
  <c r="K240" i="6"/>
  <c r="L240" i="6" s="1"/>
  <c r="K239" i="6"/>
  <c r="L239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19" i="6"/>
  <c r="L219" i="6" s="1"/>
  <c r="K217" i="6"/>
  <c r="L217" i="6" s="1"/>
  <c r="K215" i="6"/>
  <c r="L215" i="6" s="1"/>
  <c r="K213" i="6"/>
  <c r="L213" i="6" s="1"/>
  <c r="K212" i="6"/>
  <c r="L212" i="6" s="1"/>
  <c r="K211" i="6"/>
  <c r="L211" i="6" s="1"/>
  <c r="K209" i="6"/>
  <c r="L209" i="6" s="1"/>
  <c r="K208" i="6"/>
  <c r="L208" i="6" s="1"/>
  <c r="K207" i="6"/>
  <c r="L207" i="6" s="1"/>
  <c r="K206" i="6"/>
  <c r="K205" i="6"/>
  <c r="L205" i="6" s="1"/>
  <c r="K204" i="6"/>
  <c r="L204" i="6" s="1"/>
  <c r="K202" i="6"/>
  <c r="L202" i="6" s="1"/>
  <c r="K201" i="6"/>
  <c r="L201" i="6" s="1"/>
  <c r="K200" i="6"/>
  <c r="L200" i="6" s="1"/>
  <c r="K199" i="6"/>
  <c r="L199" i="6" s="1"/>
  <c r="K198" i="6"/>
  <c r="L198" i="6" s="1"/>
  <c r="F197" i="6"/>
  <c r="K197" i="6" s="1"/>
  <c r="L197" i="6" s="1"/>
  <c r="H196" i="6"/>
  <c r="K196" i="6" s="1"/>
  <c r="L196" i="6" s="1"/>
  <c r="K193" i="6"/>
  <c r="L193" i="6" s="1"/>
  <c r="K192" i="6"/>
  <c r="L192" i="6" s="1"/>
  <c r="K191" i="6"/>
  <c r="L191" i="6" s="1"/>
  <c r="K190" i="6"/>
  <c r="L190" i="6" s="1"/>
  <c r="K189" i="6"/>
  <c r="L189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H162" i="6"/>
  <c r="K162" i="6" s="1"/>
  <c r="L162" i="6" s="1"/>
  <c r="F161" i="6"/>
  <c r="K161" i="6" s="1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L120" i="6"/>
  <c r="K120" i="6"/>
  <c r="L118" i="6"/>
  <c r="K118" i="6"/>
  <c r="P117" i="6"/>
  <c r="K91" i="6"/>
  <c r="M91" i="6" s="1"/>
  <c r="K90" i="6"/>
  <c r="M90" i="6" s="1"/>
  <c r="K88" i="6"/>
  <c r="M88" i="6" s="1"/>
  <c r="K87" i="6"/>
  <c r="M87" i="6" s="1"/>
  <c r="K86" i="6"/>
  <c r="M86" i="6" s="1"/>
  <c r="K85" i="6"/>
  <c r="M85" i="6" s="1"/>
  <c r="K84" i="6"/>
  <c r="M84" i="6" s="1"/>
  <c r="K83" i="6"/>
  <c r="M83" i="6" s="1"/>
  <c r="K82" i="6"/>
  <c r="M82" i="6" s="1"/>
  <c r="K81" i="6"/>
  <c r="M81" i="6" s="1"/>
  <c r="K80" i="6"/>
  <c r="M80" i="6" s="1"/>
  <c r="K79" i="6"/>
  <c r="M79" i="6" s="1"/>
  <c r="K78" i="6"/>
  <c r="M78" i="6" s="1"/>
  <c r="K77" i="6"/>
  <c r="M77" i="6" s="1"/>
  <c r="K75" i="6"/>
  <c r="M75" i="6" s="1"/>
  <c r="F74" i="6"/>
  <c r="K74" i="6" s="1"/>
  <c r="M74" i="6" s="1"/>
  <c r="K73" i="6"/>
  <c r="M73" i="6" s="1"/>
  <c r="K72" i="6"/>
  <c r="M72" i="6" s="1"/>
  <c r="K71" i="6"/>
  <c r="M71" i="6" s="1"/>
  <c r="K70" i="6"/>
  <c r="M70" i="6" s="1"/>
  <c r="K68" i="6"/>
  <c r="M68" i="6" s="1"/>
  <c r="K67" i="6"/>
  <c r="M67" i="6" s="1"/>
  <c r="K66" i="6"/>
  <c r="M66" i="6" s="1"/>
  <c r="K65" i="6"/>
  <c r="M65" i="6" s="1"/>
  <c r="K64" i="6"/>
  <c r="M64" i="6" s="1"/>
  <c r="L54" i="6"/>
  <c r="K54" i="6"/>
  <c r="L53" i="6"/>
  <c r="K53" i="6"/>
  <c r="L52" i="6"/>
  <c r="K52" i="6"/>
  <c r="L51" i="6"/>
  <c r="K51" i="6"/>
  <c r="L38" i="6"/>
  <c r="K38" i="6"/>
  <c r="L36" i="6"/>
  <c r="K36" i="6"/>
  <c r="L35" i="6"/>
  <c r="K35" i="6"/>
  <c r="P17" i="6"/>
  <c r="P14" i="6"/>
  <c r="L13" i="6"/>
  <c r="K13" i="6"/>
  <c r="P12" i="6"/>
  <c r="L11" i="6"/>
  <c r="K11" i="6"/>
  <c r="P10" i="6"/>
  <c r="M7" i="6"/>
  <c r="D7" i="5"/>
  <c r="K6" i="4"/>
  <c r="K6" i="3"/>
  <c r="L6" i="2"/>
  <c r="M54" i="6" l="1"/>
  <c r="M38" i="6"/>
  <c r="M51" i="6"/>
  <c r="M118" i="6"/>
  <c r="M120" i="6"/>
  <c r="M36" i="6"/>
  <c r="M11" i="6"/>
  <c r="M35" i="6"/>
  <c r="M53" i="6"/>
  <c r="M13" i="6"/>
  <c r="M52" i="6"/>
</calcChain>
</file>

<file path=xl/sharedStrings.xml><?xml version="1.0" encoding="utf-8"?>
<sst xmlns="http://schemas.openxmlformats.org/spreadsheetml/2006/main" count="3180" uniqueCount="1207">
  <si>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</si>
  <si>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</si>
  <si>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</si>
  <si>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</si>
  <si>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</si>
  <si>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</si>
  <si>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</si>
  <si>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</si>
  <si>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</si>
  <si>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</si>
  <si>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</si>
  <si>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</si>
  <si>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</si>
  <si>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</si>
  <si>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</si>
  <si>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</si>
  <si>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</si>
  <si>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</si>
  <si>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</si>
  <si>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</si>
  <si>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</si>
  <si>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</si>
  <si>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</si>
  <si>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</si>
  <si>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</si>
  <si>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</si>
  <si>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</si>
  <si>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</si>
  <si>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</si>
  <si>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</si>
  <si>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</si>
  <si>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</si>
  <si>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</si>
  <si>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</si>
  <si>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</si>
  <si>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</si>
  <si>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</si>
  <si>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</si>
  <si>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</si>
  <si>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</si>
  <si>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</si>
  <si>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</si>
  <si>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</si>
  <si>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</si>
  <si>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</si>
  <si>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</si>
  <si>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</si>
  <si>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</si>
  <si>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</si>
  <si>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</si>
  <si>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</si>
  <si>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</si>
  <si>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</si>
  <si>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</si>
  <si>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</si>
  <si>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</si>
  <si>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</si>
  <si>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</si>
  <si>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</si>
  <si>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</si>
  <si>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</si>
  <si>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</si>
  <si>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</si>
  <si>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</si>
  <si>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</si>
  <si>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</si>
  <si>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</si>
  <si>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</si>
  <si>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</si>
  <si>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</si>
  <si>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</si>
  <si>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</si>
  <si>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</si>
  <si>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</si>
  <si>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</si>
  <si>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</si>
  <si>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</si>
  <si>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</si>
  <si>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</si>
  <si>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</si>
  <si>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</si>
  <si>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</si>
  <si>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</si>
  <si>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</si>
  <si>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</si>
  <si>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</si>
  <si>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</si>
  <si>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</si>
  <si>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</si>
  <si>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</si>
  <si>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</si>
  <si>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</si>
  <si>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</si>
  <si>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</si>
  <si>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</si>
  <si>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</si>
  <si>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</si>
  <si>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</si>
  <si>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</si>
  <si>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</si>
  <si>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</si>
  <si>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</si>
  <si>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</si>
  <si>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</si>
  <si>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</si>
  <si>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</si>
  <si>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</si>
  <si>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</si>
  <si>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</si>
  <si>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</si>
  <si>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</si>
  <si>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</si>
  <si>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</si>
  <si>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</si>
  <si>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</si>
  <si>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</si>
  <si>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</si>
  <si>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</si>
  <si>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</si>
  <si>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</si>
  <si>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</si>
  <si>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</si>
  <si>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</si>
  <si>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</si>
  <si>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</si>
  <si>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</si>
  <si>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</si>
  <si>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</si>
  <si>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</si>
  <si>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</si>
  <si>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</si>
  <si>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</si>
  <si>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</si>
  <si>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</si>
  <si>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</si>
  <si>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</si>
  <si>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</si>
  <si>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</si>
  <si>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</si>
  <si>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</si>
  <si>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</si>
  <si>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</si>
  <si>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</si>
  <si>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</si>
  <si>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</si>
  <si>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</si>
  <si>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</si>
  <si>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</si>
  <si>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</si>
  <si>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</si>
  <si>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</si>
  <si>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</si>
  <si>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</si>
  <si>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</si>
  <si>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</si>
  <si>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</si>
  <si>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</si>
  <si>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</si>
  <si>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</si>
  <si>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</si>
  <si>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</si>
  <si>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</si>
  <si>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</si>
  <si>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</si>
  <si>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</si>
  <si>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</si>
  <si>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</si>
  <si>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</si>
  <si>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</si>
  <si>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</si>
  <si>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</si>
  <si>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</si>
  <si>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</si>
  <si>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</si>
  <si>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</si>
  <si>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</si>
  <si>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</si>
  <si>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</si>
  <si>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</si>
  <si>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</si>
  <si>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</si>
  <si>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</si>
  <si>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</si>
  <si>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</si>
  <si>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</si>
  <si>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</si>
  <si>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</si>
  <si>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</si>
  <si>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</si>
  <si>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</si>
  <si>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</si>
  <si>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</si>
  <si>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</si>
  <si>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</si>
  <si>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</si>
  <si>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</si>
  <si>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</si>
  <si>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</si>
  <si>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</si>
  <si>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</si>
  <si>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</si>
  <si>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</si>
  <si>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</si>
  <si>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</si>
  <si>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</si>
  <si>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</si>
  <si>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</si>
  <si>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</si>
  <si>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</si>
  <si>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</si>
  <si>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</si>
  <si>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</si>
  <si>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</si>
  <si>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</si>
  <si>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</si>
  <si>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</si>
  <si>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</si>
  <si>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</si>
  <si>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</si>
  <si>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</si>
  <si>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</si>
  <si>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</si>
  <si>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</si>
  <si>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</si>
  <si>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</si>
  <si>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</si>
  <si>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</si>
  <si>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</si>
  <si>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</si>
  <si>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</si>
  <si>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</si>
  <si>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</si>
  <si>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</si>
  <si>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</si>
  <si>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</si>
  <si>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</si>
  <si>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</si>
  <si>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</si>
  <si>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</si>
  <si>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</si>
  <si>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</si>
  <si>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</si>
  <si>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</si>
  <si>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</si>
  <si>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</si>
  <si>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</si>
  <si>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</si>
  <si>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</si>
  <si>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</si>
  <si>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</si>
  <si>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</si>
  <si>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</si>
  <si>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</si>
  <si>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</si>
  <si>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</si>
  <si>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</si>
  <si>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</si>
  <si>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</si>
  <si>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</si>
  <si>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</si>
  <si>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</si>
  <si>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</si>
  <si>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</si>
  <si>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</si>
  <si>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</si>
  <si>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</si>
  <si>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</si>
  <si>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</si>
  <si>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</si>
  <si>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</si>
  <si>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ADANITRANS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</si>
  <si>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</si>
  <si>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</si>
  <si>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</si>
  <si>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</si>
  <si>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</si>
  <si>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</si>
  <si>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</si>
  <si>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</si>
  <si>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</si>
  <si>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</si>
  <si>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</si>
  <si>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</si>
  <si>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</si>
  <si>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</si>
  <si>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</si>
  <si>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</si>
  <si>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</si>
  <si>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</si>
  <si>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</si>
  <si>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</si>
  <si>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</si>
  <si>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</si>
  <si>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</si>
  <si>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</si>
  <si>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</si>
  <si>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</si>
  <si>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</si>
  <si>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</si>
  <si>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</si>
  <si>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</si>
  <si>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</si>
  <si>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</si>
  <si>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</si>
  <si>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</si>
  <si>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</si>
  <si>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</si>
  <si>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</si>
  <si>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</si>
  <si>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</si>
  <si>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</si>
  <si>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</si>
  <si>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</rPr>
      <t xml:space="preserve">Note:     </t>
    </r>
    <r>
      <rPr>
        <b/>
        <sz val="9"/>
        <color rgb="FFFF0000"/>
        <rFont val="MS Sans Serif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</si>
  <si>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</si>
  <si>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</si>
  <si>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</si>
  <si>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</si>
  <si>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</si>
  <si>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</si>
  <si>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</si>
  <si>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</si>
  <si>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ABSLAMC</t>
  </si>
  <si>
    <t>AEGISCHEM</t>
  </si>
  <si>
    <t>AETHER</t>
  </si>
  <si>
    <t>AFFLE</t>
  </si>
  <si>
    <t>AJANTPHARM</t>
  </si>
  <si>
    <t>APLLTD</t>
  </si>
  <si>
    <t>ALKYLAMINE</t>
  </si>
  <si>
    <t>ALOKINDS</t>
  </si>
  <si>
    <t>AMARAJABAT</t>
  </si>
  <si>
    <t>AMBER</t>
  </si>
  <si>
    <t>ANGELONE</t>
  </si>
  <si>
    <t>ANURAS</t>
  </si>
  <si>
    <t>APTUS</t>
  </si>
  <si>
    <t>ASAHIINDIA</t>
  </si>
  <si>
    <t>ASTERDM</t>
  </si>
  <si>
    <t>ASTRAZEN</t>
  </si>
  <si>
    <t>AVANTIFEED</t>
  </si>
  <si>
    <t>BASF</t>
  </si>
  <si>
    <t>BEML</t>
  </si>
  <si>
    <t>BSE</t>
  </si>
  <si>
    <t>BAJAJELEC</t>
  </si>
  <si>
    <t>BALAMINES</t>
  </si>
  <si>
    <t>MAHABANK</t>
  </si>
  <si>
    <t>BAYERCROP</t>
  </si>
  <si>
    <t>BDL</t>
  </si>
  <si>
    <t>BHARATRAS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</si>
  <si>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</si>
  <si>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</si>
  <si>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</si>
  <si>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</si>
  <si>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</si>
  <si>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</si>
  <si>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</si>
  <si>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</si>
  <si>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</si>
  <si>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</si>
  <si>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</si>
  <si>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</si>
  <si>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</si>
  <si>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</si>
  <si>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CAPLIPOINT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</si>
  <si>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</si>
  <si>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</si>
  <si>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</si>
  <si>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</si>
  <si>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</si>
  <si>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</si>
  <si>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</si>
  <si>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</si>
  <si>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</si>
  <si>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</si>
  <si>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</si>
  <si>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</si>
  <si>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</si>
  <si>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</si>
  <si>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</si>
  <si>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</si>
  <si>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</si>
  <si>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</si>
  <si>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</si>
  <si>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DHANI</t>
  </si>
  <si>
    <t>DBL</t>
  </si>
  <si>
    <t>EIDPARRY</t>
  </si>
  <si>
    <t>EIHOTEL</t>
  </si>
  <si>
    <t>EPL</t>
  </si>
  <si>
    <t>EASEMYTRIP</t>
  </si>
  <si>
    <t>EDELWEISS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</si>
  <si>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</si>
  <si>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</si>
  <si>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</si>
  <si>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</si>
  <si>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</si>
  <si>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</si>
  <si>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</si>
  <si>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</si>
  <si>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</si>
  <si>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</si>
  <si>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</si>
  <si>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</si>
  <si>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</si>
  <si>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</si>
  <si>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</si>
  <si>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</si>
  <si>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</si>
  <si>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</si>
  <si>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</si>
  <si>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</si>
  <si>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</si>
  <si>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</si>
  <si>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</si>
  <si>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</si>
  <si>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</si>
  <si>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</si>
  <si>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</si>
  <si>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</si>
  <si>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</si>
  <si>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</si>
  <si>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</si>
  <si>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</si>
  <si>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</si>
  <si>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</si>
  <si>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</si>
  <si>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</si>
  <si>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</si>
  <si>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</si>
  <si>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</si>
  <si>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</si>
  <si>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</si>
  <si>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</si>
  <si>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</si>
  <si>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</si>
  <si>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</si>
  <si>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</si>
  <si>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</si>
  <si>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</si>
  <si>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INDOCO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</si>
  <si>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</si>
  <si>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</si>
  <si>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</si>
  <si>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</si>
  <si>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</si>
  <si>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</si>
  <si>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</si>
  <si>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</si>
  <si>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</si>
  <si>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</si>
  <si>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</si>
  <si>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</si>
  <si>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</si>
  <si>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</si>
  <si>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</si>
  <si>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</si>
  <si>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</si>
  <si>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</si>
  <si>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</si>
  <si>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</si>
  <si>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</si>
  <si>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</si>
  <si>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</si>
  <si>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</si>
  <si>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</si>
  <si>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</si>
  <si>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</si>
  <si>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</si>
  <si>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</si>
  <si>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MOIL</t>
  </si>
  <si>
    <t>MTARTECH</t>
  </si>
  <si>
    <t>LODHA</t>
  </si>
  <si>
    <t>MAHINDCIE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</si>
  <si>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</si>
  <si>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</si>
  <si>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</si>
  <si>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</si>
  <si>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</si>
  <si>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</si>
  <si>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</si>
  <si>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</si>
  <si>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</si>
  <si>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</si>
  <si>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</si>
  <si>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</si>
  <si>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</si>
  <si>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</si>
  <si>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</si>
  <si>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</si>
  <si>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</si>
  <si>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</si>
  <si>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</si>
  <si>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</si>
  <si>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</si>
  <si>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</si>
  <si>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</si>
  <si>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</si>
  <si>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</si>
  <si>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</si>
  <si>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</si>
  <si>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</si>
  <si>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</si>
  <si>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</si>
  <si>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</si>
  <si>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</si>
  <si>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PRIVISCL</t>
  </si>
  <si>
    <t>PGHL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</si>
  <si>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</si>
  <si>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</si>
  <si>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</si>
  <si>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</si>
  <si>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</si>
  <si>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</si>
  <si>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</si>
  <si>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</si>
  <si>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</si>
  <si>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</si>
  <si>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</si>
  <si>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</si>
  <si>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</si>
  <si>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</si>
  <si>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</si>
  <si>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</si>
  <si>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</si>
  <si>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SIS</t>
  </si>
  <si>
    <t>SJVN</t>
  </si>
  <si>
    <t>SKFINDIA</t>
  </si>
  <si>
    <t>SANOFI</t>
  </si>
  <si>
    <t>SAPPHIRE</t>
  </si>
  <si>
    <t>SCHAEFFLER</t>
  </si>
  <si>
    <t>SHARDACROP</t>
  </si>
  <si>
    <t>SFL</t>
  </si>
  <si>
    <t>SHILPAMED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</si>
  <si>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</si>
  <si>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</si>
  <si>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</si>
  <si>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</si>
  <si>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</si>
  <si>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</si>
  <si>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</si>
  <si>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</si>
  <si>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</si>
  <si>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</si>
  <si>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</si>
  <si>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</si>
  <si>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</si>
  <si>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</si>
  <si>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</si>
  <si>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</si>
  <si>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</si>
  <si>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</si>
  <si>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</si>
  <si>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</si>
  <si>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</si>
  <si>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</si>
  <si>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</si>
  <si>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</si>
  <si>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</si>
  <si>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</si>
  <si>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TATACOFFEE</t>
  </si>
  <si>
    <t>TATAINVEST</t>
  </si>
  <si>
    <t>TATAMTRDVR</t>
  </si>
  <si>
    <t>TEAMLEASE</t>
  </si>
  <si>
    <t>TEJASNET</t>
  </si>
  <si>
    <t>NIACL</t>
  </si>
  <si>
    <t>THERMAX</t>
  </si>
  <si>
    <t>THYROCARE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</si>
  <si>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</si>
  <si>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</si>
  <si>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</si>
  <si>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</si>
  <si>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</si>
  <si>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</si>
  <si>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</si>
  <si>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</si>
  <si>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</si>
  <si>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</si>
  <si>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</si>
  <si>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</si>
  <si>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</si>
  <si>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</si>
  <si>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</si>
  <si>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</si>
  <si>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</si>
  <si>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</si>
  <si>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</si>
  <si>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</si>
  <si>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WOCKPHARMA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</si>
  <si>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</si>
  <si>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</si>
  <si>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</si>
  <si>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</si>
  <si>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</rPr>
      <t xml:space="preserve">Note:     </t>
    </r>
    <r>
      <rPr>
        <b/>
        <sz val="9"/>
        <color rgb="FFFF0000"/>
        <rFont val="MS Sans Serif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</si>
  <si>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</si>
  <si>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</si>
  <si>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</si>
  <si>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</si>
  <si>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</si>
  <si>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</si>
  <si>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</si>
  <si>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</si>
  <si>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</si>
  <si>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</si>
  <si>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</si>
  <si>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</si>
  <si>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MULTIPLIER SHARE &amp; STOCK ADVISORS PRIVATE LIMITED</t>
  </si>
  <si>
    <t>SHEETAL</t>
  </si>
  <si>
    <t>NSE</t>
  </si>
  <si>
    <t>GRAVITON RESEARCH CAPITAL LLP</t>
  </si>
  <si>
    <t>ATLAS EVENTS PRIVATE LIMITED</t>
  </si>
  <si>
    <t>Retail Research Technical Calls &amp; Fundamental Performance Report for the month of June-2023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</si>
  <si>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</si>
  <si>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</si>
  <si>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</si>
  <si>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</si>
  <si>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</si>
  <si>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</si>
  <si>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</si>
  <si>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</si>
  <si>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</si>
  <si>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</si>
  <si>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</si>
  <si>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</si>
  <si>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</si>
  <si>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</si>
  <si>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</si>
  <si>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562-574</t>
  </si>
  <si>
    <t>600-630</t>
  </si>
  <si>
    <t>Open</t>
  </si>
  <si>
    <t>H</t>
  </si>
  <si>
    <t>740-780</t>
  </si>
  <si>
    <t>Profit of Rs.41/-</t>
  </si>
  <si>
    <t>Successful</t>
  </si>
  <si>
    <t>152-157</t>
  </si>
  <si>
    <t>170-175</t>
  </si>
  <si>
    <t>195-200</t>
  </si>
  <si>
    <t>Profit of Rs.13/-</t>
  </si>
  <si>
    <t>1435-1495</t>
  </si>
  <si>
    <t>1600-1650</t>
  </si>
  <si>
    <t>270-290</t>
  </si>
  <si>
    <t>430-450</t>
  </si>
  <si>
    <t>4200-4230</t>
  </si>
  <si>
    <t>4500-4600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</si>
  <si>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</si>
  <si>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</si>
  <si>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</si>
  <si>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</si>
  <si>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</si>
  <si>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</si>
  <si>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</si>
  <si>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</si>
  <si>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</si>
  <si>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</si>
  <si>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1900-1920</t>
  </si>
  <si>
    <t>Profit of Rs.44/-</t>
  </si>
  <si>
    <t>590-600</t>
  </si>
  <si>
    <t>Loss of Rs.16.5/-</t>
  </si>
  <si>
    <t>Unsuccessful</t>
  </si>
  <si>
    <t>228.5-230.5</t>
  </si>
  <si>
    <t>240-244</t>
  </si>
  <si>
    <t>MINDACORP</t>
  </si>
  <si>
    <t>305-315</t>
  </si>
  <si>
    <t>Loss of Rs.9/-</t>
  </si>
  <si>
    <t>1840-1846</t>
  </si>
  <si>
    <t>1920-1950</t>
  </si>
  <si>
    <t>280-281</t>
  </si>
  <si>
    <t>290-295</t>
  </si>
  <si>
    <t>N</t>
  </si>
  <si>
    <t>*</t>
  </si>
  <si>
    <t>Master Trade High Risk</t>
  </si>
  <si>
    <t>Profit / Loss per share</t>
  </si>
  <si>
    <t>Gain / Loss  per Lot</t>
  </si>
  <si>
    <t>Lot</t>
  </si>
  <si>
    <t>LT JUNE FUT</t>
  </si>
  <si>
    <t>2300-2320</t>
  </si>
  <si>
    <t>Profit of Rs.31/-</t>
  </si>
  <si>
    <t>GODREJCP JUNE FUT</t>
  </si>
  <si>
    <t>1080-1100</t>
  </si>
  <si>
    <t>Loss of Rs.13/-</t>
  </si>
  <si>
    <t>INDUSTOWER JUNE FUT</t>
  </si>
  <si>
    <t>Sell</t>
  </si>
  <si>
    <t>Loss of Rs.4/-</t>
  </si>
  <si>
    <t>LICHSGFIN JUNE FUT</t>
  </si>
  <si>
    <t>360-355</t>
  </si>
  <si>
    <t>Loss of Rs.6.5/-</t>
  </si>
  <si>
    <t xml:space="preserve">Master Trade Medium Risk </t>
  </si>
  <si>
    <t xml:space="preserve">Profit/ Loss per lot </t>
  </si>
  <si>
    <t>COALINDIA 240 CE JUN</t>
  </si>
  <si>
    <t>3.0-4.0</t>
  </si>
  <si>
    <t>Profit of Rs.0.65/-</t>
  </si>
  <si>
    <t>NIFTY 18400 PE 8-JUN</t>
  </si>
  <si>
    <t>90-110</t>
  </si>
  <si>
    <t>Loss of Rs.30.5/-</t>
  </si>
  <si>
    <t>BANKNIFTY 44200 CE 8-JUN</t>
  </si>
  <si>
    <t>320-380</t>
  </si>
  <si>
    <t>Profit of Rs.0.15/-</t>
  </si>
  <si>
    <t>Neutral</t>
  </si>
  <si>
    <t>NIFTY 18900 CE 29-JUNE</t>
  </si>
  <si>
    <t>10.0-1</t>
  </si>
  <si>
    <t>Profit of Rs.20/-</t>
  </si>
  <si>
    <t>Profit of Rs.21/-</t>
  </si>
  <si>
    <t>ICICIBANK 930 PE JUN</t>
  </si>
  <si>
    <t>18-22</t>
  </si>
  <si>
    <t>BANKNIFTY 44000 PE 8-JUN</t>
  </si>
  <si>
    <t>200-250</t>
  </si>
  <si>
    <t>Profit of Rs.22.5/-</t>
  </si>
  <si>
    <t>IGL 480 CE 29-JUNE</t>
  </si>
  <si>
    <t>Profit of Rs.1.55/-</t>
  </si>
  <si>
    <t xml:space="preserve">FINNIFTY 19450 CE 6-JUN </t>
  </si>
  <si>
    <t>40-60</t>
  </si>
  <si>
    <t>Profit of Rs.10/-</t>
  </si>
  <si>
    <t>RELIANCE 2480 CE JUNE</t>
  </si>
  <si>
    <t>Profit of Rs.6/-</t>
  </si>
  <si>
    <t>Profit of Rs.35.25/-</t>
  </si>
  <si>
    <t>BANKNIFTY 44200 PE 8-JUN</t>
  </si>
  <si>
    <t>Loss of Rs.84/-</t>
  </si>
  <si>
    <t>INFY 1300 CE JUN</t>
  </si>
  <si>
    <t>19-20</t>
  </si>
  <si>
    <t>32-40</t>
  </si>
  <si>
    <t>NIFTY 18600 PE 15-JUN</t>
  </si>
  <si>
    <t>TITAN 3000 CE JUN</t>
  </si>
  <si>
    <t>Profit of Rs.5.5/-</t>
  </si>
  <si>
    <t>L&amp;TFH 112 CE JUN</t>
  </si>
  <si>
    <t>Loss of Rs.0.55/-</t>
  </si>
  <si>
    <t>RECLTD 150 CE JUN</t>
  </si>
  <si>
    <t>Loss of Rs.1.1/-</t>
  </si>
  <si>
    <t>Profit of Rs.19.5/-</t>
  </si>
  <si>
    <t>TITAN 2820 PE JUN</t>
  </si>
  <si>
    <t>40-50</t>
  </si>
  <si>
    <t>Profit of Rs.7/-</t>
  </si>
  <si>
    <t>BANKNIFTY 45000 CE 29-JUN</t>
  </si>
  <si>
    <t>Profit of Rs.47.5/-</t>
  </si>
  <si>
    <t>FINNIFTY 19450 PE 13-JUN</t>
  </si>
  <si>
    <t>100-120</t>
  </si>
  <si>
    <t>Profit of Rs.23.5/-</t>
  </si>
  <si>
    <t>NIFTY 18500 PE 15-JUN</t>
  </si>
  <si>
    <t>80-100</t>
  </si>
  <si>
    <t>Loss of Rs.21/-</t>
  </si>
  <si>
    <t>NIFTY 18800 CE 29-JUN</t>
  </si>
  <si>
    <t>40-10</t>
  </si>
  <si>
    <t>Loss of Rs.43. 5/-</t>
  </si>
  <si>
    <t>FINNIFTY 19400 PE 13-JUN</t>
  </si>
  <si>
    <t>Profit of Rs.3/-</t>
  </si>
  <si>
    <t>BANKNIFTY 44000 PE 15-JUN</t>
  </si>
  <si>
    <t>350-400</t>
  </si>
  <si>
    <t>Profit of Rs.50/-</t>
  </si>
  <si>
    <t>300-350</t>
  </si>
  <si>
    <t>FINNIFTY 19450 pe 13-JUN</t>
  </si>
  <si>
    <t>50-60</t>
  </si>
  <si>
    <t>Profit of Rs.100/-</t>
  </si>
  <si>
    <t>BANKNIFTY 44000 PE 22-JUN</t>
  </si>
  <si>
    <t>BANKNIFTY 43900 PE 15-JUN</t>
  </si>
  <si>
    <t>60-70</t>
  </si>
  <si>
    <t>JINDALSTEEL 550 CE JUNE</t>
  </si>
  <si>
    <t>Techno -Funda  (positional)</t>
  </si>
  <si>
    <t>AMBIKCO</t>
  </si>
  <si>
    <t>1420-1620</t>
  </si>
  <si>
    <t>2000-2300</t>
  </si>
  <si>
    <t>95-100</t>
  </si>
  <si>
    <t>Profit of Rs.7.5/-</t>
  </si>
  <si>
    <t>276-296</t>
  </si>
  <si>
    <t>330-350</t>
  </si>
  <si>
    <t>Profit of Rs.130/-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</si>
  <si>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</si>
  <si>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</si>
  <si>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</si>
  <si>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</si>
  <si>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</si>
  <si>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</si>
  <si>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</si>
  <si>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</si>
  <si>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</si>
  <si>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</si>
  <si>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</si>
  <si>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</si>
  <si>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</si>
  <si>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</si>
  <si>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</si>
  <si>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</si>
  <si>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</si>
  <si>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</si>
  <si>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</si>
  <si>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</si>
  <si>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</si>
  <si>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</si>
  <si>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</si>
  <si>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</si>
  <si>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</si>
  <si>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</si>
  <si>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</si>
  <si>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</si>
  <si>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</si>
  <si>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</si>
  <si>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</si>
  <si>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</si>
  <si>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</si>
  <si>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</si>
  <si>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</si>
  <si>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</si>
  <si>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</si>
  <si>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</si>
  <si>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</si>
  <si>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</si>
  <si>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</si>
  <si>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</si>
  <si>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</si>
  <si>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</si>
  <si>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</si>
  <si>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</si>
  <si>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</si>
  <si>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</si>
  <si>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</si>
  <si>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</si>
  <si>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</si>
  <si>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</si>
  <si>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</si>
  <si>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</si>
  <si>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</si>
  <si>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</si>
  <si>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</si>
  <si>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</si>
  <si>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</si>
  <si>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</si>
  <si>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</si>
  <si>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</si>
  <si>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</si>
  <si>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</si>
  <si>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</si>
  <si>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</si>
  <si>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</si>
  <si>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</si>
  <si>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</si>
  <si>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</si>
  <si>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</si>
  <si>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</si>
  <si>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</si>
  <si>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</si>
  <si>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</si>
  <si>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</si>
  <si>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</si>
  <si>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</si>
  <si>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</si>
  <si>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</si>
  <si>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</si>
  <si>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</si>
  <si>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</si>
  <si>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</si>
  <si>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</si>
  <si>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</si>
  <si>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</si>
  <si>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</si>
  <si>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</si>
  <si>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</si>
  <si>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</si>
  <si>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</si>
  <si>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</si>
  <si>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</si>
  <si>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</si>
  <si>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</si>
  <si>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</si>
  <si>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</si>
  <si>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</si>
  <si>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</si>
  <si>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</si>
  <si>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</si>
  <si>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</si>
  <si>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</si>
  <si>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</si>
  <si>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</si>
  <si>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</si>
  <si>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</si>
  <si>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</si>
  <si>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</si>
  <si>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</si>
  <si>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</si>
  <si>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</si>
  <si>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</si>
  <si>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</si>
  <si>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</si>
  <si>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</si>
  <si>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</si>
  <si>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</si>
  <si>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</si>
  <si>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</si>
  <si>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</si>
  <si>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</si>
  <si>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</si>
  <si>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</si>
  <si>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</si>
  <si>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</si>
  <si>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</si>
  <si>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</si>
  <si>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</si>
  <si>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</si>
  <si>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</si>
  <si>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</si>
  <si>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</si>
  <si>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</si>
  <si>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</si>
  <si>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</si>
  <si>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</si>
  <si>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</si>
  <si>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</si>
  <si>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</si>
  <si>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</si>
  <si>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</si>
  <si>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</si>
  <si>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</si>
  <si>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</si>
  <si>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</si>
  <si>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</si>
  <si>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</si>
  <si>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</si>
  <si>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</si>
  <si>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</si>
  <si>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</si>
  <si>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</si>
  <si>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</si>
  <si>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</si>
  <si>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</si>
  <si>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</si>
  <si>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</si>
  <si>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</si>
  <si>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</si>
  <si>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</si>
  <si>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</si>
  <si>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</si>
  <si>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</si>
  <si>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</si>
  <si>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</si>
  <si>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</si>
  <si>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</si>
  <si>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</si>
  <si>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</si>
  <si>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</si>
  <si>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</si>
  <si>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</si>
  <si>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</si>
  <si>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</si>
  <si>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</si>
  <si>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</si>
  <si>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</si>
  <si>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</si>
  <si>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</si>
  <si>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</si>
  <si>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</si>
  <si>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</si>
  <si>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</si>
  <si>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</si>
  <si>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</si>
  <si>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</si>
  <si>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</si>
  <si>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</si>
  <si>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</si>
  <si>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</si>
  <si>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</si>
  <si>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</si>
  <si>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</si>
  <si>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</si>
  <si>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</si>
  <si>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</si>
  <si>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</si>
  <si>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</si>
  <si>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</si>
  <si>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</si>
  <si>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</si>
  <si>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</si>
  <si>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</si>
  <si>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</si>
  <si>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</si>
  <si>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</si>
  <si>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</si>
  <si>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</si>
  <si>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</si>
  <si>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</si>
  <si>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</si>
  <si>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</si>
  <si>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Rs.11/-</t>
  </si>
  <si>
    <t>Profiit of Rs.210/-</t>
  </si>
  <si>
    <t>630-640</t>
  </si>
  <si>
    <t>440-450</t>
  </si>
  <si>
    <t>ACE</t>
  </si>
  <si>
    <t>DHANUKA</t>
  </si>
  <si>
    <t>225-230</t>
  </si>
  <si>
    <t>550-560</t>
  </si>
  <si>
    <t>1650-1700</t>
  </si>
  <si>
    <t>2750-2780</t>
  </si>
  <si>
    <t>GRSE</t>
  </si>
  <si>
    <t>450-470</t>
  </si>
  <si>
    <t>3600-3660</t>
  </si>
  <si>
    <t>GRAVITA</t>
  </si>
  <si>
    <t>580-590</t>
  </si>
  <si>
    <t>3290-3330</t>
  </si>
  <si>
    <t>Re-initiated $</t>
  </si>
  <si>
    <t>KDL</t>
  </si>
  <si>
    <t>Kore Digital Limited</t>
  </si>
  <si>
    <t>SETU SECURITIES PVT LTD</t>
  </si>
  <si>
    <t>Loss of Rs.14/-</t>
  </si>
  <si>
    <t>NIFTY 18750 PE 15-JUN</t>
  </si>
  <si>
    <t>BATAINDIA 1600 CE JUN</t>
  </si>
  <si>
    <t>250-300</t>
  </si>
  <si>
    <t>Profit of Rs.45/-</t>
  </si>
  <si>
    <t>Profit of Rs.24/-</t>
  </si>
  <si>
    <t>NIFTY 18700 PE 22-JUN</t>
  </si>
  <si>
    <t>Profit of Rs.4/-</t>
  </si>
  <si>
    <t>ICICIBANK JUNE FUT</t>
  </si>
  <si>
    <t>910-900</t>
  </si>
  <si>
    <t>6650-6950</t>
  </si>
  <si>
    <t>7400-7600</t>
  </si>
  <si>
    <t>990-1030</t>
  </si>
  <si>
    <t>1150-1200</t>
  </si>
  <si>
    <t>164-168</t>
  </si>
  <si>
    <t>KALPATPOWR</t>
  </si>
  <si>
    <t>FAMILYCARE</t>
  </si>
  <si>
    <t>MEGHKUMAR MAHENDRAKUMAR SHAH</t>
  </si>
  <si>
    <t>AMBICAAGAR</t>
  </si>
  <si>
    <t>Profit of Rs.05/-</t>
  </si>
  <si>
    <t>BANKNIFTY 43000 PE 29-JUN</t>
  </si>
  <si>
    <t>280-350</t>
  </si>
  <si>
    <t>SIEMENS 3800 CE 29-JUN</t>
  </si>
  <si>
    <t>100-110</t>
  </si>
  <si>
    <t>Profit of Rs.5.25/-</t>
  </si>
  <si>
    <t>NIFTY 18750 PE 22-JUN</t>
  </si>
  <si>
    <t>500-520</t>
  </si>
  <si>
    <t>UPL 700 CE JUNE</t>
  </si>
  <si>
    <t>15-18</t>
  </si>
  <si>
    <t>9-10</t>
  </si>
  <si>
    <t>Loss of Rs.70/-</t>
  </si>
  <si>
    <t>BATAINDIA 1620 CE 29-JUN</t>
  </si>
  <si>
    <t>690-700</t>
  </si>
  <si>
    <t>Profit of Rs.11.25/-</t>
  </si>
  <si>
    <t>Loss of Rs.25/-</t>
  </si>
  <si>
    <t>HDFCLIFE JUNE FUT</t>
  </si>
  <si>
    <t>620-630</t>
  </si>
  <si>
    <t>IRCTC 680 CE JUNE</t>
  </si>
  <si>
    <t>TATACOMM JUNE FUT</t>
  </si>
  <si>
    <t>1600-1620</t>
  </si>
  <si>
    <t>660-665</t>
  </si>
  <si>
    <t>Profit of Rs.12.5/-</t>
  </si>
  <si>
    <t>FINNIFTY 19450 CE 20-JUN</t>
  </si>
  <si>
    <t>70-90</t>
  </si>
  <si>
    <t>580-620</t>
  </si>
  <si>
    <t>Profit of Rs.11/-</t>
  </si>
  <si>
    <t xml:space="preserve">FINNIFTY 19400 PE 20-JUN </t>
  </si>
  <si>
    <t>9.5</t>
  </si>
  <si>
    <t>33</t>
  </si>
  <si>
    <t>24</t>
  </si>
  <si>
    <t>50-70</t>
  </si>
  <si>
    <t>Profit of Rs.29/-</t>
  </si>
  <si>
    <t>Profit of Rs.28.5/-</t>
  </si>
  <si>
    <t>515-540</t>
  </si>
  <si>
    <t>SAPAN ANIL SHAH</t>
  </si>
  <si>
    <t>GIANLIFE</t>
  </si>
  <si>
    <t>SHIELD MULTISTATE COOPERATIVE CREDIT SOCIETY LIMITED</t>
  </si>
  <si>
    <t>JAINAM SHARE CONSULTANTS PVT. LTD.</t>
  </si>
  <si>
    <t>SONALIS</t>
  </si>
  <si>
    <t>BP EQUITIES PVT. LTD.</t>
  </si>
  <si>
    <t>IKIO</t>
  </si>
  <si>
    <t>Ikio Lighting Limited</t>
  </si>
  <si>
    <t>JAIPURKURT</t>
  </si>
  <si>
    <t>Nandani Creation Limited</t>
  </si>
  <si>
    <t>MITTAL RIMPY</t>
  </si>
  <si>
    <t>BP EQUITIES PRIVATE LIMITED</t>
  </si>
  <si>
    <t>VIRINCHI</t>
  </si>
  <si>
    <t>Virinchi Limited</t>
  </si>
  <si>
    <t>ACCURACY</t>
  </si>
  <si>
    <t>Accuracy Shipping Limited</t>
  </si>
  <si>
    <t>ANTARA INDIA EVERGREEN FUND LTD</t>
  </si>
  <si>
    <t>Skipper Limited</t>
  </si>
  <si>
    <t>TITAN 2940 PE JUN</t>
  </si>
  <si>
    <t>70-80</t>
  </si>
  <si>
    <t>SIEMENS 3850 CE 29-JUN</t>
  </si>
  <si>
    <t>35-45</t>
  </si>
  <si>
    <t>45</t>
  </si>
  <si>
    <t>FINNIFTY 19350 CE 20-JUN</t>
  </si>
  <si>
    <t>Profit of Rs.19/-</t>
  </si>
  <si>
    <t>22</t>
  </si>
  <si>
    <t>BANKNIFTY 43200 PE 22-JUN</t>
  </si>
  <si>
    <t>75-85</t>
  </si>
  <si>
    <t>180-220</t>
  </si>
  <si>
    <t>110-115</t>
  </si>
  <si>
    <t>175-180</t>
  </si>
  <si>
    <t>19</t>
  </si>
  <si>
    <t>TITAN 2960 PE 29-JUN</t>
  </si>
  <si>
    <t>27-29</t>
  </si>
  <si>
    <t>Profit of Rs.06/-</t>
  </si>
  <si>
    <t>Profit of Rs.8/-</t>
  </si>
  <si>
    <t>449-465</t>
  </si>
  <si>
    <t>Profit of Rs.18/-</t>
  </si>
  <si>
    <t>Profit of Rs.10.5/-</t>
  </si>
  <si>
    <t>AANANDALAK</t>
  </si>
  <si>
    <t>VIVEK KANDA</t>
  </si>
  <si>
    <t>ARUNSUMANT</t>
  </si>
  <si>
    <t>BALUFORGE</t>
  </si>
  <si>
    <t>CATERFIELD GLOBAL DMCC</t>
  </si>
  <si>
    <t>DREAM ACHIEVER CONSULTANCY SERVICES PRIVATE LIMITED</t>
  </si>
  <si>
    <t>CRESSAN</t>
  </si>
  <si>
    <t>GAURI NANDAN TRADERS</t>
  </si>
  <si>
    <t>MAHADEV MANUBHAI MAKVANA</t>
  </si>
  <si>
    <t>MARGI JIGNESHBHAI SHAH</t>
  </si>
  <si>
    <t>GGL</t>
  </si>
  <si>
    <t>FAIZUL HAQUE</t>
  </si>
  <si>
    <t>GSBFIN</t>
  </si>
  <si>
    <t>SUSHMA GIRDHARI BIYANI</t>
  </si>
  <si>
    <t>RAJESH KUMAR SODHANI HUF</t>
  </si>
  <si>
    <t>NEELAM RAMAKANT BIYANI</t>
  </si>
  <si>
    <t>RAMAKANT SAGARMAL BIYANI</t>
  </si>
  <si>
    <t>SBI MUTUAL FUND</t>
  </si>
  <si>
    <t>ZULIA INVESTMENTS PTE. LIMITED.</t>
  </si>
  <si>
    <t>SMALLCAP WORLD FUND INC</t>
  </si>
  <si>
    <t>ABRDN INVESTMENT MANAGEMENT LIMITED</t>
  </si>
  <si>
    <t>SOCIETE GENERALE</t>
  </si>
  <si>
    <t>ISHITADR</t>
  </si>
  <si>
    <t>JANUSCORP</t>
  </si>
  <si>
    <t>RAHUL SAI</t>
  </si>
  <si>
    <t>MISTERKAPOORKESHRI</t>
  </si>
  <si>
    <t>GENERAL ATLANTIC SINGAPORE KH PTE LTD</t>
  </si>
  <si>
    <t>MAAGHADV</t>
  </si>
  <si>
    <t>CREATEROI FINANCIAL CONSULTANCY PRIVATE LIMITED.</t>
  </si>
  <si>
    <t>SYNEMATIC MEDIA AND CONSULTING PRIVATE LIMITED</t>
  </si>
  <si>
    <t>MADHURIND</t>
  </si>
  <si>
    <t>BANKIMCHANDRA RAMESHKUMAR JAIN</t>
  </si>
  <si>
    <t>MASTERTR</t>
  </si>
  <si>
    <t>SHARE INDIA SECURITIES LIMITED</t>
  </si>
  <si>
    <t>G.S. AUTO LEASING LTD.</t>
  </si>
  <si>
    <t>OLATECH</t>
  </si>
  <si>
    <t>AMITKUMARSINGH</t>
  </si>
  <si>
    <t>PANKAJPIYUS</t>
  </si>
  <si>
    <t>ALPESHBHAI RASIKLAL SHAH</t>
  </si>
  <si>
    <t>PRAVEG</t>
  </si>
  <si>
    <t>ASHA VISHNUBHAI PATEL</t>
  </si>
  <si>
    <t>RAJPACK</t>
  </si>
  <si>
    <t>DEEPAK JAIN</t>
  </si>
  <si>
    <t>DEEPAK MAHAVEERCHAND JAIN (HUF)</t>
  </si>
  <si>
    <t>RCL</t>
  </si>
  <si>
    <t>SUBHAJIT DEY</t>
  </si>
  <si>
    <t>SGFIN</t>
  </si>
  <si>
    <t>ARWA UMESH</t>
  </si>
  <si>
    <t>RAMJI DAS &amp; SONS</t>
  </si>
  <si>
    <t>CLASSIC ENTERPRISES</t>
  </si>
  <si>
    <t>SHASHIJIT</t>
  </si>
  <si>
    <t>DIPAK MATHURBHAI SALVI</t>
  </si>
  <si>
    <t>AJIT DEEPCHAND JAIN</t>
  </si>
  <si>
    <t>MALTI SALVI</t>
  </si>
  <si>
    <t>RAJMISH TRADERS LLP</t>
  </si>
  <si>
    <t>BEELINE BROKING LIMITED</t>
  </si>
  <si>
    <t>SYMBIOX</t>
  </si>
  <si>
    <t>MUKESH COMMERCIAL PVT LTD</t>
  </si>
  <si>
    <t>ARISAIG ASIA CONSUMER FUND LIMITED</t>
  </si>
  <si>
    <t>ICICI PRUDENTIAL MUTUAL FUND</t>
  </si>
  <si>
    <t>KUWAIT INVESTMENT AUTHORITY</t>
  </si>
  <si>
    <t>TIMKEN SINGAPORE PTE LIMITED</t>
  </si>
  <si>
    <t>VISTARAMAR</t>
  </si>
  <si>
    <t>AMRENDRA KUMAR SINGH</t>
  </si>
  <si>
    <t>ACI</t>
  </si>
  <si>
    <t>Archean Chemical Ind Ltd</t>
  </si>
  <si>
    <t>Amber Enterprises (I) Ltd</t>
  </si>
  <si>
    <t>BVCL</t>
  </si>
  <si>
    <t>Barak Valley Cements Limi</t>
  </si>
  <si>
    <t>RASHMI BAJAJ</t>
  </si>
  <si>
    <t>GISOLUTION</t>
  </si>
  <si>
    <t>GI Engineering Solutions</t>
  </si>
  <si>
    <t>MANSI SHARE AND STOCK ADVISORS PVT LTD</t>
  </si>
  <si>
    <t>KBCGLOBAL</t>
  </si>
  <si>
    <t>KBC Global Limited</t>
  </si>
  <si>
    <t>LTS INVESTMENT FUND LTD</t>
  </si>
  <si>
    <t>KRISHCA</t>
  </si>
  <si>
    <t>Krishca Strapping Sltn L</t>
  </si>
  <si>
    <t>SUMICKSHA BANSAL</t>
  </si>
  <si>
    <t>OILCOUNTUB</t>
  </si>
  <si>
    <t>Oil Country Tubular Ltd</t>
  </si>
  <si>
    <t>RICOAUTO</t>
  </si>
  <si>
    <t>Rico Auto Industries Ltd</t>
  </si>
  <si>
    <t>SECURCRED</t>
  </si>
  <si>
    <t>SecUR Credentials Limited</t>
  </si>
  <si>
    <t>Shilpa Medicare Ltd</t>
  </si>
  <si>
    <t>SWARAJ</t>
  </si>
  <si>
    <t>Swaraj Suiting Limited</t>
  </si>
  <si>
    <t>RAJEEV  MITTAL</t>
  </si>
  <si>
    <t>KIFS  ENTERPRISE</t>
  </si>
  <si>
    <t>TFCILTD</t>
  </si>
  <si>
    <t>Tourism Finance Corp</t>
  </si>
  <si>
    <t>VALLABH REALTORS PRIVATE LIMITED</t>
  </si>
  <si>
    <t>TIMETECHNO</t>
  </si>
  <si>
    <t>Time Technoplast Limited</t>
  </si>
  <si>
    <t>CRONY VYAPAR PVT LTD</t>
  </si>
  <si>
    <t>TRU</t>
  </si>
  <si>
    <t>TruCap Finance Limited</t>
  </si>
  <si>
    <t>NANDANVAN INVESTMENTS LIMITED</t>
  </si>
  <si>
    <t>HANSRAJ COMMOSALES LLP</t>
  </si>
  <si>
    <t>TALISMAN SECURITIES PRIVATE LIMITED</t>
  </si>
  <si>
    <t>SKSE SECURITIES LTD</t>
  </si>
  <si>
    <t>NORGES BANK ON ACCOUNT OF THE GOVERNMENT PENSION FUND GLOBAL</t>
  </si>
  <si>
    <t>Ambica Agar &amp; AromaIndLtd</t>
  </si>
  <si>
    <t>WESSEL CONSULTANCY PRIVATE LIMITED</t>
  </si>
  <si>
    <t>BRIGHT</t>
  </si>
  <si>
    <t>Bright Solar Limited</t>
  </si>
  <si>
    <t>GUNASEKARAN  RATHINAVELU</t>
  </si>
  <si>
    <t>OM INFRACOM PRIVATE LIMITED</t>
  </si>
  <si>
    <t>DIL-RE</t>
  </si>
  <si>
    <t>Debock Industries Limited</t>
  </si>
  <si>
    <t>PAULOMI KETAN DOSHI</t>
  </si>
  <si>
    <t>PRATIMA PRAKASH SHAH</t>
  </si>
  <si>
    <t>WILSON HOLDINGS PRIVATE LIMITED</t>
  </si>
  <si>
    <t>KEYA VIMAL SALOT</t>
  </si>
  <si>
    <t>Jamna Auto Ind Ltd</t>
  </si>
  <si>
    <t>STOCK PLANET PRIVATE LIMITED  .</t>
  </si>
  <si>
    <t>NX BLOCK TRADES PRIVATE LIMITED</t>
  </si>
  <si>
    <t>NACIO MULTI TRADERS LLP</t>
  </si>
  <si>
    <t>Profit of Rs.22/-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</si>
</sst>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b/>
      <sz val="9"/>
      <color rgb="FFFF0000"/>
      <name val="MS Sans Serif"/>
    </font>
    <font>
      <sz val="11"/>
      <name val="Arial"/>
      <family val="2"/>
    </font>
    <font>
      <sz val="11"/>
      <color rgb="FF00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E5B8B7"/>
        <bgColor rgb="FFE5B8B7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E5B8B7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24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0" fontId="12" fillId="0" borderId="2" xfId="0" applyFont="1" applyBorder="1"/>
    <xf numFmtId="10" fontId="12" fillId="2" borderId="2" xfId="0" applyNumberFormat="1" applyFont="1" applyFill="1" applyBorder="1" applyAlignment="1">
      <alignment horizontal="center"/>
    </xf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3" fillId="0" borderId="2" xfId="0" applyFont="1" applyBorder="1"/>
    <xf numFmtId="10" fontId="13" fillId="2" borderId="2" xfId="0" applyNumberFormat="1" applyFont="1" applyFill="1" applyBorder="1" applyAlignment="1">
      <alignment horizontal="center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2" fontId="1" fillId="0" borderId="17" xfId="0" applyNumberFormat="1" applyFont="1" applyBorder="1"/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32" fillId="2" borderId="2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1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/>
    <xf numFmtId="43" fontId="36" fillId="0" borderId="2" xfId="0" applyNumberFormat="1" applyFont="1" applyBorder="1" applyAlignment="1">
      <alignment horizontal="center" vertical="top"/>
    </xf>
    <xf numFmtId="0" fontId="36" fillId="0" borderId="2" xfId="0" applyFont="1" applyBorder="1" applyAlignment="1">
      <alignment horizontal="center" vertical="top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10" fontId="37" fillId="0" borderId="2" xfId="0" applyNumberFormat="1" applyFont="1" applyBorder="1" applyAlignment="1">
      <alignment horizontal="center" vertical="center" wrapText="1"/>
    </xf>
    <xf numFmtId="16" fontId="37" fillId="0" borderId="2" xfId="0" applyNumberFormat="1" applyFont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/>
    </xf>
    <xf numFmtId="15" fontId="36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/>
    <xf numFmtId="43" fontId="36" fillId="6" borderId="2" xfId="0" applyNumberFormat="1" applyFont="1" applyFill="1" applyBorder="1" applyAlignment="1">
      <alignment horizontal="center" vertical="top"/>
    </xf>
    <xf numFmtId="0" fontId="36" fillId="6" borderId="2" xfId="0" applyFont="1" applyFill="1" applyBorder="1" applyAlignment="1">
      <alignment horizontal="center" vertical="top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10" fontId="37" fillId="6" borderId="2" xfId="0" applyNumberFormat="1" applyFont="1" applyFill="1" applyBorder="1" applyAlignment="1">
      <alignment horizontal="center" vertical="center" wrapText="1"/>
    </xf>
    <xf numFmtId="16" fontId="37" fillId="6" borderId="27" xfId="0" applyNumberFormat="1" applyFont="1" applyFill="1" applyBorder="1" applyAlignment="1">
      <alignment horizontal="center" vertical="center"/>
    </xf>
    <xf numFmtId="2" fontId="37" fillId="6" borderId="27" xfId="0" applyNumberFormat="1" applyFont="1" applyFill="1" applyBorder="1" applyAlignment="1">
      <alignment horizontal="center" vertical="center"/>
    </xf>
    <xf numFmtId="2" fontId="37" fillId="0" borderId="17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5" fontId="36" fillId="2" borderId="2" xfId="0" applyNumberFormat="1" applyFont="1" applyFill="1" applyBorder="1" applyAlignment="1">
      <alignment horizontal="center" vertical="center"/>
    </xf>
    <xf numFmtId="15" fontId="1" fillId="2" borderId="2" xfId="0" applyNumberFormat="1" applyFont="1" applyFill="1" applyBorder="1" applyAlignment="1">
      <alignment horizontal="center" vertical="center"/>
    </xf>
    <xf numFmtId="43" fontId="1" fillId="2" borderId="2" xfId="0" applyNumberFormat="1" applyFont="1" applyFill="1" applyBorder="1" applyAlignment="1">
      <alignment horizontal="center" vertical="top"/>
    </xf>
    <xf numFmtId="0" fontId="36" fillId="2" borderId="2" xfId="0" applyFont="1" applyFill="1" applyBorder="1" applyAlignment="1">
      <alignment horizontal="center" vertical="center"/>
    </xf>
    <xf numFmtId="43" fontId="37" fillId="2" borderId="2" xfId="0" applyNumberFormat="1" applyFont="1" applyFill="1" applyBorder="1" applyAlignment="1">
      <alignment horizontal="center" vertical="center"/>
    </xf>
    <xf numFmtId="43" fontId="14" fillId="2" borderId="2" xfId="0" applyNumberFormat="1" applyFont="1" applyFill="1" applyBorder="1" applyAlignment="1">
      <alignment horizontal="center" vertical="center"/>
    </xf>
    <xf numFmtId="2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/>
    </xf>
    <xf numFmtId="16" fontId="14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5" fontId="36" fillId="6" borderId="27" xfId="0" applyNumberFormat="1" applyFont="1" applyFill="1" applyBorder="1" applyAlignment="1">
      <alignment horizontal="center" vertical="center"/>
    </xf>
    <xf numFmtId="0" fontId="14" fillId="0" borderId="0" xfId="0" applyFont="1"/>
    <xf numFmtId="0" fontId="1" fillId="7" borderId="1" xfId="0" applyFont="1" applyFill="1" applyBorder="1"/>
    <xf numFmtId="0" fontId="36" fillId="8" borderId="2" xfId="0" applyFont="1" applyFill="1" applyBorder="1" applyAlignment="1">
      <alignment horizontal="center" vertical="center"/>
    </xf>
    <xf numFmtId="165" fontId="36" fillId="8" borderId="27" xfId="0" applyNumberFormat="1" applyFont="1" applyFill="1" applyBorder="1" applyAlignment="1">
      <alignment horizontal="center" vertical="center"/>
    </xf>
    <xf numFmtId="15" fontId="36" fillId="8" borderId="2" xfId="0" applyNumberFormat="1" applyFont="1" applyFill="1" applyBorder="1" applyAlignment="1">
      <alignment horizontal="center" vertical="center"/>
    </xf>
    <xf numFmtId="0" fontId="37" fillId="8" borderId="2" xfId="0" applyFont="1" applyFill="1" applyBorder="1"/>
    <xf numFmtId="43" fontId="36" fillId="8" borderId="2" xfId="0" applyNumberFormat="1" applyFont="1" applyFill="1" applyBorder="1" applyAlignment="1">
      <alignment horizontal="center" vertical="top"/>
    </xf>
    <xf numFmtId="0" fontId="36" fillId="8" borderId="2" xfId="0" applyFont="1" applyFill="1" applyBorder="1" applyAlignment="1">
      <alignment horizontal="center" vertical="top"/>
    </xf>
    <xf numFmtId="0" fontId="37" fillId="8" borderId="2" xfId="0" applyFont="1" applyFill="1" applyBorder="1" applyAlignment="1">
      <alignment horizontal="center" vertical="center"/>
    </xf>
    <xf numFmtId="2" fontId="37" fillId="8" borderId="2" xfId="0" applyNumberFormat="1" applyFont="1" applyFill="1" applyBorder="1" applyAlignment="1">
      <alignment horizontal="center" vertical="center"/>
    </xf>
    <xf numFmtId="10" fontId="37" fillId="8" borderId="2" xfId="0" applyNumberFormat="1" applyFont="1" applyFill="1" applyBorder="1" applyAlignment="1">
      <alignment horizontal="center" vertical="center" wrapText="1"/>
    </xf>
    <xf numFmtId="16" fontId="37" fillId="8" borderId="27" xfId="0" applyNumberFormat="1" applyFont="1" applyFill="1" applyBorder="1" applyAlignment="1">
      <alignment horizontal="center" vertical="center"/>
    </xf>
    <xf numFmtId="165" fontId="36" fillId="0" borderId="17" xfId="0" applyNumberFormat="1" applyFont="1" applyBorder="1" applyAlignment="1">
      <alignment horizontal="center" vertical="center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" fontId="36" fillId="6" borderId="2" xfId="0" applyNumberFormat="1" applyFont="1" applyFill="1" applyBorder="1" applyAlignment="1">
      <alignment horizontal="center" vertical="center"/>
    </xf>
    <xf numFmtId="0" fontId="36" fillId="6" borderId="2" xfId="0" applyFont="1" applyFill="1" applyBorder="1"/>
    <xf numFmtId="166" fontId="36" fillId="6" borderId="2" xfId="0" applyNumberFormat="1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8" borderId="2" xfId="0" applyNumberFormat="1" applyFont="1" applyFill="1" applyBorder="1" applyAlignment="1">
      <alignment horizontal="center" vertical="center"/>
    </xf>
    <xf numFmtId="0" fontId="36" fillId="8" borderId="2" xfId="0" applyFont="1" applyFill="1" applyBorder="1"/>
    <xf numFmtId="166" fontId="36" fillId="8" borderId="2" xfId="0" applyNumberFormat="1" applyFont="1" applyFill="1" applyBorder="1" applyAlignment="1">
      <alignment horizontal="center" vertical="center"/>
    </xf>
    <xf numFmtId="165" fontId="36" fillId="8" borderId="2" xfId="0" applyNumberFormat="1" applyFont="1" applyFill="1" applyBorder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/>
    <xf numFmtId="0" fontId="37" fillId="0" borderId="17" xfId="0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2" fontId="36" fillId="6" borderId="2" xfId="0" applyNumberFormat="1" applyFont="1" applyFill="1" applyBorder="1" applyAlignment="1">
      <alignment horizontal="center" vertical="center"/>
    </xf>
    <xf numFmtId="2" fontId="36" fillId="8" borderId="2" xfId="0" applyNumberFormat="1" applyFont="1" applyFill="1" applyBorder="1" applyAlignment="1">
      <alignment horizontal="center" vertical="center"/>
    </xf>
    <xf numFmtId="0" fontId="36" fillId="9" borderId="2" xfId="0" applyFont="1" applyFill="1" applyBorder="1" applyAlignment="1">
      <alignment horizontal="center" vertical="center"/>
    </xf>
    <xf numFmtId="16" fontId="36" fillId="9" borderId="2" xfId="0" applyNumberFormat="1" applyFont="1" applyFill="1" applyBorder="1" applyAlignment="1">
      <alignment horizontal="center" vertical="center"/>
    </xf>
    <xf numFmtId="0" fontId="36" fillId="9" borderId="2" xfId="0" applyFont="1" applyFill="1" applyBorder="1"/>
    <xf numFmtId="0" fontId="37" fillId="9" borderId="2" xfId="0" applyFont="1" applyFill="1" applyBorder="1" applyAlignment="1">
      <alignment horizontal="center" vertical="center"/>
    </xf>
    <xf numFmtId="2" fontId="37" fillId="9" borderId="2" xfId="0" applyNumberFormat="1" applyFont="1" applyFill="1" applyBorder="1" applyAlignment="1">
      <alignment horizontal="center" vertical="center"/>
    </xf>
    <xf numFmtId="2" fontId="36" fillId="9" borderId="2" xfId="0" applyNumberFormat="1" applyFont="1" applyFill="1" applyBorder="1" applyAlignment="1">
      <alignment horizontal="center" vertical="center"/>
    </xf>
    <xf numFmtId="166" fontId="36" fillId="9" borderId="2" xfId="0" applyNumberFormat="1" applyFont="1" applyFill="1" applyBorder="1" applyAlignment="1">
      <alignment horizontal="center" vertical="center"/>
    </xf>
    <xf numFmtId="165" fontId="36" fillId="9" borderId="2" xfId="0" applyNumberFormat="1" applyFont="1" applyFill="1" applyBorder="1" applyAlignment="1">
      <alignment horizontal="center" vertical="center"/>
    </xf>
    <xf numFmtId="16" fontId="37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left" vertical="center"/>
    </xf>
    <xf numFmtId="0" fontId="36" fillId="2" borderId="1" xfId="0" applyFont="1" applyFill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37" fillId="6" borderId="27" xfId="0" applyFont="1" applyFill="1" applyBorder="1" applyAlignment="1">
      <alignment horizontal="center" vertical="center"/>
    </xf>
    <xf numFmtId="16" fontId="37" fillId="0" borderId="17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left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" fontId="1" fillId="11" borderId="2" xfId="0" applyNumberFormat="1" applyFont="1" applyFill="1" applyBorder="1" applyAlignment="1">
      <alignment horizontal="center" vertical="center" wrapText="1"/>
    </xf>
    <xf numFmtId="167" fontId="1" fillId="11" borderId="2" xfId="0" applyNumberFormat="1" applyFont="1" applyFill="1" applyBorder="1" applyAlignment="1">
      <alignment horizontal="center" vertical="center" wrapText="1"/>
    </xf>
    <xf numFmtId="167" fontId="1" fillId="11" borderId="2" xfId="0" applyNumberFormat="1" applyFont="1" applyFill="1" applyBorder="1" applyAlignment="1">
      <alignment horizontal="left"/>
    </xf>
    <xf numFmtId="1" fontId="1" fillId="11" borderId="2" xfId="0" applyNumberFormat="1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/>
    </xf>
    <xf numFmtId="2" fontId="1" fillId="11" borderId="2" xfId="0" applyNumberFormat="1" applyFont="1" applyFill="1" applyBorder="1" applyAlignment="1">
      <alignment horizontal="center"/>
    </xf>
    <xf numFmtId="0" fontId="1" fillId="11" borderId="4" xfId="0" applyFont="1" applyFill="1" applyBorder="1" applyAlignment="1">
      <alignment horizontal="center"/>
    </xf>
    <xf numFmtId="2" fontId="1" fillId="11" borderId="2" xfId="0" applyNumberFormat="1" applyFont="1" applyFill="1" applyBorder="1" applyAlignment="1">
      <alignment horizontal="center" vertical="center" wrapText="1"/>
    </xf>
    <xf numFmtId="10" fontId="1" fillId="11" borderId="2" xfId="0" applyNumberFormat="1" applyFont="1" applyFill="1" applyBorder="1" applyAlignment="1">
      <alignment horizontal="center" vertical="center" wrapText="1"/>
    </xf>
    <xf numFmtId="0" fontId="1" fillId="11" borderId="2" xfId="0" applyFont="1" applyFill="1" applyBorder="1"/>
    <xf numFmtId="9" fontId="1" fillId="11" borderId="2" xfId="0" applyNumberFormat="1" applyFont="1" applyFill="1" applyBorder="1" applyAlignment="1">
      <alignment horizontal="center"/>
    </xf>
    <xf numFmtId="168" fontId="1" fillId="11" borderId="2" xfId="0" applyNumberFormat="1" applyFont="1" applyFill="1" applyBorder="1" applyAlignment="1">
      <alignment horizontal="center" vertical="center" wrapText="1"/>
    </xf>
    <xf numFmtId="15" fontId="1" fillId="11" borderId="2" xfId="0" applyNumberFormat="1" applyFont="1" applyFill="1" applyBorder="1"/>
    <xf numFmtId="1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0" fontId="1" fillId="9" borderId="2" xfId="0" applyFont="1" applyFill="1" applyBorder="1"/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9" fontId="1" fillId="9" borderId="2" xfId="0" applyNumberFormat="1" applyFont="1" applyFill="1" applyBorder="1" applyAlignment="1">
      <alignment horizontal="center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left"/>
    </xf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 vertical="center"/>
    </xf>
    <xf numFmtId="2" fontId="1" fillId="10" borderId="3" xfId="0" applyNumberFormat="1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10" fontId="1" fillId="10" borderId="3" xfId="0" applyNumberFormat="1" applyFont="1" applyFill="1" applyBorder="1" applyAlignment="1">
      <alignment horizontal="center" vertical="center" wrapText="1"/>
    </xf>
    <xf numFmtId="167" fontId="1" fillId="10" borderId="3" xfId="0" applyNumberFormat="1" applyFont="1" applyFill="1" applyBorder="1" applyAlignment="1">
      <alignment horizontal="center" vertical="center" wrapText="1"/>
    </xf>
    <xf numFmtId="1" fontId="1" fillId="11" borderId="2" xfId="0" applyNumberFormat="1" applyFont="1" applyFill="1" applyBorder="1" applyAlignment="1">
      <alignment horizontal="center" vertical="center"/>
    </xf>
    <xf numFmtId="167" fontId="1" fillId="11" borderId="2" xfId="0" applyNumberFormat="1" applyFont="1" applyFill="1" applyBorder="1" applyAlignment="1">
      <alignment horizontal="center" vertical="center"/>
    </xf>
    <xf numFmtId="2" fontId="1" fillId="11" borderId="2" xfId="0" applyNumberFormat="1" applyFont="1" applyFill="1" applyBorder="1" applyAlignment="1">
      <alignment horizontal="center" vertical="center"/>
    </xf>
    <xf numFmtId="2" fontId="1" fillId="10" borderId="3" xfId="0" applyNumberFormat="1" applyFont="1" applyFill="1" applyBorder="1" applyAlignment="1">
      <alignment horizontal="center" vertical="center" wrapText="1"/>
    </xf>
    <xf numFmtId="1" fontId="1" fillId="11" borderId="3" xfId="0" applyNumberFormat="1" applyFont="1" applyFill="1" applyBorder="1" applyAlignment="1">
      <alignment horizontal="center" vertical="center"/>
    </xf>
    <xf numFmtId="167" fontId="1" fillId="11" borderId="3" xfId="0" applyNumberFormat="1" applyFont="1" applyFill="1" applyBorder="1" applyAlignment="1">
      <alignment horizontal="center" vertical="center"/>
    </xf>
    <xf numFmtId="0" fontId="1" fillId="11" borderId="3" xfId="0" applyFont="1" applyFill="1" applyBorder="1"/>
    <xf numFmtId="0" fontId="1" fillId="11" borderId="3" xfId="0" applyFont="1" applyFill="1" applyBorder="1" applyAlignment="1">
      <alignment horizontal="center"/>
    </xf>
    <xf numFmtId="2" fontId="1" fillId="11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4" fillId="0" borderId="7" xfId="0" applyFont="1" applyBorder="1"/>
    <xf numFmtId="0" fontId="14" fillId="0" borderId="7" xfId="0" applyFont="1" applyBorder="1" applyAlignment="1">
      <alignment horizontal="center"/>
    </xf>
    <xf numFmtId="2" fontId="1" fillId="2" borderId="32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16" fontId="37" fillId="0" borderId="33" xfId="0" applyNumberFormat="1" applyFont="1" applyBorder="1" applyAlignment="1">
      <alignment horizontal="center" vertical="center"/>
    </xf>
    <xf numFmtId="0" fontId="37" fillId="0" borderId="33" xfId="0" applyFont="1" applyBorder="1" applyAlignment="1">
      <alignment horizontal="center" vertical="center"/>
    </xf>
    <xf numFmtId="0" fontId="37" fillId="0" borderId="33" xfId="0" applyFont="1" applyBorder="1" applyAlignment="1">
      <alignment horizontal="left" vertical="center"/>
    </xf>
    <xf numFmtId="0" fontId="36" fillId="0" borderId="33" xfId="0" applyFont="1" applyBorder="1" applyAlignment="1">
      <alignment horizontal="center" vertical="center"/>
    </xf>
    <xf numFmtId="2" fontId="36" fillId="0" borderId="33" xfId="0" applyNumberFormat="1" applyFont="1" applyBorder="1" applyAlignment="1">
      <alignment horizontal="center" vertical="center"/>
    </xf>
    <xf numFmtId="166" fontId="36" fillId="0" borderId="33" xfId="0" applyNumberFormat="1" applyFont="1" applyBorder="1" applyAlignment="1">
      <alignment horizontal="center" vertical="center"/>
    </xf>
    <xf numFmtId="165" fontId="36" fillId="0" borderId="33" xfId="0" applyNumberFormat="1" applyFon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0" fontId="36" fillId="12" borderId="2" xfId="0" applyFont="1" applyFill="1" applyBorder="1"/>
    <xf numFmtId="0" fontId="36" fillId="12" borderId="2" xfId="0" applyFont="1" applyFill="1" applyBorder="1" applyAlignment="1">
      <alignment horizontal="center" vertical="center"/>
    </xf>
    <xf numFmtId="0" fontId="37" fillId="12" borderId="2" xfId="0" applyFont="1" applyFill="1" applyBorder="1" applyAlignment="1">
      <alignment horizontal="center" vertical="center"/>
    </xf>
    <xf numFmtId="2" fontId="37" fillId="12" borderId="2" xfId="0" applyNumberFormat="1" applyFont="1" applyFill="1" applyBorder="1" applyAlignment="1">
      <alignment horizontal="center" vertical="center"/>
    </xf>
    <xf numFmtId="0" fontId="36" fillId="13" borderId="28" xfId="0" applyFont="1" applyFill="1" applyBorder="1" applyAlignment="1">
      <alignment horizontal="center" vertical="center"/>
    </xf>
    <xf numFmtId="16" fontId="37" fillId="13" borderId="33" xfId="0" applyNumberFormat="1" applyFont="1" applyFill="1" applyBorder="1" applyAlignment="1">
      <alignment horizontal="center" vertical="center"/>
    </xf>
    <xf numFmtId="0" fontId="37" fillId="13" borderId="33" xfId="0" applyFont="1" applyFill="1" applyBorder="1" applyAlignment="1">
      <alignment horizontal="center" vertical="center"/>
    </xf>
    <xf numFmtId="0" fontId="37" fillId="13" borderId="33" xfId="0" applyFont="1" applyFill="1" applyBorder="1" applyAlignment="1">
      <alignment horizontal="left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3" borderId="2" xfId="0" applyFont="1" applyFill="1" applyBorder="1" applyAlignment="1">
      <alignment horizontal="center" vertical="center"/>
    </xf>
    <xf numFmtId="16" fontId="36" fillId="13" borderId="2" xfId="0" applyNumberFormat="1" applyFont="1" applyFill="1" applyBorder="1" applyAlignment="1">
      <alignment horizontal="center" vertical="center"/>
    </xf>
    <xf numFmtId="0" fontId="36" fillId="13" borderId="2" xfId="0" applyFont="1" applyFill="1" applyBorder="1"/>
    <xf numFmtId="0" fontId="37" fillId="13" borderId="2" xfId="0" applyFont="1" applyFill="1" applyBorder="1" applyAlignment="1">
      <alignment horizontal="center" vertical="center"/>
    </xf>
    <xf numFmtId="2" fontId="37" fillId="13" borderId="2" xfId="0" applyNumberFormat="1" applyFont="1" applyFill="1" applyBorder="1" applyAlignment="1">
      <alignment horizontal="center" vertical="center"/>
    </xf>
    <xf numFmtId="2" fontId="36" fillId="13" borderId="2" xfId="0" applyNumberFormat="1" applyFont="1" applyFill="1" applyBorder="1" applyAlignment="1">
      <alignment horizontal="center" vertical="center"/>
    </xf>
    <xf numFmtId="166" fontId="36" fillId="13" borderId="2" xfId="0" applyNumberFormat="1" applyFont="1" applyFill="1" applyBorder="1" applyAlignment="1">
      <alignment horizontal="center" vertical="center"/>
    </xf>
    <xf numFmtId="165" fontId="36" fillId="13" borderId="2" xfId="0" applyNumberFormat="1" applyFont="1" applyFill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0" fontId="37" fillId="13" borderId="0" xfId="0" applyFont="1" applyFill="1" applyAlignment="1">
      <alignment horizontal="center" vertical="center"/>
    </xf>
    <xf numFmtId="0" fontId="36" fillId="14" borderId="2" xfId="0" applyFont="1" applyFill="1" applyBorder="1"/>
    <xf numFmtId="0" fontId="36" fillId="14" borderId="2" xfId="0" applyFont="1" applyFill="1" applyBorder="1" applyAlignment="1">
      <alignment horizontal="center"/>
    </xf>
    <xf numFmtId="0" fontId="36" fillId="14" borderId="30" xfId="0" applyFont="1" applyFill="1" applyBorder="1" applyAlignment="1">
      <alignment horizontal="center"/>
    </xf>
    <xf numFmtId="0" fontId="36" fillId="14" borderId="30" xfId="0" applyFont="1" applyFill="1" applyBorder="1"/>
    <xf numFmtId="2" fontId="36" fillId="14" borderId="30" xfId="0" applyNumberFormat="1" applyFont="1" applyFill="1" applyBorder="1" applyAlignment="1">
      <alignment horizontal="center" vertical="center"/>
    </xf>
    <xf numFmtId="0" fontId="38" fillId="14" borderId="2" xfId="0" applyFont="1" applyFill="1" applyBorder="1" applyAlignment="1">
      <alignment horizontal="center" vertical="center"/>
    </xf>
    <xf numFmtId="0" fontId="36" fillId="14" borderId="17" xfId="0" applyFont="1" applyFill="1" applyBorder="1"/>
    <xf numFmtId="0" fontId="36" fillId="14" borderId="17" xfId="0" applyFont="1" applyFill="1" applyBorder="1" applyAlignment="1">
      <alignment horizontal="center"/>
    </xf>
    <xf numFmtId="0" fontId="36" fillId="14" borderId="31" xfId="0" applyFont="1" applyFill="1" applyBorder="1" applyAlignment="1">
      <alignment horizontal="center"/>
    </xf>
    <xf numFmtId="0" fontId="36" fillId="14" borderId="31" xfId="0" applyFont="1" applyFill="1" applyBorder="1"/>
    <xf numFmtId="0" fontId="36" fillId="14" borderId="31" xfId="0" applyFont="1" applyFill="1" applyBorder="1" applyAlignment="1">
      <alignment horizontal="center" vertical="center"/>
    </xf>
    <xf numFmtId="0" fontId="38" fillId="14" borderId="17" xfId="0" applyFont="1" applyFill="1" applyBorder="1" applyAlignment="1">
      <alignment horizontal="center" vertical="center"/>
    </xf>
    <xf numFmtId="43" fontId="40" fillId="2" borderId="2" xfId="0" applyNumberFormat="1" applyFont="1" applyFill="1" applyBorder="1" applyAlignment="1">
      <alignment horizontal="center" vertical="top"/>
    </xf>
    <xf numFmtId="0" fontId="40" fillId="2" borderId="2" xfId="0" applyFont="1" applyFill="1" applyBorder="1" applyAlignment="1">
      <alignment horizontal="center" vertical="center"/>
    </xf>
    <xf numFmtId="43" fontId="41" fillId="2" borderId="2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left"/>
    </xf>
    <xf numFmtId="0" fontId="40" fillId="2" borderId="2" xfId="0" applyFont="1" applyFill="1" applyBorder="1" applyAlignment="1">
      <alignment horizontal="left"/>
    </xf>
    <xf numFmtId="43" fontId="36" fillId="2" borderId="2" xfId="0" applyNumberFormat="1" applyFont="1" applyFill="1" applyBorder="1" applyAlignment="1">
      <alignment horizontal="center" vertical="center"/>
    </xf>
    <xf numFmtId="43" fontId="40" fillId="2" borderId="2" xfId="0" applyNumberFormat="1" applyFont="1" applyFill="1" applyBorder="1" applyAlignment="1">
      <alignment horizontal="center" vertical="center"/>
    </xf>
    <xf numFmtId="0" fontId="1" fillId="7" borderId="24" xfId="0" applyFont="1" applyFill="1" applyBorder="1"/>
    <xf numFmtId="165" fontId="40" fillId="0" borderId="27" xfId="0" applyNumberFormat="1" applyFont="1" applyBorder="1" applyAlignment="1">
      <alignment horizontal="center" vertical="center"/>
    </xf>
    <xf numFmtId="0" fontId="41" fillId="0" borderId="2" xfId="0" applyFont="1" applyBorder="1"/>
    <xf numFmtId="2" fontId="38" fillId="14" borderId="30" xfId="0" applyNumberFormat="1" applyFont="1" applyFill="1" applyBorder="1" applyAlignment="1">
      <alignment horizontal="center" vertical="center"/>
    </xf>
    <xf numFmtId="2" fontId="38" fillId="14" borderId="31" xfId="0" applyNumberFormat="1" applyFont="1" applyFill="1" applyBorder="1" applyAlignment="1">
      <alignment horizontal="center" vertical="center"/>
    </xf>
    <xf numFmtId="16" fontId="36" fillId="14" borderId="34" xfId="0" applyNumberFormat="1" applyFont="1" applyFill="1" applyBorder="1" applyAlignment="1">
      <alignment horizontal="center"/>
    </xf>
    <xf numFmtId="0" fontId="37" fillId="13" borderId="24" xfId="0" applyFont="1" applyFill="1" applyBorder="1" applyAlignment="1">
      <alignment horizontal="center" vertical="center"/>
    </xf>
    <xf numFmtId="0" fontId="36" fillId="14" borderId="32" xfId="0" applyFont="1" applyFill="1" applyBorder="1"/>
    <xf numFmtId="0" fontId="36" fillId="14" borderId="32" xfId="0" applyFont="1" applyFill="1" applyBorder="1" applyAlignment="1">
      <alignment horizontal="center"/>
    </xf>
    <xf numFmtId="0" fontId="36" fillId="14" borderId="34" xfId="0" applyFont="1" applyFill="1" applyBorder="1" applyAlignment="1">
      <alignment horizontal="center"/>
    </xf>
    <xf numFmtId="0" fontId="36" fillId="14" borderId="34" xfId="0" applyFont="1" applyFill="1" applyBorder="1" applyAlignment="1">
      <alignment horizontal="center" vertical="center"/>
    </xf>
    <xf numFmtId="2" fontId="36" fillId="14" borderId="34" xfId="0" applyNumberFormat="1" applyFont="1" applyFill="1" applyBorder="1" applyAlignment="1">
      <alignment horizontal="center" vertical="center"/>
    </xf>
    <xf numFmtId="165" fontId="40" fillId="13" borderId="27" xfId="0" applyNumberFormat="1" applyFont="1" applyFill="1" applyBorder="1" applyAlignment="1">
      <alignment horizontal="center" vertical="center"/>
    </xf>
    <xf numFmtId="15" fontId="36" fillId="13" borderId="2" xfId="0" applyNumberFormat="1" applyFont="1" applyFill="1" applyBorder="1" applyAlignment="1">
      <alignment horizontal="center" vertical="center"/>
    </xf>
    <xf numFmtId="0" fontId="41" fillId="13" borderId="2" xfId="0" applyFont="1" applyFill="1" applyBorder="1"/>
    <xf numFmtId="43" fontId="40" fillId="13" borderId="2" xfId="0" applyNumberFormat="1" applyFont="1" applyFill="1" applyBorder="1" applyAlignment="1">
      <alignment horizontal="center" vertical="top"/>
    </xf>
    <xf numFmtId="0" fontId="40" fillId="13" borderId="2" xfId="0" applyFont="1" applyFill="1" applyBorder="1" applyAlignment="1">
      <alignment horizontal="center" vertical="center"/>
    </xf>
    <xf numFmtId="0" fontId="40" fillId="13" borderId="2" xfId="0" applyFont="1" applyFill="1" applyBorder="1" applyAlignment="1">
      <alignment horizontal="center" vertical="top"/>
    </xf>
    <xf numFmtId="43" fontId="36" fillId="2" borderId="2" xfId="0" applyNumberFormat="1" applyFont="1" applyFill="1" applyBorder="1" applyAlignment="1">
      <alignment horizontal="center" vertical="top"/>
    </xf>
    <xf numFmtId="49" fontId="37" fillId="0" borderId="33" xfId="0" applyNumberFormat="1" applyFont="1" applyBorder="1" applyAlignment="1">
      <alignment horizontal="center" vertical="center"/>
    </xf>
    <xf numFmtId="0" fontId="36" fillId="12" borderId="28" xfId="0" applyFont="1" applyFill="1" applyBorder="1" applyAlignment="1">
      <alignment horizontal="center" vertical="center"/>
    </xf>
    <xf numFmtId="16" fontId="37" fillId="12" borderId="33" xfId="0" applyNumberFormat="1" applyFont="1" applyFill="1" applyBorder="1" applyAlignment="1">
      <alignment horizontal="center" vertical="center"/>
    </xf>
    <xf numFmtId="0" fontId="37" fillId="12" borderId="33" xfId="0" applyFont="1" applyFill="1" applyBorder="1" applyAlignment="1">
      <alignment horizontal="center" vertical="center"/>
    </xf>
    <xf numFmtId="0" fontId="37" fillId="12" borderId="33" xfId="0" applyFont="1" applyFill="1" applyBorder="1" applyAlignment="1">
      <alignment horizontal="left" vertical="center"/>
    </xf>
    <xf numFmtId="16" fontId="36" fillId="14" borderId="31" xfId="0" applyNumberFormat="1" applyFont="1" applyFill="1" applyBorder="1" applyAlignment="1">
      <alignment horizontal="center"/>
    </xf>
    <xf numFmtId="2" fontId="36" fillId="14" borderId="31" xfId="0" applyNumberFormat="1" applyFont="1" applyFill="1" applyBorder="1" applyAlignment="1">
      <alignment horizontal="center" vertical="center"/>
    </xf>
    <xf numFmtId="0" fontId="37" fillId="15" borderId="2" xfId="0" applyFont="1" applyFill="1" applyBorder="1" applyAlignment="1">
      <alignment horizontal="center" vertical="center"/>
    </xf>
    <xf numFmtId="0" fontId="36" fillId="15" borderId="2" xfId="0" applyFont="1" applyFill="1" applyBorder="1" applyAlignment="1">
      <alignment horizontal="center" vertical="center"/>
    </xf>
    <xf numFmtId="2" fontId="36" fillId="15" borderId="2" xfId="0" applyNumberFormat="1" applyFont="1" applyFill="1" applyBorder="1" applyAlignment="1">
      <alignment horizontal="center" vertical="center"/>
    </xf>
    <xf numFmtId="166" fontId="36" fillId="15" borderId="2" xfId="0" applyNumberFormat="1" applyFont="1" applyFill="1" applyBorder="1" applyAlignment="1">
      <alignment horizontal="center" vertical="center"/>
    </xf>
    <xf numFmtId="165" fontId="36" fillId="15" borderId="2" xfId="0" applyNumberFormat="1" applyFont="1" applyFill="1" applyBorder="1" applyAlignment="1">
      <alignment horizontal="center" vertical="center"/>
    </xf>
    <xf numFmtId="16" fontId="36" fillId="15" borderId="2" xfId="0" applyNumberFormat="1" applyFont="1" applyFill="1" applyBorder="1" applyAlignment="1">
      <alignment horizontal="center" vertical="center"/>
    </xf>
    <xf numFmtId="0" fontId="36" fillId="15" borderId="2" xfId="0" applyFont="1" applyFill="1" applyBorder="1"/>
    <xf numFmtId="2" fontId="37" fillId="15" borderId="2" xfId="0" applyNumberFormat="1" applyFont="1" applyFill="1" applyBorder="1" applyAlignment="1">
      <alignment horizontal="center" vertical="center"/>
    </xf>
    <xf numFmtId="43" fontId="36" fillId="13" borderId="2" xfId="0" applyNumberFormat="1" applyFont="1" applyFill="1" applyBorder="1" applyAlignment="1">
      <alignment horizontal="center" vertical="top"/>
    </xf>
    <xf numFmtId="49" fontId="37" fillId="13" borderId="33" xfId="0" applyNumberFormat="1" applyFont="1" applyFill="1" applyBorder="1" applyAlignment="1">
      <alignment horizontal="center" vertical="center"/>
    </xf>
    <xf numFmtId="49" fontId="37" fillId="12" borderId="33" xfId="0" applyNumberFormat="1" applyFont="1" applyFill="1" applyBorder="1" applyAlignment="1">
      <alignment horizontal="center" vertical="center"/>
    </xf>
    <xf numFmtId="0" fontId="37" fillId="13" borderId="2" xfId="0" applyFont="1" applyFill="1" applyBorder="1"/>
    <xf numFmtId="0" fontId="36" fillId="13" borderId="2" xfId="0" applyFont="1" applyFill="1" applyBorder="1" applyAlignment="1">
      <alignment horizontal="center" vertical="top"/>
    </xf>
    <xf numFmtId="0" fontId="1" fillId="14" borderId="2" xfId="0" applyFont="1" applyFill="1" applyBorder="1" applyAlignment="1">
      <alignment horizontal="center" vertical="center"/>
    </xf>
    <xf numFmtId="165" fontId="36" fillId="14" borderId="2" xfId="0" applyNumberFormat="1" applyFont="1" applyFill="1" applyBorder="1" applyAlignment="1">
      <alignment horizontal="center" vertical="center"/>
    </xf>
    <xf numFmtId="15" fontId="1" fillId="14" borderId="2" xfId="0" applyNumberFormat="1" applyFont="1" applyFill="1" applyBorder="1" applyAlignment="1">
      <alignment horizontal="center" vertical="center"/>
    </xf>
    <xf numFmtId="0" fontId="40" fillId="14" borderId="2" xfId="0" applyFont="1" applyFill="1" applyBorder="1" applyAlignment="1">
      <alignment horizontal="left"/>
    </xf>
    <xf numFmtId="43" fontId="36" fillId="14" borderId="2" xfId="0" applyNumberFormat="1" applyFont="1" applyFill="1" applyBorder="1" applyAlignment="1">
      <alignment horizontal="center" vertical="top"/>
    </xf>
    <xf numFmtId="43" fontId="1" fillId="14" borderId="2" xfId="0" applyNumberFormat="1" applyFont="1" applyFill="1" applyBorder="1" applyAlignment="1">
      <alignment horizontal="center" vertical="top"/>
    </xf>
    <xf numFmtId="0" fontId="36" fillId="14" borderId="2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  <xf numFmtId="0" fontId="1" fillId="14" borderId="7" xfId="0" applyFont="1" applyFill="1" applyBorder="1" applyAlignment="1">
      <alignment horizontal="center" vertical="center"/>
    </xf>
    <xf numFmtId="0" fontId="38" fillId="14" borderId="27" xfId="0" applyFont="1" applyFill="1" applyBorder="1" applyAlignment="1">
      <alignment horizontal="center" vertical="center"/>
    </xf>
    <xf numFmtId="165" fontId="38" fillId="14" borderId="7" xfId="0" applyNumberFormat="1" applyFont="1" applyFill="1" applyBorder="1" applyAlignment="1">
      <alignment horizontal="center" vertical="center"/>
    </xf>
    <xf numFmtId="165" fontId="38" fillId="14" borderId="27" xfId="0" applyNumberFormat="1" applyFont="1" applyFill="1" applyBorder="1" applyAlignment="1">
      <alignment horizontal="center" vertical="center"/>
    </xf>
    <xf numFmtId="0" fontId="36" fillId="14" borderId="7" xfId="0" applyFont="1" applyFill="1" applyBorder="1" applyAlignment="1">
      <alignment horizontal="center" vertical="center"/>
    </xf>
    <xf numFmtId="0" fontId="11" fillId="13" borderId="17" xfId="0" applyFont="1" applyFill="1" applyBorder="1"/>
    <xf numFmtId="16" fontId="36" fillId="14" borderId="29" xfId="0" applyNumberFormat="1" applyFont="1" applyFill="1" applyBorder="1" applyAlignment="1">
      <alignment horizontal="center" vertical="center"/>
    </xf>
    <xf numFmtId="0" fontId="11" fillId="13" borderId="31" xfId="0" applyFont="1" applyFill="1" applyBorder="1"/>
    <xf numFmtId="0" fontId="36" fillId="14" borderId="27" xfId="0" applyFont="1" applyFill="1" applyBorder="1" applyAlignment="1">
      <alignment horizontal="center" vertical="center"/>
    </xf>
    <xf numFmtId="166" fontId="38" fillId="14" borderId="7" xfId="0" applyNumberFormat="1" applyFont="1" applyFill="1" applyBorder="1" applyAlignment="1">
      <alignment horizontal="center" vertical="center"/>
    </xf>
    <xf numFmtId="166" fontId="38" fillId="14" borderId="27" xfId="0" applyNumberFormat="1" applyFont="1" applyFill="1" applyBorder="1" applyAlignment="1">
      <alignment horizontal="center" vertical="center"/>
    </xf>
    <xf numFmtId="0" fontId="38" fillId="14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205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219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218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511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C22" sqref="C22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45098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F20" sqref="F20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45098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02" t="s">
        <v>16</v>
      </c>
      <c r="B9" s="404" t="s">
        <v>17</v>
      </c>
      <c r="C9" s="404" t="s">
        <v>18</v>
      </c>
      <c r="D9" s="404" t="s">
        <v>19</v>
      </c>
      <c r="E9" s="26" t="s">
        <v>20</v>
      </c>
      <c r="F9" s="26" t="s">
        <v>21</v>
      </c>
      <c r="G9" s="399" t="s">
        <v>22</v>
      </c>
      <c r="H9" s="400"/>
      <c r="I9" s="401"/>
      <c r="J9" s="399" t="s">
        <v>23</v>
      </c>
      <c r="K9" s="400"/>
      <c r="L9" s="401"/>
      <c r="M9" s="26"/>
      <c r="N9" s="27"/>
      <c r="O9" s="27"/>
      <c r="P9" s="27"/>
    </row>
    <row r="10" spans="1:16" ht="59.25" customHeight="1">
      <c r="A10" s="403"/>
      <c r="B10" s="405"/>
      <c r="C10" s="405"/>
      <c r="D10" s="405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45106</v>
      </c>
      <c r="E11" s="35">
        <v>18864.7</v>
      </c>
      <c r="F11" s="35">
        <v>18820</v>
      </c>
      <c r="G11" s="36">
        <v>18757</v>
      </c>
      <c r="H11" s="36">
        <v>18649.3</v>
      </c>
      <c r="I11" s="36">
        <v>18586.3</v>
      </c>
      <c r="J11" s="36">
        <v>18927.7</v>
      </c>
      <c r="K11" s="36">
        <v>18990.7</v>
      </c>
      <c r="L11" s="36">
        <v>19098.400000000001</v>
      </c>
      <c r="M11" s="37">
        <v>18883</v>
      </c>
      <c r="N11" s="37">
        <v>18712.3</v>
      </c>
      <c r="O11" s="38">
        <v>11431550</v>
      </c>
      <c r="P11" s="39">
        <v>-1.5412772921062832E-2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45106</v>
      </c>
      <c r="E12" s="40">
        <v>43864.75</v>
      </c>
      <c r="F12" s="40">
        <v>43743.25</v>
      </c>
      <c r="G12" s="41">
        <v>43571.55</v>
      </c>
      <c r="H12" s="41">
        <v>43278.350000000006</v>
      </c>
      <c r="I12" s="41">
        <v>43106.650000000009</v>
      </c>
      <c r="J12" s="41">
        <v>44036.45</v>
      </c>
      <c r="K12" s="41">
        <v>44208.149999999994</v>
      </c>
      <c r="L12" s="41">
        <v>44501.349999999991</v>
      </c>
      <c r="M12" s="31">
        <v>43914.95</v>
      </c>
      <c r="N12" s="31">
        <v>43450.05</v>
      </c>
      <c r="O12" s="42">
        <v>2835525</v>
      </c>
      <c r="P12" s="43">
        <v>1.857156969277882E-2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45104</v>
      </c>
      <c r="E13" s="40">
        <v>19513.349999999999</v>
      </c>
      <c r="F13" s="40">
        <v>19462.5</v>
      </c>
      <c r="G13" s="41">
        <v>19397.3</v>
      </c>
      <c r="H13" s="41">
        <v>19281.25</v>
      </c>
      <c r="I13" s="41">
        <v>19216.05</v>
      </c>
      <c r="J13" s="41">
        <v>19578.55</v>
      </c>
      <c r="K13" s="41">
        <v>19643.749999999996</v>
      </c>
      <c r="L13" s="41">
        <v>19759.8</v>
      </c>
      <c r="M13" s="31">
        <v>19527.7</v>
      </c>
      <c r="N13" s="31">
        <v>19346.45</v>
      </c>
      <c r="O13" s="42">
        <v>52720</v>
      </c>
      <c r="P13" s="43">
        <v>4.6031746031746035E-2</v>
      </c>
    </row>
    <row r="14" spans="1:16" ht="12.75" customHeight="1">
      <c r="A14" s="31">
        <v>4</v>
      </c>
      <c r="B14" s="32" t="s">
        <v>35</v>
      </c>
      <c r="C14" s="33" t="s">
        <v>39</v>
      </c>
      <c r="D14" s="34">
        <v>45104</v>
      </c>
      <c r="E14" s="40">
        <v>8158.45</v>
      </c>
      <c r="F14" s="40">
        <v>8132.75</v>
      </c>
      <c r="G14" s="41">
        <v>8095.55</v>
      </c>
      <c r="H14" s="41">
        <v>8032.6500000000005</v>
      </c>
      <c r="I14" s="41">
        <v>7995.4500000000007</v>
      </c>
      <c r="J14" s="41">
        <v>8195.65</v>
      </c>
      <c r="K14" s="41">
        <v>8232.85</v>
      </c>
      <c r="L14" s="41">
        <v>8295.75</v>
      </c>
      <c r="M14" s="31">
        <v>8169.95</v>
      </c>
      <c r="N14" s="31">
        <v>8069.85</v>
      </c>
      <c r="O14" s="42">
        <v>5625</v>
      </c>
      <c r="P14" s="43">
        <v>0.31578947368421051</v>
      </c>
    </row>
    <row r="15" spans="1:16" ht="12.75" customHeight="1">
      <c r="A15" s="31">
        <v>5</v>
      </c>
      <c r="B15" s="32" t="s">
        <v>40</v>
      </c>
      <c r="C15" s="33" t="s">
        <v>41</v>
      </c>
      <c r="D15" s="34">
        <v>45106</v>
      </c>
      <c r="E15" s="40">
        <v>520.85</v>
      </c>
      <c r="F15" s="40">
        <v>520.44999999999993</v>
      </c>
      <c r="G15" s="41">
        <v>516.89999999999986</v>
      </c>
      <c r="H15" s="41">
        <v>512.94999999999993</v>
      </c>
      <c r="I15" s="41">
        <v>509.39999999999986</v>
      </c>
      <c r="J15" s="41">
        <v>524.39999999999986</v>
      </c>
      <c r="K15" s="41">
        <v>527.94999999999982</v>
      </c>
      <c r="L15" s="41">
        <v>531.89999999999986</v>
      </c>
      <c r="M15" s="31">
        <v>524</v>
      </c>
      <c r="N15" s="31">
        <v>516.5</v>
      </c>
      <c r="O15" s="42">
        <v>6297250</v>
      </c>
      <c r="P15" s="43">
        <v>3.7190456974857733E-2</v>
      </c>
    </row>
    <row r="16" spans="1:16" ht="12.75" customHeight="1">
      <c r="A16" s="31">
        <v>6</v>
      </c>
      <c r="B16" s="32" t="s">
        <v>42</v>
      </c>
      <c r="C16" s="33" t="s">
        <v>43</v>
      </c>
      <c r="D16" s="34">
        <v>45106</v>
      </c>
      <c r="E16" s="40">
        <v>4386.8999999999996</v>
      </c>
      <c r="F16" s="40">
        <v>4371.0166666666664</v>
      </c>
      <c r="G16" s="41">
        <v>4349.1833333333325</v>
      </c>
      <c r="H16" s="41">
        <v>4311.4666666666662</v>
      </c>
      <c r="I16" s="41">
        <v>4289.6333333333323</v>
      </c>
      <c r="J16" s="41">
        <v>4408.7333333333327</v>
      </c>
      <c r="K16" s="41">
        <v>4430.5666666666666</v>
      </c>
      <c r="L16" s="41">
        <v>4468.2833333333328</v>
      </c>
      <c r="M16" s="31">
        <v>4392.8500000000004</v>
      </c>
      <c r="N16" s="31">
        <v>4333.3</v>
      </c>
      <c r="O16" s="42">
        <v>1438000</v>
      </c>
      <c r="P16" s="43">
        <v>-2.1102791014295439E-2</v>
      </c>
    </row>
    <row r="17" spans="1:16" ht="12.75" customHeight="1">
      <c r="A17" s="31">
        <v>7</v>
      </c>
      <c r="B17" s="32" t="s">
        <v>44</v>
      </c>
      <c r="C17" s="33" t="s">
        <v>45</v>
      </c>
      <c r="D17" s="34">
        <v>45106</v>
      </c>
      <c r="E17" s="40">
        <v>23013.599999999999</v>
      </c>
      <c r="F17" s="40">
        <v>23027.733333333337</v>
      </c>
      <c r="G17" s="41">
        <v>22795.016666666674</v>
      </c>
      <c r="H17" s="41">
        <v>22576.433333333338</v>
      </c>
      <c r="I17" s="41">
        <v>22343.716666666674</v>
      </c>
      <c r="J17" s="41">
        <v>23246.316666666673</v>
      </c>
      <c r="K17" s="41">
        <v>23479.033333333333</v>
      </c>
      <c r="L17" s="41">
        <v>23697.616666666672</v>
      </c>
      <c r="M17" s="31">
        <v>23260.45</v>
      </c>
      <c r="N17" s="31">
        <v>22809.15</v>
      </c>
      <c r="O17" s="42">
        <v>63640</v>
      </c>
      <c r="P17" s="43">
        <v>-3.6341611144760748E-2</v>
      </c>
    </row>
    <row r="18" spans="1:16" ht="12.75" customHeight="1">
      <c r="A18" s="31">
        <v>8</v>
      </c>
      <c r="B18" s="32" t="s">
        <v>46</v>
      </c>
      <c r="C18" s="33" t="s">
        <v>47</v>
      </c>
      <c r="D18" s="34">
        <v>45106</v>
      </c>
      <c r="E18" s="40">
        <v>180.3</v>
      </c>
      <c r="F18" s="40">
        <v>179.46666666666667</v>
      </c>
      <c r="G18" s="41">
        <v>178.18333333333334</v>
      </c>
      <c r="H18" s="41">
        <v>176.06666666666666</v>
      </c>
      <c r="I18" s="41">
        <v>174.78333333333333</v>
      </c>
      <c r="J18" s="41">
        <v>181.58333333333334</v>
      </c>
      <c r="K18" s="41">
        <v>182.8666666666667</v>
      </c>
      <c r="L18" s="41">
        <v>184.98333333333335</v>
      </c>
      <c r="M18" s="31">
        <v>180.75</v>
      </c>
      <c r="N18" s="31">
        <v>177.35</v>
      </c>
      <c r="O18" s="42">
        <v>29624400</v>
      </c>
      <c r="P18" s="43">
        <v>2.7725739977519669E-2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45106</v>
      </c>
      <c r="E19" s="40">
        <v>214</v>
      </c>
      <c r="F19" s="40">
        <v>213.91666666666666</v>
      </c>
      <c r="G19" s="41">
        <v>212.88333333333333</v>
      </c>
      <c r="H19" s="41">
        <v>211.76666666666668</v>
      </c>
      <c r="I19" s="41">
        <v>210.73333333333335</v>
      </c>
      <c r="J19" s="41">
        <v>215.0333333333333</v>
      </c>
      <c r="K19" s="41">
        <v>216.06666666666666</v>
      </c>
      <c r="L19" s="41">
        <v>217.18333333333328</v>
      </c>
      <c r="M19" s="31">
        <v>214.95</v>
      </c>
      <c r="N19" s="31">
        <v>212.8</v>
      </c>
      <c r="O19" s="42">
        <v>32081400</v>
      </c>
      <c r="P19" s="43">
        <v>2.9021766324743559E-2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45106</v>
      </c>
      <c r="E20" s="40">
        <v>1841.4</v>
      </c>
      <c r="F20" s="40">
        <v>1833.25</v>
      </c>
      <c r="G20" s="41">
        <v>1821.6</v>
      </c>
      <c r="H20" s="41">
        <v>1801.8</v>
      </c>
      <c r="I20" s="41">
        <v>1790.1499999999999</v>
      </c>
      <c r="J20" s="41">
        <v>1853.05</v>
      </c>
      <c r="K20" s="41">
        <v>1864.7</v>
      </c>
      <c r="L20" s="41">
        <v>1884.5</v>
      </c>
      <c r="M20" s="31">
        <v>1844.9</v>
      </c>
      <c r="N20" s="31">
        <v>1813.45</v>
      </c>
      <c r="O20" s="42">
        <v>5211850</v>
      </c>
      <c r="P20" s="43">
        <v>-8.6267217498825802E-4</v>
      </c>
    </row>
    <row r="21" spans="1:16" ht="12.75" customHeight="1">
      <c r="A21" s="31">
        <v>11</v>
      </c>
      <c r="B21" s="32" t="s">
        <v>46</v>
      </c>
      <c r="C21" s="33" t="s">
        <v>52</v>
      </c>
      <c r="D21" s="34">
        <v>45106</v>
      </c>
      <c r="E21" s="40">
        <v>2423.25</v>
      </c>
      <c r="F21" s="40">
        <v>2420.3833333333332</v>
      </c>
      <c r="G21" s="41">
        <v>2396.8166666666666</v>
      </c>
      <c r="H21" s="41">
        <v>2370.3833333333332</v>
      </c>
      <c r="I21" s="41">
        <v>2346.8166666666666</v>
      </c>
      <c r="J21" s="41">
        <v>2446.8166666666666</v>
      </c>
      <c r="K21" s="41">
        <v>2470.3833333333332</v>
      </c>
      <c r="L21" s="41">
        <v>2496.8166666666666</v>
      </c>
      <c r="M21" s="31">
        <v>2443.9499999999998</v>
      </c>
      <c r="N21" s="31">
        <v>2393.9499999999998</v>
      </c>
      <c r="O21" s="42">
        <v>11655750</v>
      </c>
      <c r="P21" s="43">
        <v>1.9398370641816695E-2</v>
      </c>
    </row>
    <row r="22" spans="1:16" ht="12.75" customHeight="1">
      <c r="A22" s="31">
        <v>12</v>
      </c>
      <c r="B22" s="32" t="s">
        <v>46</v>
      </c>
      <c r="C22" s="33" t="s">
        <v>53</v>
      </c>
      <c r="D22" s="34">
        <v>45106</v>
      </c>
      <c r="E22" s="40">
        <v>737.95</v>
      </c>
      <c r="F22" s="40">
        <v>736.25</v>
      </c>
      <c r="G22" s="41">
        <v>732.65</v>
      </c>
      <c r="H22" s="41">
        <v>727.35</v>
      </c>
      <c r="I22" s="41">
        <v>723.75</v>
      </c>
      <c r="J22" s="41">
        <v>741.55</v>
      </c>
      <c r="K22" s="41">
        <v>745.14999999999986</v>
      </c>
      <c r="L22" s="41">
        <v>750.44999999999993</v>
      </c>
      <c r="M22" s="31">
        <v>739.85</v>
      </c>
      <c r="N22" s="31">
        <v>730.95</v>
      </c>
      <c r="O22" s="42">
        <v>33051250</v>
      </c>
      <c r="P22" s="43">
        <v>-8.1460986054551401E-3</v>
      </c>
    </row>
    <row r="23" spans="1:16" ht="12.75" customHeight="1">
      <c r="A23" s="31">
        <v>13</v>
      </c>
      <c r="B23" s="32" t="s">
        <v>44</v>
      </c>
      <c r="C23" s="33" t="s">
        <v>54</v>
      </c>
      <c r="D23" s="34">
        <v>45106</v>
      </c>
      <c r="E23" s="40">
        <v>3399.2</v>
      </c>
      <c r="F23" s="40">
        <v>3417.6666666666665</v>
      </c>
      <c r="G23" s="41">
        <v>3367.5333333333328</v>
      </c>
      <c r="H23" s="41">
        <v>3335.8666666666663</v>
      </c>
      <c r="I23" s="41">
        <v>3285.7333333333327</v>
      </c>
      <c r="J23" s="41">
        <v>3449.333333333333</v>
      </c>
      <c r="K23" s="41">
        <v>3499.4666666666672</v>
      </c>
      <c r="L23" s="41">
        <v>3531.1333333333332</v>
      </c>
      <c r="M23" s="31">
        <v>3467.8</v>
      </c>
      <c r="N23" s="31">
        <v>3386</v>
      </c>
      <c r="O23" s="42">
        <v>831000</v>
      </c>
      <c r="P23" s="43">
        <v>4.2136945071482315E-2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45106</v>
      </c>
      <c r="E24" s="40">
        <v>450.8</v>
      </c>
      <c r="F24" s="40">
        <v>451.76666666666665</v>
      </c>
      <c r="G24" s="41">
        <v>447.0333333333333</v>
      </c>
      <c r="H24" s="41">
        <v>443.26666666666665</v>
      </c>
      <c r="I24" s="41">
        <v>438.5333333333333</v>
      </c>
      <c r="J24" s="41">
        <v>455.5333333333333</v>
      </c>
      <c r="K24" s="41">
        <v>460.26666666666665</v>
      </c>
      <c r="L24" s="41">
        <v>464.0333333333333</v>
      </c>
      <c r="M24" s="31">
        <v>456.5</v>
      </c>
      <c r="N24" s="31">
        <v>448</v>
      </c>
      <c r="O24" s="42">
        <v>56338200</v>
      </c>
      <c r="P24" s="43">
        <v>1.2683210923091857E-2</v>
      </c>
    </row>
    <row r="25" spans="1:16" ht="12.75" customHeight="1">
      <c r="A25" s="31">
        <v>15</v>
      </c>
      <c r="B25" s="44" t="s">
        <v>46</v>
      </c>
      <c r="C25" s="33" t="s">
        <v>56</v>
      </c>
      <c r="D25" s="34">
        <v>45106</v>
      </c>
      <c r="E25" s="40">
        <v>5177.95</v>
      </c>
      <c r="F25" s="40">
        <v>5168.3166666666666</v>
      </c>
      <c r="G25" s="41">
        <v>5127.6333333333332</v>
      </c>
      <c r="H25" s="41">
        <v>5077.3166666666666</v>
      </c>
      <c r="I25" s="41">
        <v>5036.6333333333332</v>
      </c>
      <c r="J25" s="41">
        <v>5218.6333333333332</v>
      </c>
      <c r="K25" s="41">
        <v>5259.3166666666657</v>
      </c>
      <c r="L25" s="41">
        <v>5309.6333333333332</v>
      </c>
      <c r="M25" s="31">
        <v>5209</v>
      </c>
      <c r="N25" s="31">
        <v>5118</v>
      </c>
      <c r="O25" s="42">
        <v>1948625</v>
      </c>
      <c r="P25" s="43">
        <v>-3.5513209181463834E-2</v>
      </c>
    </row>
    <row r="26" spans="1:16" ht="12.75" customHeight="1">
      <c r="A26" s="31">
        <v>16</v>
      </c>
      <c r="B26" s="32" t="s">
        <v>57</v>
      </c>
      <c r="C26" s="33" t="s">
        <v>58</v>
      </c>
      <c r="D26" s="34">
        <v>45106</v>
      </c>
      <c r="E26" s="40">
        <v>407.25</v>
      </c>
      <c r="F26" s="40">
        <v>406.34999999999997</v>
      </c>
      <c r="G26" s="41">
        <v>404.69999999999993</v>
      </c>
      <c r="H26" s="41">
        <v>402.15</v>
      </c>
      <c r="I26" s="41">
        <v>400.49999999999994</v>
      </c>
      <c r="J26" s="41">
        <v>408.89999999999992</v>
      </c>
      <c r="K26" s="41">
        <v>410.5499999999999</v>
      </c>
      <c r="L26" s="41">
        <v>413.09999999999991</v>
      </c>
      <c r="M26" s="31">
        <v>408</v>
      </c>
      <c r="N26" s="31">
        <v>403.8</v>
      </c>
      <c r="O26" s="42">
        <v>12742700</v>
      </c>
      <c r="P26" s="43">
        <v>-6.881770711557946E-3</v>
      </c>
    </row>
    <row r="27" spans="1:16" ht="12.75" customHeight="1">
      <c r="A27" s="31">
        <v>17</v>
      </c>
      <c r="B27" s="32" t="s">
        <v>57</v>
      </c>
      <c r="C27" s="33" t="s">
        <v>59</v>
      </c>
      <c r="D27" s="34">
        <v>45106</v>
      </c>
      <c r="E27" s="40">
        <v>168</v>
      </c>
      <c r="F27" s="40">
        <v>168.33333333333334</v>
      </c>
      <c r="G27" s="41">
        <v>165.4666666666667</v>
      </c>
      <c r="H27" s="41">
        <v>162.93333333333337</v>
      </c>
      <c r="I27" s="41">
        <v>160.06666666666672</v>
      </c>
      <c r="J27" s="41">
        <v>170.86666666666667</v>
      </c>
      <c r="K27" s="41">
        <v>173.73333333333329</v>
      </c>
      <c r="L27" s="41">
        <v>176.26666666666665</v>
      </c>
      <c r="M27" s="31">
        <v>171.2</v>
      </c>
      <c r="N27" s="31">
        <v>165.8</v>
      </c>
      <c r="O27" s="42">
        <v>72420000</v>
      </c>
      <c r="P27" s="43">
        <v>4.0816326530612242E-2</v>
      </c>
    </row>
    <row r="28" spans="1:16" ht="12.75" customHeight="1">
      <c r="A28" s="31">
        <v>18</v>
      </c>
      <c r="B28" s="32" t="s">
        <v>60</v>
      </c>
      <c r="C28" s="33" t="s">
        <v>61</v>
      </c>
      <c r="D28" s="34">
        <v>45106</v>
      </c>
      <c r="E28" s="40">
        <v>3323.25</v>
      </c>
      <c r="F28" s="40">
        <v>3312.0166666666664</v>
      </c>
      <c r="G28" s="41">
        <v>3295.833333333333</v>
      </c>
      <c r="H28" s="41">
        <v>3268.4166666666665</v>
      </c>
      <c r="I28" s="41">
        <v>3252.2333333333331</v>
      </c>
      <c r="J28" s="41">
        <v>3339.4333333333329</v>
      </c>
      <c r="K28" s="41">
        <v>3355.6166666666663</v>
      </c>
      <c r="L28" s="41">
        <v>3383.0333333333328</v>
      </c>
      <c r="M28" s="31">
        <v>3328.2</v>
      </c>
      <c r="N28" s="31">
        <v>3284.6</v>
      </c>
      <c r="O28" s="42">
        <v>5123800</v>
      </c>
      <c r="P28" s="43">
        <v>-2.0256320361497411E-3</v>
      </c>
    </row>
    <row r="29" spans="1:16" ht="12.75" customHeight="1">
      <c r="A29" s="31">
        <v>19</v>
      </c>
      <c r="B29" s="32" t="s">
        <v>46</v>
      </c>
      <c r="C29" s="33" t="s">
        <v>62</v>
      </c>
      <c r="D29" s="34">
        <v>45106</v>
      </c>
      <c r="E29" s="40">
        <v>1995.35</v>
      </c>
      <c r="F29" s="40">
        <v>1997.6499999999999</v>
      </c>
      <c r="G29" s="41">
        <v>1977.2999999999997</v>
      </c>
      <c r="H29" s="41">
        <v>1959.2499999999998</v>
      </c>
      <c r="I29" s="41">
        <v>1938.8999999999996</v>
      </c>
      <c r="J29" s="41">
        <v>2015.6999999999998</v>
      </c>
      <c r="K29" s="41">
        <v>2036.0499999999997</v>
      </c>
      <c r="L29" s="41">
        <v>2054.1</v>
      </c>
      <c r="M29" s="31">
        <v>2018</v>
      </c>
      <c r="N29" s="31">
        <v>1979.6</v>
      </c>
      <c r="O29" s="42">
        <v>2097772</v>
      </c>
      <c r="P29" s="43">
        <v>-1.3462202278218847E-2</v>
      </c>
    </row>
    <row r="30" spans="1:16" ht="12.75" customHeight="1">
      <c r="A30" s="31">
        <v>20</v>
      </c>
      <c r="B30" s="32" t="s">
        <v>46</v>
      </c>
      <c r="C30" s="33" t="s">
        <v>63</v>
      </c>
      <c r="D30" s="34">
        <v>45106</v>
      </c>
      <c r="E30" s="40">
        <v>7088.7</v>
      </c>
      <c r="F30" s="40">
        <v>7052.5</v>
      </c>
      <c r="G30" s="41">
        <v>6998.7</v>
      </c>
      <c r="H30" s="41">
        <v>6908.7</v>
      </c>
      <c r="I30" s="41">
        <v>6854.9</v>
      </c>
      <c r="J30" s="41">
        <v>7142.5</v>
      </c>
      <c r="K30" s="41">
        <v>7196.2999999999993</v>
      </c>
      <c r="L30" s="41">
        <v>7286.3</v>
      </c>
      <c r="M30" s="31">
        <v>7106.3</v>
      </c>
      <c r="N30" s="31">
        <v>6962.5</v>
      </c>
      <c r="O30" s="42">
        <v>260025</v>
      </c>
      <c r="P30" s="43">
        <v>7.3042401733209528E-2</v>
      </c>
    </row>
    <row r="31" spans="1:16" ht="12.75" customHeight="1">
      <c r="A31" s="31">
        <v>21</v>
      </c>
      <c r="B31" s="32" t="s">
        <v>64</v>
      </c>
      <c r="C31" s="33" t="s">
        <v>65</v>
      </c>
      <c r="D31" s="34">
        <v>45106</v>
      </c>
      <c r="E31" s="40">
        <v>767.6</v>
      </c>
      <c r="F31" s="40">
        <v>767.69999999999993</v>
      </c>
      <c r="G31" s="41">
        <v>763.39999999999986</v>
      </c>
      <c r="H31" s="41">
        <v>759.19999999999993</v>
      </c>
      <c r="I31" s="41">
        <v>754.89999999999986</v>
      </c>
      <c r="J31" s="41">
        <v>771.89999999999986</v>
      </c>
      <c r="K31" s="41">
        <v>776.19999999999982</v>
      </c>
      <c r="L31" s="41">
        <v>780.39999999999986</v>
      </c>
      <c r="M31" s="31">
        <v>772</v>
      </c>
      <c r="N31" s="31">
        <v>763.5</v>
      </c>
      <c r="O31" s="42">
        <v>10731000</v>
      </c>
      <c r="P31" s="43">
        <v>-1.3029315960912053E-3</v>
      </c>
    </row>
    <row r="32" spans="1:16" ht="12.75" customHeight="1">
      <c r="A32" s="31">
        <v>22</v>
      </c>
      <c r="B32" s="32" t="s">
        <v>44</v>
      </c>
      <c r="C32" s="33" t="s">
        <v>66</v>
      </c>
      <c r="D32" s="34">
        <v>45106</v>
      </c>
      <c r="E32" s="40">
        <v>683.45</v>
      </c>
      <c r="F32" s="40">
        <v>681.9666666666667</v>
      </c>
      <c r="G32" s="41">
        <v>677.83333333333337</v>
      </c>
      <c r="H32" s="41">
        <v>672.2166666666667</v>
      </c>
      <c r="I32" s="41">
        <v>668.08333333333337</v>
      </c>
      <c r="J32" s="41">
        <v>687.58333333333337</v>
      </c>
      <c r="K32" s="41">
        <v>691.71666666666658</v>
      </c>
      <c r="L32" s="41">
        <v>697.33333333333337</v>
      </c>
      <c r="M32" s="31">
        <v>686.1</v>
      </c>
      <c r="N32" s="31">
        <v>676.35</v>
      </c>
      <c r="O32" s="42">
        <v>9948600</v>
      </c>
      <c r="P32" s="43">
        <v>1.0831131883763463E-2</v>
      </c>
    </row>
    <row r="33" spans="1:16" ht="12.75" customHeight="1">
      <c r="A33" s="31">
        <v>23</v>
      </c>
      <c r="B33" s="32" t="s">
        <v>64</v>
      </c>
      <c r="C33" s="33" t="s">
        <v>67</v>
      </c>
      <c r="D33" s="34">
        <v>45106</v>
      </c>
      <c r="E33" s="40">
        <v>975.25</v>
      </c>
      <c r="F33" s="40">
        <v>970.80000000000007</v>
      </c>
      <c r="G33" s="41">
        <v>964.45000000000016</v>
      </c>
      <c r="H33" s="41">
        <v>953.65000000000009</v>
      </c>
      <c r="I33" s="41">
        <v>947.30000000000018</v>
      </c>
      <c r="J33" s="41">
        <v>981.60000000000014</v>
      </c>
      <c r="K33" s="41">
        <v>987.95</v>
      </c>
      <c r="L33" s="41">
        <v>998.75000000000011</v>
      </c>
      <c r="M33" s="31">
        <v>977.15</v>
      </c>
      <c r="N33" s="31">
        <v>960</v>
      </c>
      <c r="O33" s="42">
        <v>54634425</v>
      </c>
      <c r="P33" s="43">
        <v>-5.4999788392341535E-3</v>
      </c>
    </row>
    <row r="34" spans="1:16" ht="12.75" customHeight="1">
      <c r="A34" s="31">
        <v>24</v>
      </c>
      <c r="B34" s="32" t="s">
        <v>57</v>
      </c>
      <c r="C34" s="33" t="s">
        <v>68</v>
      </c>
      <c r="D34" s="34">
        <v>45106</v>
      </c>
      <c r="E34" s="40">
        <v>4675.8</v>
      </c>
      <c r="F34" s="40">
        <v>4649.916666666667</v>
      </c>
      <c r="G34" s="41">
        <v>4614.8833333333341</v>
      </c>
      <c r="H34" s="41">
        <v>4553.9666666666672</v>
      </c>
      <c r="I34" s="41">
        <v>4518.9333333333343</v>
      </c>
      <c r="J34" s="41">
        <v>4710.8333333333339</v>
      </c>
      <c r="K34" s="41">
        <v>4745.8666666666668</v>
      </c>
      <c r="L34" s="41">
        <v>4806.7833333333338</v>
      </c>
      <c r="M34" s="31">
        <v>4684.95</v>
      </c>
      <c r="N34" s="31">
        <v>4589</v>
      </c>
      <c r="O34" s="42">
        <v>2688500</v>
      </c>
      <c r="P34" s="43">
        <v>-3.2440448605060711E-3</v>
      </c>
    </row>
    <row r="35" spans="1:16" ht="12.75" customHeight="1">
      <c r="A35" s="31">
        <v>25</v>
      </c>
      <c r="B35" s="32" t="s">
        <v>69</v>
      </c>
      <c r="C35" s="33" t="s">
        <v>70</v>
      </c>
      <c r="D35" s="34">
        <v>45106</v>
      </c>
      <c r="E35" s="40">
        <v>1523.6</v>
      </c>
      <c r="F35" s="40">
        <v>1524.1833333333334</v>
      </c>
      <c r="G35" s="41">
        <v>1503.4166666666667</v>
      </c>
      <c r="H35" s="41">
        <v>1483.2333333333333</v>
      </c>
      <c r="I35" s="41">
        <v>1462.4666666666667</v>
      </c>
      <c r="J35" s="41">
        <v>1544.3666666666668</v>
      </c>
      <c r="K35" s="41">
        <v>1565.1333333333332</v>
      </c>
      <c r="L35" s="41">
        <v>1585.3166666666668</v>
      </c>
      <c r="M35" s="31">
        <v>1544.95</v>
      </c>
      <c r="N35" s="31">
        <v>1504</v>
      </c>
      <c r="O35" s="42">
        <v>8979000</v>
      </c>
      <c r="P35" s="43">
        <v>2.822788434010879E-2</v>
      </c>
    </row>
    <row r="36" spans="1:16" ht="12.75" customHeight="1">
      <c r="A36" s="31">
        <v>26</v>
      </c>
      <c r="B36" s="32" t="s">
        <v>69</v>
      </c>
      <c r="C36" s="33" t="s">
        <v>71</v>
      </c>
      <c r="D36" s="34">
        <v>45106</v>
      </c>
      <c r="E36" s="40">
        <v>7278.05</v>
      </c>
      <c r="F36" s="40">
        <v>7295.416666666667</v>
      </c>
      <c r="G36" s="41">
        <v>7200.8833333333341</v>
      </c>
      <c r="H36" s="41">
        <v>7123.7166666666672</v>
      </c>
      <c r="I36" s="41">
        <v>7029.1833333333343</v>
      </c>
      <c r="J36" s="41">
        <v>7372.5833333333339</v>
      </c>
      <c r="K36" s="41">
        <v>7467.1166666666668</v>
      </c>
      <c r="L36" s="41">
        <v>7544.2833333333338</v>
      </c>
      <c r="M36" s="31">
        <v>7389.95</v>
      </c>
      <c r="N36" s="31">
        <v>7218.25</v>
      </c>
      <c r="O36" s="42">
        <v>3849375</v>
      </c>
      <c r="P36" s="43">
        <v>-7.5093463968028875E-3</v>
      </c>
    </row>
    <row r="37" spans="1:16" ht="12.75" customHeight="1">
      <c r="A37" s="31">
        <v>27</v>
      </c>
      <c r="B37" s="32" t="s">
        <v>57</v>
      </c>
      <c r="C37" s="33" t="s">
        <v>72</v>
      </c>
      <c r="D37" s="34">
        <v>45106</v>
      </c>
      <c r="E37" s="40">
        <v>2458</v>
      </c>
      <c r="F37" s="40">
        <v>2425.2999999999997</v>
      </c>
      <c r="G37" s="41">
        <v>2382.7999999999993</v>
      </c>
      <c r="H37" s="41">
        <v>2307.5999999999995</v>
      </c>
      <c r="I37" s="41">
        <v>2265.099999999999</v>
      </c>
      <c r="J37" s="41">
        <v>2500.4999999999995</v>
      </c>
      <c r="K37" s="41">
        <v>2543.0000000000005</v>
      </c>
      <c r="L37" s="41">
        <v>2618.1999999999998</v>
      </c>
      <c r="M37" s="31">
        <v>2467.8000000000002</v>
      </c>
      <c r="N37" s="31">
        <v>2350.1</v>
      </c>
      <c r="O37" s="42">
        <v>1675200</v>
      </c>
      <c r="P37" s="43">
        <v>-2.7685878460734809E-2</v>
      </c>
    </row>
    <row r="38" spans="1:16" ht="12.75" customHeight="1">
      <c r="A38" s="31">
        <v>28</v>
      </c>
      <c r="B38" s="32" t="s">
        <v>46</v>
      </c>
      <c r="C38" s="33" t="s">
        <v>73</v>
      </c>
      <c r="D38" s="34">
        <v>45106</v>
      </c>
      <c r="E38" s="40">
        <v>398.65</v>
      </c>
      <c r="F38" s="40">
        <v>396.21666666666664</v>
      </c>
      <c r="G38" s="41">
        <v>390.73333333333329</v>
      </c>
      <c r="H38" s="41">
        <v>382.81666666666666</v>
      </c>
      <c r="I38" s="41">
        <v>377.33333333333331</v>
      </c>
      <c r="J38" s="41">
        <v>404.13333333333327</v>
      </c>
      <c r="K38" s="41">
        <v>409.61666666666662</v>
      </c>
      <c r="L38" s="41">
        <v>417.53333333333325</v>
      </c>
      <c r="M38" s="31">
        <v>401.7</v>
      </c>
      <c r="N38" s="31">
        <v>388.3</v>
      </c>
      <c r="O38" s="42">
        <v>9448000</v>
      </c>
      <c r="P38" s="43">
        <v>2.6599443671766341E-2</v>
      </c>
    </row>
    <row r="39" spans="1:16" ht="12.75" customHeight="1">
      <c r="A39" s="31">
        <v>29</v>
      </c>
      <c r="B39" s="32" t="s">
        <v>64</v>
      </c>
      <c r="C39" s="33" t="s">
        <v>74</v>
      </c>
      <c r="D39" s="34">
        <v>45106</v>
      </c>
      <c r="E39" s="40">
        <v>247.7</v>
      </c>
      <c r="F39" s="40">
        <v>248.16666666666666</v>
      </c>
      <c r="G39" s="41">
        <v>245.0333333333333</v>
      </c>
      <c r="H39" s="41">
        <v>242.36666666666665</v>
      </c>
      <c r="I39" s="41">
        <v>239.23333333333329</v>
      </c>
      <c r="J39" s="41">
        <v>250.83333333333331</v>
      </c>
      <c r="K39" s="41">
        <v>253.9666666666667</v>
      </c>
      <c r="L39" s="41">
        <v>256.63333333333333</v>
      </c>
      <c r="M39" s="31">
        <v>251.3</v>
      </c>
      <c r="N39" s="31">
        <v>245.5</v>
      </c>
      <c r="O39" s="42">
        <v>34811400</v>
      </c>
      <c r="P39" s="43">
        <v>1.1130410535549346E-2</v>
      </c>
    </row>
    <row r="40" spans="1:16" ht="12.75" customHeight="1">
      <c r="A40" s="31">
        <v>30</v>
      </c>
      <c r="B40" s="32" t="s">
        <v>64</v>
      </c>
      <c r="C40" s="33" t="s">
        <v>75</v>
      </c>
      <c r="D40" s="34">
        <v>45106</v>
      </c>
      <c r="E40" s="40">
        <v>195.4</v>
      </c>
      <c r="F40" s="40">
        <v>195.43333333333331</v>
      </c>
      <c r="G40" s="41">
        <v>193.66666666666663</v>
      </c>
      <c r="H40" s="41">
        <v>191.93333333333331</v>
      </c>
      <c r="I40" s="41">
        <v>190.16666666666663</v>
      </c>
      <c r="J40" s="41">
        <v>197.16666666666663</v>
      </c>
      <c r="K40" s="41">
        <v>198.93333333333334</v>
      </c>
      <c r="L40" s="41">
        <v>200.66666666666663</v>
      </c>
      <c r="M40" s="31">
        <v>197.2</v>
      </c>
      <c r="N40" s="31">
        <v>193.7</v>
      </c>
      <c r="O40" s="42">
        <v>99900450</v>
      </c>
      <c r="P40" s="43">
        <v>4.3521731459154264E-3</v>
      </c>
    </row>
    <row r="41" spans="1:16" ht="12.75" customHeight="1">
      <c r="A41" s="31">
        <v>31</v>
      </c>
      <c r="B41" s="32" t="s">
        <v>60</v>
      </c>
      <c r="C41" s="33" t="s">
        <v>76</v>
      </c>
      <c r="D41" s="34">
        <v>45106</v>
      </c>
      <c r="E41" s="40">
        <v>1641.9</v>
      </c>
      <c r="F41" s="40">
        <v>1636.2833333333335</v>
      </c>
      <c r="G41" s="41">
        <v>1625.7666666666671</v>
      </c>
      <c r="H41" s="41">
        <v>1609.6333333333337</v>
      </c>
      <c r="I41" s="41">
        <v>1599.1166666666672</v>
      </c>
      <c r="J41" s="41">
        <v>1652.416666666667</v>
      </c>
      <c r="K41" s="41">
        <v>1662.9333333333334</v>
      </c>
      <c r="L41" s="41">
        <v>1679.0666666666668</v>
      </c>
      <c r="M41" s="31">
        <v>1646.8</v>
      </c>
      <c r="N41" s="31">
        <v>1620.15</v>
      </c>
      <c r="O41" s="42">
        <v>1870925</v>
      </c>
      <c r="P41" s="43">
        <v>3.4403162492397853E-2</v>
      </c>
    </row>
    <row r="42" spans="1:16" ht="12.75" customHeight="1">
      <c r="A42" s="31">
        <v>32</v>
      </c>
      <c r="B42" s="32" t="s">
        <v>42</v>
      </c>
      <c r="C42" s="33" t="s">
        <v>77</v>
      </c>
      <c r="D42" s="34">
        <v>45106</v>
      </c>
      <c r="E42" s="40">
        <v>125.7</v>
      </c>
      <c r="F42" s="40">
        <v>125.7</v>
      </c>
      <c r="G42" s="41">
        <v>124.15</v>
      </c>
      <c r="H42" s="41">
        <v>122.60000000000001</v>
      </c>
      <c r="I42" s="41">
        <v>121.05000000000001</v>
      </c>
      <c r="J42" s="41">
        <v>127.25</v>
      </c>
      <c r="K42" s="41">
        <v>128.79999999999998</v>
      </c>
      <c r="L42" s="41">
        <v>130.35</v>
      </c>
      <c r="M42" s="31">
        <v>127.25</v>
      </c>
      <c r="N42" s="31">
        <v>124.15</v>
      </c>
      <c r="O42" s="42">
        <v>76152000</v>
      </c>
      <c r="P42" s="43">
        <v>3.6542788424237721E-2</v>
      </c>
    </row>
    <row r="43" spans="1:16" ht="12.75" customHeight="1">
      <c r="A43" s="31">
        <v>33</v>
      </c>
      <c r="B43" s="32" t="s">
        <v>60</v>
      </c>
      <c r="C43" s="33" t="s">
        <v>78</v>
      </c>
      <c r="D43" s="34">
        <v>45106</v>
      </c>
      <c r="E43" s="40">
        <v>673.85</v>
      </c>
      <c r="F43" s="40">
        <v>673.65</v>
      </c>
      <c r="G43" s="41">
        <v>668.4</v>
      </c>
      <c r="H43" s="41">
        <v>662.95</v>
      </c>
      <c r="I43" s="41">
        <v>657.7</v>
      </c>
      <c r="J43" s="41">
        <v>679.09999999999991</v>
      </c>
      <c r="K43" s="41">
        <v>684.34999999999991</v>
      </c>
      <c r="L43" s="41">
        <v>689.79999999999984</v>
      </c>
      <c r="M43" s="31">
        <v>678.9</v>
      </c>
      <c r="N43" s="31">
        <v>668.2</v>
      </c>
      <c r="O43" s="42">
        <v>8411700</v>
      </c>
      <c r="P43" s="43">
        <v>-1.7221436833311912E-2</v>
      </c>
    </row>
    <row r="44" spans="1:16" ht="12.75" customHeight="1">
      <c r="A44" s="31">
        <v>34</v>
      </c>
      <c r="B44" s="32" t="s">
        <v>57</v>
      </c>
      <c r="C44" s="33" t="s">
        <v>79</v>
      </c>
      <c r="D44" s="34">
        <v>45106</v>
      </c>
      <c r="E44" s="40">
        <v>821.5</v>
      </c>
      <c r="F44" s="40">
        <v>822.31666666666661</v>
      </c>
      <c r="G44" s="41">
        <v>814.23333333333323</v>
      </c>
      <c r="H44" s="41">
        <v>806.96666666666658</v>
      </c>
      <c r="I44" s="41">
        <v>798.88333333333321</v>
      </c>
      <c r="J44" s="41">
        <v>829.58333333333326</v>
      </c>
      <c r="K44" s="41">
        <v>837.66666666666674</v>
      </c>
      <c r="L44" s="41">
        <v>844.93333333333328</v>
      </c>
      <c r="M44" s="31">
        <v>830.4</v>
      </c>
      <c r="N44" s="31">
        <v>815.05</v>
      </c>
      <c r="O44" s="42">
        <v>8574000</v>
      </c>
      <c r="P44" s="43">
        <v>3.9650782102582757E-2</v>
      </c>
    </row>
    <row r="45" spans="1:16" ht="12.75" customHeight="1">
      <c r="A45" s="31">
        <v>35</v>
      </c>
      <c r="B45" s="32" t="s">
        <v>80</v>
      </c>
      <c r="C45" s="33" t="s">
        <v>81</v>
      </c>
      <c r="D45" s="34">
        <v>45106</v>
      </c>
      <c r="E45" s="40">
        <v>832.25</v>
      </c>
      <c r="F45" s="40">
        <v>831.38333333333333</v>
      </c>
      <c r="G45" s="41">
        <v>828.7166666666667</v>
      </c>
      <c r="H45" s="41">
        <v>825.18333333333339</v>
      </c>
      <c r="I45" s="41">
        <v>822.51666666666677</v>
      </c>
      <c r="J45" s="41">
        <v>834.91666666666663</v>
      </c>
      <c r="K45" s="41">
        <v>837.58333333333337</v>
      </c>
      <c r="L45" s="41">
        <v>841.11666666666656</v>
      </c>
      <c r="M45" s="31">
        <v>834.05</v>
      </c>
      <c r="N45" s="31">
        <v>827.85</v>
      </c>
      <c r="O45" s="42">
        <v>40329400</v>
      </c>
      <c r="P45" s="43">
        <v>2.6452527161076995E-3</v>
      </c>
    </row>
    <row r="46" spans="1:16" ht="12.75" customHeight="1">
      <c r="A46" s="31">
        <v>36</v>
      </c>
      <c r="B46" s="32" t="s">
        <v>42</v>
      </c>
      <c r="C46" s="33" t="s">
        <v>82</v>
      </c>
      <c r="D46" s="34">
        <v>45106</v>
      </c>
      <c r="E46" s="40">
        <v>88.25</v>
      </c>
      <c r="F46" s="40">
        <v>87.75</v>
      </c>
      <c r="G46" s="41">
        <v>86.7</v>
      </c>
      <c r="H46" s="41">
        <v>85.15</v>
      </c>
      <c r="I46" s="41">
        <v>84.100000000000009</v>
      </c>
      <c r="J46" s="41">
        <v>89.3</v>
      </c>
      <c r="K46" s="41">
        <v>90.350000000000009</v>
      </c>
      <c r="L46" s="41">
        <v>91.899999999999991</v>
      </c>
      <c r="M46" s="31">
        <v>88.8</v>
      </c>
      <c r="N46" s="31">
        <v>86.2</v>
      </c>
      <c r="O46" s="42">
        <v>112539000</v>
      </c>
      <c r="P46" s="43">
        <v>3.7460071629077531E-2</v>
      </c>
    </row>
    <row r="47" spans="1:16" ht="12.75" customHeight="1">
      <c r="A47" s="31">
        <v>37</v>
      </c>
      <c r="B47" s="32" t="s">
        <v>44</v>
      </c>
      <c r="C47" s="33" t="s">
        <v>83</v>
      </c>
      <c r="D47" s="34">
        <v>45106</v>
      </c>
      <c r="E47" s="40">
        <v>245.9</v>
      </c>
      <c r="F47" s="40">
        <v>245.91666666666666</v>
      </c>
      <c r="G47" s="41">
        <v>244.7833333333333</v>
      </c>
      <c r="H47" s="41">
        <v>243.66666666666666</v>
      </c>
      <c r="I47" s="41">
        <v>242.5333333333333</v>
      </c>
      <c r="J47" s="41">
        <v>247.0333333333333</v>
      </c>
      <c r="K47" s="41">
        <v>248.16666666666669</v>
      </c>
      <c r="L47" s="41">
        <v>249.2833333333333</v>
      </c>
      <c r="M47" s="31">
        <v>247.05</v>
      </c>
      <c r="N47" s="31">
        <v>244.8</v>
      </c>
      <c r="O47" s="42">
        <v>29691600</v>
      </c>
      <c r="P47" s="43">
        <v>8.9368845272965753E-3</v>
      </c>
    </row>
    <row r="48" spans="1:16" ht="12.75" customHeight="1">
      <c r="A48" s="31">
        <v>38</v>
      </c>
      <c r="B48" s="32" t="s">
        <v>57</v>
      </c>
      <c r="C48" s="33" t="s">
        <v>84</v>
      </c>
      <c r="D48" s="34">
        <v>45106</v>
      </c>
      <c r="E48" s="40">
        <v>19140.099999999999</v>
      </c>
      <c r="F48" s="40">
        <v>19074.399999999998</v>
      </c>
      <c r="G48" s="41">
        <v>18918.799999999996</v>
      </c>
      <c r="H48" s="41">
        <v>18697.499999999996</v>
      </c>
      <c r="I48" s="41">
        <v>18541.899999999994</v>
      </c>
      <c r="J48" s="41">
        <v>19295.699999999997</v>
      </c>
      <c r="K48" s="41">
        <v>19451.299999999996</v>
      </c>
      <c r="L48" s="41">
        <v>19672.599999999999</v>
      </c>
      <c r="M48" s="31">
        <v>19230</v>
      </c>
      <c r="N48" s="31">
        <v>18853.099999999999</v>
      </c>
      <c r="O48" s="42">
        <v>169850</v>
      </c>
      <c r="P48" s="43">
        <v>7.160883280757098E-2</v>
      </c>
    </row>
    <row r="49" spans="1:16" ht="12.75" customHeight="1">
      <c r="A49" s="31">
        <v>39</v>
      </c>
      <c r="B49" s="32" t="s">
        <v>85</v>
      </c>
      <c r="C49" s="33" t="s">
        <v>86</v>
      </c>
      <c r="D49" s="34">
        <v>45106</v>
      </c>
      <c r="E49" s="40">
        <v>374.05</v>
      </c>
      <c r="F49" s="40">
        <v>374.9666666666667</v>
      </c>
      <c r="G49" s="41">
        <v>371.78333333333342</v>
      </c>
      <c r="H49" s="41">
        <v>369.51666666666671</v>
      </c>
      <c r="I49" s="41">
        <v>366.33333333333343</v>
      </c>
      <c r="J49" s="41">
        <v>377.23333333333341</v>
      </c>
      <c r="K49" s="41">
        <v>380.41666666666669</v>
      </c>
      <c r="L49" s="41">
        <v>382.68333333333339</v>
      </c>
      <c r="M49" s="31">
        <v>378.15</v>
      </c>
      <c r="N49" s="31">
        <v>372.7</v>
      </c>
      <c r="O49" s="42">
        <v>22813200</v>
      </c>
      <c r="P49" s="43">
        <v>-4.6336291525956178E-3</v>
      </c>
    </row>
    <row r="50" spans="1:16" ht="12.75" customHeight="1">
      <c r="A50" s="31">
        <v>40</v>
      </c>
      <c r="B50" s="32" t="s">
        <v>60</v>
      </c>
      <c r="C50" s="33" t="s">
        <v>87</v>
      </c>
      <c r="D50" s="34">
        <v>45106</v>
      </c>
      <c r="E50" s="40">
        <v>5055.45</v>
      </c>
      <c r="F50" s="40">
        <v>5043.4666666666662</v>
      </c>
      <c r="G50" s="41">
        <v>5023.5833333333321</v>
      </c>
      <c r="H50" s="41">
        <v>4991.7166666666662</v>
      </c>
      <c r="I50" s="41">
        <v>4971.8333333333321</v>
      </c>
      <c r="J50" s="41">
        <v>5075.3333333333321</v>
      </c>
      <c r="K50" s="41">
        <v>5095.2166666666653</v>
      </c>
      <c r="L50" s="41">
        <v>5127.0833333333321</v>
      </c>
      <c r="M50" s="31">
        <v>5063.3500000000004</v>
      </c>
      <c r="N50" s="31">
        <v>5011.6000000000004</v>
      </c>
      <c r="O50" s="42">
        <v>1779600</v>
      </c>
      <c r="P50" s="43">
        <v>-1.0233592880978866E-2</v>
      </c>
    </row>
    <row r="51" spans="1:16" ht="12.75" customHeight="1">
      <c r="A51" s="31">
        <v>41</v>
      </c>
      <c r="B51" s="32" t="s">
        <v>88</v>
      </c>
      <c r="C51" s="33" t="s">
        <v>89</v>
      </c>
      <c r="D51" s="34">
        <v>45106</v>
      </c>
      <c r="E51" s="40">
        <v>338.55</v>
      </c>
      <c r="F51" s="40">
        <v>337.45</v>
      </c>
      <c r="G51" s="41">
        <v>334.9</v>
      </c>
      <c r="H51" s="41">
        <v>331.25</v>
      </c>
      <c r="I51" s="41">
        <v>328.7</v>
      </c>
      <c r="J51" s="41">
        <v>341.09999999999997</v>
      </c>
      <c r="K51" s="41">
        <v>343.65000000000003</v>
      </c>
      <c r="L51" s="41">
        <v>347.29999999999995</v>
      </c>
      <c r="M51" s="31">
        <v>340</v>
      </c>
      <c r="N51" s="31">
        <v>333.8</v>
      </c>
      <c r="O51" s="42">
        <v>7934000</v>
      </c>
      <c r="P51" s="43">
        <v>-2.1942800788954636E-2</v>
      </c>
    </row>
    <row r="52" spans="1:16" ht="12.75" customHeight="1">
      <c r="A52" s="31">
        <v>42</v>
      </c>
      <c r="B52" s="32" t="s">
        <v>64</v>
      </c>
      <c r="C52" s="33" t="s">
        <v>90</v>
      </c>
      <c r="D52" s="34">
        <v>45106</v>
      </c>
      <c r="E52" s="40">
        <v>307</v>
      </c>
      <c r="F52" s="40">
        <v>305.93333333333334</v>
      </c>
      <c r="G52" s="41">
        <v>304.01666666666665</v>
      </c>
      <c r="H52" s="41">
        <v>301.0333333333333</v>
      </c>
      <c r="I52" s="41">
        <v>299.11666666666662</v>
      </c>
      <c r="J52" s="41">
        <v>308.91666666666669</v>
      </c>
      <c r="K52" s="41">
        <v>310.83333333333331</v>
      </c>
      <c r="L52" s="41">
        <v>313.81666666666672</v>
      </c>
      <c r="M52" s="31">
        <v>307.85000000000002</v>
      </c>
      <c r="N52" s="31">
        <v>302.95</v>
      </c>
      <c r="O52" s="42">
        <v>44182800</v>
      </c>
      <c r="P52" s="43">
        <v>-2.8031687995124922E-3</v>
      </c>
    </row>
    <row r="53" spans="1:16" ht="12.75" customHeight="1">
      <c r="A53" s="31">
        <v>43</v>
      </c>
      <c r="B53" s="32" t="s">
        <v>69</v>
      </c>
      <c r="C53" s="33" t="s">
        <v>91</v>
      </c>
      <c r="D53" s="34">
        <v>45106</v>
      </c>
      <c r="E53" s="40">
        <v>754.25</v>
      </c>
      <c r="F53" s="40">
        <v>754.13333333333321</v>
      </c>
      <c r="G53" s="41">
        <v>748.1666666666664</v>
      </c>
      <c r="H53" s="41">
        <v>742.08333333333314</v>
      </c>
      <c r="I53" s="41">
        <v>736.11666666666633</v>
      </c>
      <c r="J53" s="41">
        <v>760.21666666666647</v>
      </c>
      <c r="K53" s="41">
        <v>766.18333333333317</v>
      </c>
      <c r="L53" s="41">
        <v>772.26666666666654</v>
      </c>
      <c r="M53" s="31">
        <v>760.1</v>
      </c>
      <c r="N53" s="31">
        <v>748.05</v>
      </c>
      <c r="O53" s="42">
        <v>3662100</v>
      </c>
      <c r="P53" s="43">
        <v>1.0660980810234541E-3</v>
      </c>
    </row>
    <row r="54" spans="1:16" ht="12.75" customHeight="1">
      <c r="A54" s="31">
        <v>44</v>
      </c>
      <c r="B54" s="32" t="s">
        <v>46</v>
      </c>
      <c r="C54" s="33" t="s">
        <v>92</v>
      </c>
      <c r="D54" s="34">
        <v>45106</v>
      </c>
      <c r="E54" s="40">
        <v>280.2</v>
      </c>
      <c r="F54" s="40">
        <v>279.63333333333338</v>
      </c>
      <c r="G54" s="41">
        <v>278.26666666666677</v>
      </c>
      <c r="H54" s="41">
        <v>276.33333333333337</v>
      </c>
      <c r="I54" s="41">
        <v>274.96666666666675</v>
      </c>
      <c r="J54" s="41">
        <v>281.56666666666678</v>
      </c>
      <c r="K54" s="41">
        <v>282.93333333333345</v>
      </c>
      <c r="L54" s="41">
        <v>284.86666666666679</v>
      </c>
      <c r="M54" s="31">
        <v>281</v>
      </c>
      <c r="N54" s="31">
        <v>277.7</v>
      </c>
      <c r="O54" s="42">
        <v>9625300</v>
      </c>
      <c r="P54" s="43">
        <v>3.3774979411856686E-3</v>
      </c>
    </row>
    <row r="55" spans="1:16" ht="12.75" customHeight="1">
      <c r="A55" s="31">
        <v>45</v>
      </c>
      <c r="B55" s="32" t="s">
        <v>69</v>
      </c>
      <c r="C55" s="33" t="s">
        <v>93</v>
      </c>
      <c r="D55" s="34">
        <v>45106</v>
      </c>
      <c r="E55" s="40">
        <v>1127.3499999999999</v>
      </c>
      <c r="F55" s="40">
        <v>1129.1833333333334</v>
      </c>
      <c r="G55" s="41">
        <v>1119.7166666666667</v>
      </c>
      <c r="H55" s="41">
        <v>1112.0833333333333</v>
      </c>
      <c r="I55" s="41">
        <v>1102.6166666666666</v>
      </c>
      <c r="J55" s="41">
        <v>1136.8166666666668</v>
      </c>
      <c r="K55" s="41">
        <v>1146.2833333333335</v>
      </c>
      <c r="L55" s="41">
        <v>1153.916666666667</v>
      </c>
      <c r="M55" s="31">
        <v>1138.6500000000001</v>
      </c>
      <c r="N55" s="31">
        <v>1121.55</v>
      </c>
      <c r="O55" s="42">
        <v>10686250</v>
      </c>
      <c r="P55" s="43">
        <v>-1.0303310951609169E-2</v>
      </c>
    </row>
    <row r="56" spans="1:16" ht="12.75" customHeight="1">
      <c r="A56" s="31">
        <v>46</v>
      </c>
      <c r="B56" s="32" t="s">
        <v>44</v>
      </c>
      <c r="C56" s="33" t="s">
        <v>94</v>
      </c>
      <c r="D56" s="34">
        <v>45106</v>
      </c>
      <c r="E56" s="40">
        <v>1008.85</v>
      </c>
      <c r="F56" s="40">
        <v>1009.1</v>
      </c>
      <c r="G56" s="41">
        <v>1000.35</v>
      </c>
      <c r="H56" s="41">
        <v>991.85</v>
      </c>
      <c r="I56" s="41">
        <v>983.1</v>
      </c>
      <c r="J56" s="41">
        <v>1017.6</v>
      </c>
      <c r="K56" s="41">
        <v>1026.3499999999999</v>
      </c>
      <c r="L56" s="41">
        <v>1034.8499999999999</v>
      </c>
      <c r="M56" s="31">
        <v>1017.85</v>
      </c>
      <c r="N56" s="31">
        <v>1000.6</v>
      </c>
      <c r="O56" s="42">
        <v>11141000</v>
      </c>
      <c r="P56" s="43">
        <v>3.6902601330913491E-2</v>
      </c>
    </row>
    <row r="57" spans="1:16" ht="12.75" customHeight="1">
      <c r="A57" s="31">
        <v>47</v>
      </c>
      <c r="B57" s="32" t="s">
        <v>46</v>
      </c>
      <c r="C57" s="33" t="s">
        <v>95</v>
      </c>
      <c r="D57" s="34">
        <v>45106</v>
      </c>
      <c r="E57" s="40">
        <v>227.85</v>
      </c>
      <c r="F57" s="40">
        <v>227.38333333333333</v>
      </c>
      <c r="G57" s="41">
        <v>226.66666666666666</v>
      </c>
      <c r="H57" s="41">
        <v>225.48333333333332</v>
      </c>
      <c r="I57" s="41">
        <v>224.76666666666665</v>
      </c>
      <c r="J57" s="41">
        <v>228.56666666666666</v>
      </c>
      <c r="K57" s="41">
        <v>229.28333333333336</v>
      </c>
      <c r="L57" s="41">
        <v>230.46666666666667</v>
      </c>
      <c r="M57" s="31">
        <v>228.1</v>
      </c>
      <c r="N57" s="31">
        <v>226.2</v>
      </c>
      <c r="O57" s="42">
        <v>73046400</v>
      </c>
      <c r="P57" s="43">
        <v>-1.6646575971528614E-3</v>
      </c>
    </row>
    <row r="58" spans="1:16" ht="12.75" customHeight="1">
      <c r="A58" s="31">
        <v>48</v>
      </c>
      <c r="B58" s="32" t="s">
        <v>88</v>
      </c>
      <c r="C58" s="33" t="s">
        <v>96</v>
      </c>
      <c r="D58" s="34">
        <v>45106</v>
      </c>
      <c r="E58" s="40">
        <v>4564.8</v>
      </c>
      <c r="F58" s="40">
        <v>4546.95</v>
      </c>
      <c r="G58" s="41">
        <v>4518.8999999999996</v>
      </c>
      <c r="H58" s="41">
        <v>4473</v>
      </c>
      <c r="I58" s="41">
        <v>4444.95</v>
      </c>
      <c r="J58" s="41">
        <v>4592.8499999999995</v>
      </c>
      <c r="K58" s="41">
        <v>4620.9000000000005</v>
      </c>
      <c r="L58" s="41">
        <v>4666.7999999999993</v>
      </c>
      <c r="M58" s="31">
        <v>4575</v>
      </c>
      <c r="N58" s="31">
        <v>4501.05</v>
      </c>
      <c r="O58" s="42">
        <v>642300</v>
      </c>
      <c r="P58" s="43">
        <v>5.8726802912849423E-3</v>
      </c>
    </row>
    <row r="59" spans="1:16" ht="12.75" customHeight="1">
      <c r="A59" s="31">
        <v>49</v>
      </c>
      <c r="B59" s="32" t="s">
        <v>60</v>
      </c>
      <c r="C59" s="33" t="s">
        <v>97</v>
      </c>
      <c r="D59" s="34">
        <v>45106</v>
      </c>
      <c r="E59" s="40">
        <v>1651.85</v>
      </c>
      <c r="F59" s="40">
        <v>1652.8666666666668</v>
      </c>
      <c r="G59" s="41">
        <v>1644.4833333333336</v>
      </c>
      <c r="H59" s="41">
        <v>1637.1166666666668</v>
      </c>
      <c r="I59" s="41">
        <v>1628.7333333333336</v>
      </c>
      <c r="J59" s="41">
        <v>1660.2333333333336</v>
      </c>
      <c r="K59" s="41">
        <v>1668.6166666666668</v>
      </c>
      <c r="L59" s="41">
        <v>1675.9833333333336</v>
      </c>
      <c r="M59" s="31">
        <v>1661.25</v>
      </c>
      <c r="N59" s="31">
        <v>1645.5</v>
      </c>
      <c r="O59" s="42">
        <v>2897300</v>
      </c>
      <c r="P59" s="43">
        <v>8.5282651072124752E-3</v>
      </c>
    </row>
    <row r="60" spans="1:16" ht="12.75" customHeight="1">
      <c r="A60" s="31">
        <v>50</v>
      </c>
      <c r="B60" s="32" t="s">
        <v>46</v>
      </c>
      <c r="C60" s="33" t="s">
        <v>98</v>
      </c>
      <c r="D60" s="34">
        <v>45106</v>
      </c>
      <c r="E60" s="40">
        <v>637.65</v>
      </c>
      <c r="F60" s="40">
        <v>641.25</v>
      </c>
      <c r="G60" s="41">
        <v>626.54999999999995</v>
      </c>
      <c r="H60" s="41">
        <v>615.44999999999993</v>
      </c>
      <c r="I60" s="41">
        <v>600.74999999999989</v>
      </c>
      <c r="J60" s="41">
        <v>652.35</v>
      </c>
      <c r="K60" s="41">
        <v>667.05000000000007</v>
      </c>
      <c r="L60" s="41">
        <v>678.15000000000009</v>
      </c>
      <c r="M60" s="31">
        <v>655.95</v>
      </c>
      <c r="N60" s="31">
        <v>630.15</v>
      </c>
      <c r="O60" s="42">
        <v>6502000</v>
      </c>
      <c r="P60" s="43">
        <v>7.0288065843621406E-2</v>
      </c>
    </row>
    <row r="61" spans="1:16" ht="12.75" customHeight="1">
      <c r="A61" s="31">
        <v>51</v>
      </c>
      <c r="B61" s="32" t="s">
        <v>46</v>
      </c>
      <c r="C61" s="33" t="s">
        <v>99</v>
      </c>
      <c r="D61" s="34">
        <v>45106</v>
      </c>
      <c r="E61" s="40">
        <v>948</v>
      </c>
      <c r="F61" s="40">
        <v>945.0333333333333</v>
      </c>
      <c r="G61" s="41">
        <v>938.96666666666658</v>
      </c>
      <c r="H61" s="41">
        <v>929.93333333333328</v>
      </c>
      <c r="I61" s="41">
        <v>923.86666666666656</v>
      </c>
      <c r="J61" s="41">
        <v>954.06666666666661</v>
      </c>
      <c r="K61" s="41">
        <v>960.13333333333321</v>
      </c>
      <c r="L61" s="41">
        <v>969.16666666666663</v>
      </c>
      <c r="M61" s="31">
        <v>951.1</v>
      </c>
      <c r="N61" s="31">
        <v>936</v>
      </c>
      <c r="O61" s="42">
        <v>1493100</v>
      </c>
      <c r="P61" s="43">
        <v>1.7167381974248927E-2</v>
      </c>
    </row>
    <row r="62" spans="1:16" ht="12.75" customHeight="1">
      <c r="A62" s="31">
        <v>52</v>
      </c>
      <c r="B62" s="32" t="s">
        <v>42</v>
      </c>
      <c r="C62" s="33" t="s">
        <v>100</v>
      </c>
      <c r="D62" s="34">
        <v>45106</v>
      </c>
      <c r="E62" s="40">
        <v>293.55</v>
      </c>
      <c r="F62" s="40">
        <v>293.01666666666665</v>
      </c>
      <c r="G62" s="41">
        <v>290.2833333333333</v>
      </c>
      <c r="H62" s="41">
        <v>287.01666666666665</v>
      </c>
      <c r="I62" s="41">
        <v>284.2833333333333</v>
      </c>
      <c r="J62" s="41">
        <v>296.2833333333333</v>
      </c>
      <c r="K62" s="41">
        <v>299.01666666666665</v>
      </c>
      <c r="L62" s="41">
        <v>302.2833333333333</v>
      </c>
      <c r="M62" s="31">
        <v>295.75</v>
      </c>
      <c r="N62" s="31">
        <v>289.75</v>
      </c>
      <c r="O62" s="42">
        <v>14526300</v>
      </c>
      <c r="P62" s="43">
        <v>-8.5384331872722062E-3</v>
      </c>
    </row>
    <row r="63" spans="1:16" ht="12.75" customHeight="1">
      <c r="A63" s="31">
        <v>53</v>
      </c>
      <c r="B63" s="32" t="s">
        <v>64</v>
      </c>
      <c r="C63" s="33" t="s">
        <v>101</v>
      </c>
      <c r="D63" s="34">
        <v>45106</v>
      </c>
      <c r="E63" s="40">
        <v>125</v>
      </c>
      <c r="F63" s="40">
        <v>124.63333333333333</v>
      </c>
      <c r="G63" s="41">
        <v>124.16666666666666</v>
      </c>
      <c r="H63" s="41">
        <v>123.33333333333333</v>
      </c>
      <c r="I63" s="41">
        <v>122.86666666666666</v>
      </c>
      <c r="J63" s="41">
        <v>125.46666666666665</v>
      </c>
      <c r="K63" s="41">
        <v>125.93333333333332</v>
      </c>
      <c r="L63" s="41">
        <v>126.76666666666665</v>
      </c>
      <c r="M63" s="31">
        <v>125.1</v>
      </c>
      <c r="N63" s="31">
        <v>123.8</v>
      </c>
      <c r="O63" s="42">
        <v>36980000</v>
      </c>
      <c r="P63" s="43">
        <v>-2.0240183510997168E-3</v>
      </c>
    </row>
    <row r="64" spans="1:16" ht="12.75" customHeight="1">
      <c r="A64" s="31">
        <v>54</v>
      </c>
      <c r="B64" s="32" t="s">
        <v>42</v>
      </c>
      <c r="C64" s="33" t="s">
        <v>102</v>
      </c>
      <c r="D64" s="34">
        <v>45106</v>
      </c>
      <c r="E64" s="40">
        <v>1903.65</v>
      </c>
      <c r="F64" s="40">
        <v>1896.1666666666667</v>
      </c>
      <c r="G64" s="41">
        <v>1885.7333333333336</v>
      </c>
      <c r="H64" s="41">
        <v>1867.8166666666668</v>
      </c>
      <c r="I64" s="41">
        <v>1857.3833333333337</v>
      </c>
      <c r="J64" s="41">
        <v>1914.0833333333335</v>
      </c>
      <c r="K64" s="41">
        <v>1924.5166666666664</v>
      </c>
      <c r="L64" s="41">
        <v>1942.4333333333334</v>
      </c>
      <c r="M64" s="31">
        <v>1906.6</v>
      </c>
      <c r="N64" s="31">
        <v>1878.25</v>
      </c>
      <c r="O64" s="42">
        <v>3080400</v>
      </c>
      <c r="P64" s="43">
        <v>1.3422818791946308E-2</v>
      </c>
    </row>
    <row r="65" spans="1:16" ht="12.75" customHeight="1">
      <c r="A65" s="31">
        <v>55</v>
      </c>
      <c r="B65" s="32" t="s">
        <v>60</v>
      </c>
      <c r="C65" s="33" t="s">
        <v>103</v>
      </c>
      <c r="D65" s="34">
        <v>45106</v>
      </c>
      <c r="E65" s="40">
        <v>572.79999999999995</v>
      </c>
      <c r="F65" s="40">
        <v>570.56666666666672</v>
      </c>
      <c r="G65" s="41">
        <v>567.78333333333342</v>
      </c>
      <c r="H65" s="41">
        <v>562.76666666666665</v>
      </c>
      <c r="I65" s="41">
        <v>559.98333333333335</v>
      </c>
      <c r="J65" s="41">
        <v>575.58333333333348</v>
      </c>
      <c r="K65" s="41">
        <v>578.36666666666679</v>
      </c>
      <c r="L65" s="41">
        <v>583.38333333333355</v>
      </c>
      <c r="M65" s="31">
        <v>573.35</v>
      </c>
      <c r="N65" s="31">
        <v>565.54999999999995</v>
      </c>
      <c r="O65" s="42">
        <v>12372500</v>
      </c>
      <c r="P65" s="43">
        <v>-6.0581583198707591E-4</v>
      </c>
    </row>
    <row r="66" spans="1:16" ht="12.75" customHeight="1">
      <c r="A66" s="31">
        <v>56</v>
      </c>
      <c r="B66" s="32" t="s">
        <v>50</v>
      </c>
      <c r="C66" s="33" t="s">
        <v>104</v>
      </c>
      <c r="D66" s="34">
        <v>45106</v>
      </c>
      <c r="E66" s="40">
        <v>2235.3000000000002</v>
      </c>
      <c r="F66" s="40">
        <v>2234.2666666666669</v>
      </c>
      <c r="G66" s="41">
        <v>2216.0333333333338</v>
      </c>
      <c r="H66" s="41">
        <v>2196.7666666666669</v>
      </c>
      <c r="I66" s="41">
        <v>2178.5333333333338</v>
      </c>
      <c r="J66" s="41">
        <v>2253.5333333333338</v>
      </c>
      <c r="K66" s="41">
        <v>2271.7666666666664</v>
      </c>
      <c r="L66" s="41">
        <v>2291.0333333333338</v>
      </c>
      <c r="M66" s="31">
        <v>2252.5</v>
      </c>
      <c r="N66" s="31">
        <v>2215</v>
      </c>
      <c r="O66" s="42">
        <v>2053500</v>
      </c>
      <c r="P66" s="43">
        <v>-1.9106759016001909E-2</v>
      </c>
    </row>
    <row r="67" spans="1:16" ht="12.75" customHeight="1">
      <c r="A67" s="31">
        <v>57</v>
      </c>
      <c r="B67" s="32" t="s">
        <v>40</v>
      </c>
      <c r="C67" s="33" t="s">
        <v>105</v>
      </c>
      <c r="D67" s="34">
        <v>45106</v>
      </c>
      <c r="E67" s="40">
        <v>2241.6</v>
      </c>
      <c r="F67" s="40">
        <v>2223.1833333333334</v>
      </c>
      <c r="G67" s="41">
        <v>2198.4666666666667</v>
      </c>
      <c r="H67" s="41">
        <v>2155.3333333333335</v>
      </c>
      <c r="I67" s="41">
        <v>2130.6166666666668</v>
      </c>
      <c r="J67" s="41">
        <v>2266.3166666666666</v>
      </c>
      <c r="K67" s="41">
        <v>2291.0333333333338</v>
      </c>
      <c r="L67" s="41">
        <v>2334.1666666666665</v>
      </c>
      <c r="M67" s="31">
        <v>2247.9</v>
      </c>
      <c r="N67" s="31">
        <v>2180.0500000000002</v>
      </c>
      <c r="O67" s="42">
        <v>1853650</v>
      </c>
      <c r="P67" s="43">
        <v>-2.8688954097673445E-2</v>
      </c>
    </row>
    <row r="68" spans="1:16" ht="12.75" customHeight="1">
      <c r="A68" s="31">
        <v>58</v>
      </c>
      <c r="B68" s="32" t="s">
        <v>46</v>
      </c>
      <c r="C68" s="33" t="s">
        <v>106</v>
      </c>
      <c r="D68" s="34">
        <v>45106</v>
      </c>
      <c r="E68" s="40">
        <v>247</v>
      </c>
      <c r="F68" s="40">
        <v>247.36666666666667</v>
      </c>
      <c r="G68" s="41">
        <v>245.73333333333335</v>
      </c>
      <c r="H68" s="41">
        <v>244.46666666666667</v>
      </c>
      <c r="I68" s="41">
        <v>242.83333333333334</v>
      </c>
      <c r="J68" s="41">
        <v>248.63333333333335</v>
      </c>
      <c r="K68" s="41">
        <v>250.26666666666668</v>
      </c>
      <c r="L68" s="41">
        <v>251.53333333333336</v>
      </c>
      <c r="M68" s="31">
        <v>249</v>
      </c>
      <c r="N68" s="31">
        <v>246.1</v>
      </c>
      <c r="O68" s="42">
        <v>17710000</v>
      </c>
      <c r="P68" s="43">
        <v>-1.0946051602814699E-2</v>
      </c>
    </row>
    <row r="69" spans="1:16" ht="12.75" customHeight="1">
      <c r="A69" s="31">
        <v>59</v>
      </c>
      <c r="B69" s="32" t="s">
        <v>44</v>
      </c>
      <c r="C69" s="33" t="s">
        <v>107</v>
      </c>
      <c r="D69" s="34">
        <v>45106</v>
      </c>
      <c r="E69" s="40">
        <v>3561.8</v>
      </c>
      <c r="F69" s="40">
        <v>3562.0833333333335</v>
      </c>
      <c r="G69" s="41">
        <v>3537.166666666667</v>
      </c>
      <c r="H69" s="41">
        <v>3512.5333333333333</v>
      </c>
      <c r="I69" s="41">
        <v>3487.6166666666668</v>
      </c>
      <c r="J69" s="41">
        <v>3586.7166666666672</v>
      </c>
      <c r="K69" s="41">
        <v>3611.6333333333341</v>
      </c>
      <c r="L69" s="41">
        <v>3636.2666666666673</v>
      </c>
      <c r="M69" s="31">
        <v>3587</v>
      </c>
      <c r="N69" s="31">
        <v>3537.45</v>
      </c>
      <c r="O69" s="42">
        <v>3173550</v>
      </c>
      <c r="P69" s="43">
        <v>-9.4109935387208538E-3</v>
      </c>
    </row>
    <row r="70" spans="1:16" ht="12.75" customHeight="1">
      <c r="A70" s="31">
        <v>60</v>
      </c>
      <c r="B70" s="32" t="s">
        <v>46</v>
      </c>
      <c r="C70" s="33" t="s">
        <v>108</v>
      </c>
      <c r="D70" s="34">
        <v>45106</v>
      </c>
      <c r="E70" s="40">
        <v>4545.25</v>
      </c>
      <c r="F70" s="40">
        <v>4568.5166666666664</v>
      </c>
      <c r="G70" s="41">
        <v>4458.7833333333328</v>
      </c>
      <c r="H70" s="41">
        <v>4372.3166666666666</v>
      </c>
      <c r="I70" s="41">
        <v>4262.583333333333</v>
      </c>
      <c r="J70" s="41">
        <v>4654.9833333333327</v>
      </c>
      <c r="K70" s="41">
        <v>4764.7166666666662</v>
      </c>
      <c r="L70" s="41">
        <v>4851.1833333333325</v>
      </c>
      <c r="M70" s="31">
        <v>4678.25</v>
      </c>
      <c r="N70" s="31">
        <v>4482.05</v>
      </c>
      <c r="O70" s="42">
        <v>1170425</v>
      </c>
      <c r="P70" s="43">
        <v>-3.0924634141292873E-2</v>
      </c>
    </row>
    <row r="71" spans="1:16" ht="12.75" customHeight="1">
      <c r="A71" s="31">
        <v>61</v>
      </c>
      <c r="B71" s="32" t="s">
        <v>109</v>
      </c>
      <c r="C71" s="33" t="s">
        <v>110</v>
      </c>
      <c r="D71" s="34">
        <v>45106</v>
      </c>
      <c r="E71" s="40">
        <v>491.2</v>
      </c>
      <c r="F71" s="40">
        <v>488.7833333333333</v>
      </c>
      <c r="G71" s="41">
        <v>484.06666666666661</v>
      </c>
      <c r="H71" s="41">
        <v>476.93333333333328</v>
      </c>
      <c r="I71" s="41">
        <v>472.21666666666658</v>
      </c>
      <c r="J71" s="41">
        <v>495.91666666666663</v>
      </c>
      <c r="K71" s="41">
        <v>500.63333333333333</v>
      </c>
      <c r="L71" s="41">
        <v>507.76666666666665</v>
      </c>
      <c r="M71" s="31">
        <v>493.5</v>
      </c>
      <c r="N71" s="31">
        <v>481.65</v>
      </c>
      <c r="O71" s="42">
        <v>30312150</v>
      </c>
      <c r="P71" s="43">
        <v>-1.5012599860597288E-2</v>
      </c>
    </row>
    <row r="72" spans="1:16" ht="12.75" customHeight="1">
      <c r="A72" s="31">
        <v>62</v>
      </c>
      <c r="B72" s="32" t="s">
        <v>44</v>
      </c>
      <c r="C72" s="33" t="s">
        <v>111</v>
      </c>
      <c r="D72" s="34">
        <v>45106</v>
      </c>
      <c r="E72" s="40">
        <v>4921.3999999999996</v>
      </c>
      <c r="F72" s="40">
        <v>4913.583333333333</v>
      </c>
      <c r="G72" s="41">
        <v>4888.4666666666662</v>
      </c>
      <c r="H72" s="41">
        <v>4855.5333333333328</v>
      </c>
      <c r="I72" s="41">
        <v>4830.4166666666661</v>
      </c>
      <c r="J72" s="41">
        <v>4946.5166666666664</v>
      </c>
      <c r="K72" s="41">
        <v>4971.6333333333332</v>
      </c>
      <c r="L72" s="41">
        <v>5004.5666666666666</v>
      </c>
      <c r="M72" s="31">
        <v>4938.7</v>
      </c>
      <c r="N72" s="31">
        <v>4880.6499999999996</v>
      </c>
      <c r="O72" s="42">
        <v>3643875</v>
      </c>
      <c r="P72" s="43">
        <v>-3.8273587807128454E-3</v>
      </c>
    </row>
    <row r="73" spans="1:16" ht="12.75" customHeight="1">
      <c r="A73" s="31">
        <v>63</v>
      </c>
      <c r="B73" s="32" t="s">
        <v>57</v>
      </c>
      <c r="C73" s="45" t="s">
        <v>112</v>
      </c>
      <c r="D73" s="34">
        <v>45106</v>
      </c>
      <c r="E73" s="40">
        <v>3570.2</v>
      </c>
      <c r="F73" s="40">
        <v>3540.7666666666664</v>
      </c>
      <c r="G73" s="41">
        <v>3502.1333333333328</v>
      </c>
      <c r="H73" s="41">
        <v>3434.0666666666662</v>
      </c>
      <c r="I73" s="41">
        <v>3395.4333333333325</v>
      </c>
      <c r="J73" s="41">
        <v>3608.833333333333</v>
      </c>
      <c r="K73" s="41">
        <v>3647.4666666666662</v>
      </c>
      <c r="L73" s="41">
        <v>3715.5333333333333</v>
      </c>
      <c r="M73" s="31">
        <v>3579.4</v>
      </c>
      <c r="N73" s="31">
        <v>3472.7</v>
      </c>
      <c r="O73" s="42">
        <v>3688650</v>
      </c>
      <c r="P73" s="43">
        <v>-2.9021558872305141E-2</v>
      </c>
    </row>
    <row r="74" spans="1:16" ht="12.75" customHeight="1">
      <c r="A74" s="31">
        <v>64</v>
      </c>
      <c r="B74" s="32" t="s">
        <v>57</v>
      </c>
      <c r="C74" s="33" t="s">
        <v>113</v>
      </c>
      <c r="D74" s="34">
        <v>45106</v>
      </c>
      <c r="E74" s="40">
        <v>2176.6</v>
      </c>
      <c r="F74" s="40">
        <v>2170.4833333333331</v>
      </c>
      <c r="G74" s="41">
        <v>2148.7666666666664</v>
      </c>
      <c r="H74" s="41">
        <v>2120.9333333333334</v>
      </c>
      <c r="I74" s="41">
        <v>2099.2166666666667</v>
      </c>
      <c r="J74" s="41">
        <v>2198.3166666666662</v>
      </c>
      <c r="K74" s="41">
        <v>2220.0333333333324</v>
      </c>
      <c r="L74" s="41">
        <v>2247.8666666666659</v>
      </c>
      <c r="M74" s="31">
        <v>2192.1999999999998</v>
      </c>
      <c r="N74" s="31">
        <v>2142.65</v>
      </c>
      <c r="O74" s="42">
        <v>1123100</v>
      </c>
      <c r="P74" s="43">
        <v>-1.4478764478764479E-2</v>
      </c>
    </row>
    <row r="75" spans="1:16" ht="12.75" customHeight="1">
      <c r="A75" s="31">
        <v>65</v>
      </c>
      <c r="B75" s="32" t="s">
        <v>57</v>
      </c>
      <c r="C75" s="33" t="s">
        <v>114</v>
      </c>
      <c r="D75" s="34">
        <v>45106</v>
      </c>
      <c r="E75" s="40">
        <v>221.3</v>
      </c>
      <c r="F75" s="40">
        <v>219.11666666666667</v>
      </c>
      <c r="G75" s="41">
        <v>215.78333333333336</v>
      </c>
      <c r="H75" s="41">
        <v>210.26666666666668</v>
      </c>
      <c r="I75" s="41">
        <v>206.93333333333337</v>
      </c>
      <c r="J75" s="41">
        <v>224.63333333333335</v>
      </c>
      <c r="K75" s="41">
        <v>227.96666666666667</v>
      </c>
      <c r="L75" s="41">
        <v>233.48333333333335</v>
      </c>
      <c r="M75" s="31">
        <v>222.45</v>
      </c>
      <c r="N75" s="31">
        <v>213.6</v>
      </c>
      <c r="O75" s="42">
        <v>23652000</v>
      </c>
      <c r="P75" s="43">
        <v>3.5950804162724691E-2</v>
      </c>
    </row>
    <row r="76" spans="1:16" ht="12.75" customHeight="1">
      <c r="A76" s="31">
        <v>66</v>
      </c>
      <c r="B76" s="32" t="s">
        <v>64</v>
      </c>
      <c r="C76" s="33" t="s">
        <v>115</v>
      </c>
      <c r="D76" s="34">
        <v>45106</v>
      </c>
      <c r="E76" s="40">
        <v>123.75</v>
      </c>
      <c r="F76" s="40">
        <v>123.66666666666667</v>
      </c>
      <c r="G76" s="41">
        <v>123.23333333333335</v>
      </c>
      <c r="H76" s="41">
        <v>122.71666666666668</v>
      </c>
      <c r="I76" s="41">
        <v>122.28333333333336</v>
      </c>
      <c r="J76" s="41">
        <v>124.18333333333334</v>
      </c>
      <c r="K76" s="41">
        <v>124.61666666666665</v>
      </c>
      <c r="L76" s="41">
        <v>125.13333333333333</v>
      </c>
      <c r="M76" s="31">
        <v>124.1</v>
      </c>
      <c r="N76" s="31">
        <v>123.15</v>
      </c>
      <c r="O76" s="42">
        <v>107720000</v>
      </c>
      <c r="P76" s="43">
        <v>9.1339172794978694E-3</v>
      </c>
    </row>
    <row r="77" spans="1:16" ht="12.75" customHeight="1">
      <c r="A77" s="31">
        <v>67</v>
      </c>
      <c r="B77" s="32" t="s">
        <v>85</v>
      </c>
      <c r="C77" s="33" t="s">
        <v>116</v>
      </c>
      <c r="D77" s="34">
        <v>45106</v>
      </c>
      <c r="E77" s="40">
        <v>108.65</v>
      </c>
      <c r="F77" s="40">
        <v>108.26666666666667</v>
      </c>
      <c r="G77" s="41">
        <v>107.63333333333333</v>
      </c>
      <c r="H77" s="41">
        <v>106.61666666666666</v>
      </c>
      <c r="I77" s="41">
        <v>105.98333333333332</v>
      </c>
      <c r="J77" s="41">
        <v>109.28333333333333</v>
      </c>
      <c r="K77" s="41">
        <v>109.91666666666669</v>
      </c>
      <c r="L77" s="41">
        <v>110.93333333333334</v>
      </c>
      <c r="M77" s="31">
        <v>108.9</v>
      </c>
      <c r="N77" s="31">
        <v>107.25</v>
      </c>
      <c r="O77" s="42">
        <v>77299200</v>
      </c>
      <c r="P77" s="43">
        <v>9.8015778149653354E-3</v>
      </c>
    </row>
    <row r="78" spans="1:16" ht="12.75" customHeight="1">
      <c r="A78" s="31">
        <v>68</v>
      </c>
      <c r="B78" s="32" t="s">
        <v>44</v>
      </c>
      <c r="C78" s="33" t="s">
        <v>117</v>
      </c>
      <c r="D78" s="34">
        <v>45106</v>
      </c>
      <c r="E78" s="40">
        <v>646.70000000000005</v>
      </c>
      <c r="F78" s="40">
        <v>646.30000000000007</v>
      </c>
      <c r="G78" s="41">
        <v>641.60000000000014</v>
      </c>
      <c r="H78" s="41">
        <v>636.50000000000011</v>
      </c>
      <c r="I78" s="41">
        <v>631.80000000000018</v>
      </c>
      <c r="J78" s="41">
        <v>651.40000000000009</v>
      </c>
      <c r="K78" s="41">
        <v>656.10000000000014</v>
      </c>
      <c r="L78" s="41">
        <v>661.2</v>
      </c>
      <c r="M78" s="31">
        <v>651</v>
      </c>
      <c r="N78" s="31">
        <v>641.20000000000005</v>
      </c>
      <c r="O78" s="42">
        <v>7010750</v>
      </c>
      <c r="P78" s="43">
        <v>-2.1849079506372649E-2</v>
      </c>
    </row>
    <row r="79" spans="1:16" ht="12.75" customHeight="1">
      <c r="A79" s="31">
        <v>69</v>
      </c>
      <c r="B79" s="32" t="s">
        <v>118</v>
      </c>
      <c r="C79" s="33" t="s">
        <v>119</v>
      </c>
      <c r="D79" s="34">
        <v>45106</v>
      </c>
      <c r="E79" s="40">
        <v>43.3</v>
      </c>
      <c r="F79" s="40">
        <v>42.95000000000001</v>
      </c>
      <c r="G79" s="41">
        <v>42.550000000000018</v>
      </c>
      <c r="H79" s="41">
        <v>41.800000000000011</v>
      </c>
      <c r="I79" s="41">
        <v>41.40000000000002</v>
      </c>
      <c r="J79" s="41">
        <v>43.700000000000017</v>
      </c>
      <c r="K79" s="41">
        <v>44.100000000000009</v>
      </c>
      <c r="L79" s="41">
        <v>44.850000000000016</v>
      </c>
      <c r="M79" s="31">
        <v>43.35</v>
      </c>
      <c r="N79" s="31">
        <v>42.2</v>
      </c>
      <c r="O79" s="42">
        <v>135112500</v>
      </c>
      <c r="P79" s="43">
        <v>-6.4526803441429517E-3</v>
      </c>
    </row>
    <row r="80" spans="1:16" ht="12.75" customHeight="1">
      <c r="A80" s="31">
        <v>70</v>
      </c>
      <c r="B80" s="32" t="s">
        <v>46</v>
      </c>
      <c r="C80" s="33" t="s">
        <v>120</v>
      </c>
      <c r="D80" s="34">
        <v>45106</v>
      </c>
      <c r="E80" s="40">
        <v>590.65</v>
      </c>
      <c r="F80" s="40">
        <v>591.1</v>
      </c>
      <c r="G80" s="41">
        <v>585.35</v>
      </c>
      <c r="H80" s="41">
        <v>580.04999999999995</v>
      </c>
      <c r="I80" s="41">
        <v>574.29999999999995</v>
      </c>
      <c r="J80" s="41">
        <v>596.40000000000009</v>
      </c>
      <c r="K80" s="41">
        <v>602.15000000000009</v>
      </c>
      <c r="L80" s="41">
        <v>607.45000000000016</v>
      </c>
      <c r="M80" s="31">
        <v>596.85</v>
      </c>
      <c r="N80" s="31">
        <v>585.79999999999995</v>
      </c>
      <c r="O80" s="42">
        <v>7185100</v>
      </c>
      <c r="P80" s="43">
        <v>-1.4443651925820257E-2</v>
      </c>
    </row>
    <row r="81" spans="1:16" ht="12.75" customHeight="1">
      <c r="A81" s="31">
        <v>71</v>
      </c>
      <c r="B81" s="32" t="s">
        <v>60</v>
      </c>
      <c r="C81" s="33" t="s">
        <v>121</v>
      </c>
      <c r="D81" s="34">
        <v>45106</v>
      </c>
      <c r="E81" s="40">
        <v>1076.05</v>
      </c>
      <c r="F81" s="40">
        <v>1071.9333333333334</v>
      </c>
      <c r="G81" s="41">
        <v>1066.0666666666668</v>
      </c>
      <c r="H81" s="41">
        <v>1056.0833333333335</v>
      </c>
      <c r="I81" s="41">
        <v>1050.2166666666669</v>
      </c>
      <c r="J81" s="41">
        <v>1081.9166666666667</v>
      </c>
      <c r="K81" s="41">
        <v>1087.7833333333335</v>
      </c>
      <c r="L81" s="41">
        <v>1097.7666666666667</v>
      </c>
      <c r="M81" s="31">
        <v>1077.8</v>
      </c>
      <c r="N81" s="31">
        <v>1061.95</v>
      </c>
      <c r="O81" s="42">
        <v>5697000</v>
      </c>
      <c r="P81" s="43">
        <v>2.2984377805710183E-2</v>
      </c>
    </row>
    <row r="82" spans="1:16" ht="12.75" customHeight="1">
      <c r="A82" s="31">
        <v>72</v>
      </c>
      <c r="B82" s="32" t="s">
        <v>109</v>
      </c>
      <c r="C82" s="46" t="s">
        <v>122</v>
      </c>
      <c r="D82" s="34">
        <v>45106</v>
      </c>
      <c r="E82" s="40">
        <v>1533.2</v>
      </c>
      <c r="F82" s="40">
        <v>1536.4000000000003</v>
      </c>
      <c r="G82" s="41">
        <v>1515.2000000000007</v>
      </c>
      <c r="H82" s="41">
        <v>1497.2000000000005</v>
      </c>
      <c r="I82" s="41">
        <v>1476.0000000000009</v>
      </c>
      <c r="J82" s="41">
        <v>1554.4000000000005</v>
      </c>
      <c r="K82" s="41">
        <v>1575.6</v>
      </c>
      <c r="L82" s="41">
        <v>1593.6000000000004</v>
      </c>
      <c r="M82" s="31">
        <v>1557.6</v>
      </c>
      <c r="N82" s="31">
        <v>1518.4</v>
      </c>
      <c r="O82" s="42">
        <v>3632550</v>
      </c>
      <c r="P82" s="43">
        <v>-1.1281981491562331E-2</v>
      </c>
    </row>
    <row r="83" spans="1:16" ht="12.75" customHeight="1">
      <c r="A83" s="31">
        <v>73</v>
      </c>
      <c r="B83" s="32" t="s">
        <v>44</v>
      </c>
      <c r="C83" s="33" t="s">
        <v>123</v>
      </c>
      <c r="D83" s="34">
        <v>45106</v>
      </c>
      <c r="E83" s="40">
        <v>293.89999999999998</v>
      </c>
      <c r="F83" s="40">
        <v>293.96666666666664</v>
      </c>
      <c r="G83" s="41">
        <v>291.73333333333329</v>
      </c>
      <c r="H83" s="41">
        <v>289.56666666666666</v>
      </c>
      <c r="I83" s="41">
        <v>287.33333333333331</v>
      </c>
      <c r="J83" s="41">
        <v>296.13333333333327</v>
      </c>
      <c r="K83" s="41">
        <v>298.36666666666662</v>
      </c>
      <c r="L83" s="41">
        <v>300.53333333333325</v>
      </c>
      <c r="M83" s="31">
        <v>296.2</v>
      </c>
      <c r="N83" s="31">
        <v>291.8</v>
      </c>
      <c r="O83" s="42">
        <v>8632000</v>
      </c>
      <c r="P83" s="43">
        <v>2.6153114598193059E-2</v>
      </c>
    </row>
    <row r="84" spans="1:16" ht="12.75" customHeight="1">
      <c r="A84" s="31">
        <v>74</v>
      </c>
      <c r="B84" s="32" t="s">
        <v>50</v>
      </c>
      <c r="C84" s="33" t="s">
        <v>124</v>
      </c>
      <c r="D84" s="34">
        <v>45106</v>
      </c>
      <c r="E84" s="40">
        <v>1771.6</v>
      </c>
      <c r="F84" s="40">
        <v>1764.7333333333333</v>
      </c>
      <c r="G84" s="41">
        <v>1754.9666666666667</v>
      </c>
      <c r="H84" s="41">
        <v>1738.3333333333333</v>
      </c>
      <c r="I84" s="41">
        <v>1728.5666666666666</v>
      </c>
      <c r="J84" s="41">
        <v>1781.3666666666668</v>
      </c>
      <c r="K84" s="41">
        <v>1791.1333333333337</v>
      </c>
      <c r="L84" s="41">
        <v>1807.7666666666669</v>
      </c>
      <c r="M84" s="31">
        <v>1774.5</v>
      </c>
      <c r="N84" s="31">
        <v>1748.1</v>
      </c>
      <c r="O84" s="42">
        <v>12190875</v>
      </c>
      <c r="P84" s="43">
        <v>-1.2841466261965912E-3</v>
      </c>
    </row>
    <row r="85" spans="1:16" ht="12.75" customHeight="1">
      <c r="A85" s="31">
        <v>75</v>
      </c>
      <c r="B85" s="32" t="s">
        <v>85</v>
      </c>
      <c r="C85" s="33" t="s">
        <v>125</v>
      </c>
      <c r="D85" s="34">
        <v>45106</v>
      </c>
      <c r="E85" s="40">
        <v>476.9</v>
      </c>
      <c r="F85" s="40">
        <v>475.23333333333335</v>
      </c>
      <c r="G85" s="41">
        <v>472.9666666666667</v>
      </c>
      <c r="H85" s="41">
        <v>469.03333333333336</v>
      </c>
      <c r="I85" s="41">
        <v>466.76666666666671</v>
      </c>
      <c r="J85" s="41">
        <v>479.16666666666669</v>
      </c>
      <c r="K85" s="41">
        <v>481.43333333333334</v>
      </c>
      <c r="L85" s="41">
        <v>485.36666666666667</v>
      </c>
      <c r="M85" s="31">
        <v>477.5</v>
      </c>
      <c r="N85" s="31">
        <v>471.3</v>
      </c>
      <c r="O85" s="42">
        <v>6678750</v>
      </c>
      <c r="P85" s="43">
        <v>4.8899755501222494E-3</v>
      </c>
    </row>
    <row r="86" spans="1:16" ht="12.75" customHeight="1">
      <c r="A86" s="31">
        <v>76</v>
      </c>
      <c r="B86" s="32" t="s">
        <v>46</v>
      </c>
      <c r="C86" s="33" t="s">
        <v>126</v>
      </c>
      <c r="D86" s="34">
        <v>45106</v>
      </c>
      <c r="E86" s="40">
        <v>3866.35</v>
      </c>
      <c r="F86" s="40">
        <v>3857.1166666666668</v>
      </c>
      <c r="G86" s="41">
        <v>3810.2333333333336</v>
      </c>
      <c r="H86" s="41">
        <v>3754.1166666666668</v>
      </c>
      <c r="I86" s="41">
        <v>3707.2333333333336</v>
      </c>
      <c r="J86" s="41">
        <v>3913.2333333333336</v>
      </c>
      <c r="K86" s="41">
        <v>3960.1166666666668</v>
      </c>
      <c r="L86" s="41">
        <v>4016.2333333333336</v>
      </c>
      <c r="M86" s="31">
        <v>3904</v>
      </c>
      <c r="N86" s="31">
        <v>3801</v>
      </c>
      <c r="O86" s="42">
        <v>4826700</v>
      </c>
      <c r="P86" s="43">
        <v>-9.622514324233232E-2</v>
      </c>
    </row>
    <row r="87" spans="1:16" ht="12.75" customHeight="1">
      <c r="A87" s="31">
        <v>77</v>
      </c>
      <c r="B87" s="32" t="s">
        <v>42</v>
      </c>
      <c r="C87" s="33" t="s">
        <v>127</v>
      </c>
      <c r="D87" s="34">
        <v>45106</v>
      </c>
      <c r="E87" s="40">
        <v>1352.35</v>
      </c>
      <c r="F87" s="40">
        <v>1339.6333333333332</v>
      </c>
      <c r="G87" s="41">
        <v>1324.2666666666664</v>
      </c>
      <c r="H87" s="41">
        <v>1296.1833333333332</v>
      </c>
      <c r="I87" s="41">
        <v>1280.8166666666664</v>
      </c>
      <c r="J87" s="41">
        <v>1367.7166666666665</v>
      </c>
      <c r="K87" s="41">
        <v>1383.0833333333333</v>
      </c>
      <c r="L87" s="41">
        <v>1411.1666666666665</v>
      </c>
      <c r="M87" s="31">
        <v>1355</v>
      </c>
      <c r="N87" s="31">
        <v>1311.55</v>
      </c>
      <c r="O87" s="42">
        <v>5580000</v>
      </c>
      <c r="P87" s="43">
        <v>3.5971223021582736E-3</v>
      </c>
    </row>
    <row r="88" spans="1:16" ht="12.75" customHeight="1">
      <c r="A88" s="31">
        <v>78</v>
      </c>
      <c r="B88" s="32" t="s">
        <v>88</v>
      </c>
      <c r="C88" s="33" t="s">
        <v>128</v>
      </c>
      <c r="D88" s="34">
        <v>45106</v>
      </c>
      <c r="E88" s="40">
        <v>1171</v>
      </c>
      <c r="F88" s="40">
        <v>1159.2166666666665</v>
      </c>
      <c r="G88" s="41">
        <v>1146.083333333333</v>
      </c>
      <c r="H88" s="41">
        <v>1121.1666666666665</v>
      </c>
      <c r="I88" s="41">
        <v>1108.0333333333331</v>
      </c>
      <c r="J88" s="41">
        <v>1184.133333333333</v>
      </c>
      <c r="K88" s="41">
        <v>1197.2666666666667</v>
      </c>
      <c r="L88" s="41">
        <v>1222.1833333333329</v>
      </c>
      <c r="M88" s="31">
        <v>1172.3499999999999</v>
      </c>
      <c r="N88" s="31">
        <v>1134.3</v>
      </c>
      <c r="O88" s="42">
        <v>12941600</v>
      </c>
      <c r="P88" s="43">
        <v>0.11878971255673222</v>
      </c>
    </row>
    <row r="89" spans="1:16" ht="12.75" customHeight="1">
      <c r="A89" s="31">
        <v>79</v>
      </c>
      <c r="B89" s="32" t="s">
        <v>69</v>
      </c>
      <c r="C89" s="33" t="s">
        <v>129</v>
      </c>
      <c r="D89" s="34">
        <v>45106</v>
      </c>
      <c r="E89" s="40">
        <v>2665</v>
      </c>
      <c r="F89" s="40">
        <v>2656.8166666666671</v>
      </c>
      <c r="G89" s="41">
        <v>2646.2833333333342</v>
      </c>
      <c r="H89" s="41">
        <v>2627.5666666666671</v>
      </c>
      <c r="I89" s="41">
        <v>2617.0333333333342</v>
      </c>
      <c r="J89" s="41">
        <v>2675.5333333333342</v>
      </c>
      <c r="K89" s="41">
        <v>2686.0666666666671</v>
      </c>
      <c r="L89" s="41">
        <v>2704.7833333333342</v>
      </c>
      <c r="M89" s="31">
        <v>2667.35</v>
      </c>
      <c r="N89" s="31">
        <v>2638.1</v>
      </c>
      <c r="O89" s="42">
        <v>28922700</v>
      </c>
      <c r="P89" s="43">
        <v>1.7799267337394297E-2</v>
      </c>
    </row>
    <row r="90" spans="1:16" ht="12.75" customHeight="1">
      <c r="A90" s="31">
        <v>80</v>
      </c>
      <c r="B90" s="32" t="s">
        <v>69</v>
      </c>
      <c r="C90" s="33" t="s">
        <v>130</v>
      </c>
      <c r="D90" s="34">
        <v>45106</v>
      </c>
      <c r="E90" s="40">
        <v>2093.5500000000002</v>
      </c>
      <c r="F90" s="40">
        <v>2058.9166666666665</v>
      </c>
      <c r="G90" s="41">
        <v>2012.1333333333332</v>
      </c>
      <c r="H90" s="41">
        <v>1930.7166666666667</v>
      </c>
      <c r="I90" s="41">
        <v>1883.9333333333334</v>
      </c>
      <c r="J90" s="41">
        <v>2140.333333333333</v>
      </c>
      <c r="K90" s="41">
        <v>2187.1166666666668</v>
      </c>
      <c r="L90" s="41">
        <v>2268.5333333333328</v>
      </c>
      <c r="M90" s="31">
        <v>2105.6999999999998</v>
      </c>
      <c r="N90" s="31">
        <v>1977.5</v>
      </c>
      <c r="O90" s="42">
        <v>5243400</v>
      </c>
      <c r="P90" s="43">
        <v>0.18543136190992945</v>
      </c>
    </row>
    <row r="91" spans="1:16" ht="12.75" customHeight="1">
      <c r="A91" s="31">
        <v>81</v>
      </c>
      <c r="B91" s="32" t="s">
        <v>64</v>
      </c>
      <c r="C91" s="33" t="s">
        <v>131</v>
      </c>
      <c r="D91" s="34">
        <v>45106</v>
      </c>
      <c r="E91" s="40">
        <v>1615.05</v>
      </c>
      <c r="F91" s="40">
        <v>1610.0666666666666</v>
      </c>
      <c r="G91" s="41">
        <v>1603.1833333333332</v>
      </c>
      <c r="H91" s="41">
        <v>1591.3166666666666</v>
      </c>
      <c r="I91" s="41">
        <v>1584.4333333333332</v>
      </c>
      <c r="J91" s="41">
        <v>1621.9333333333332</v>
      </c>
      <c r="K91" s="41">
        <v>1628.8166666666664</v>
      </c>
      <c r="L91" s="41">
        <v>1640.6833333333332</v>
      </c>
      <c r="M91" s="31">
        <v>1616.95</v>
      </c>
      <c r="N91" s="31">
        <v>1598.2</v>
      </c>
      <c r="O91" s="42">
        <v>93941650</v>
      </c>
      <c r="P91" s="43">
        <v>1.9275181562662242E-2</v>
      </c>
    </row>
    <row r="92" spans="1:16" ht="12.75" customHeight="1">
      <c r="A92" s="31">
        <v>82</v>
      </c>
      <c r="B92" s="32" t="s">
        <v>69</v>
      </c>
      <c r="C92" s="33" t="s">
        <v>132</v>
      </c>
      <c r="D92" s="34">
        <v>45106</v>
      </c>
      <c r="E92" s="40">
        <v>644.29999999999995</v>
      </c>
      <c r="F92" s="40">
        <v>638.4</v>
      </c>
      <c r="G92" s="41">
        <v>631.15</v>
      </c>
      <c r="H92" s="41">
        <v>618</v>
      </c>
      <c r="I92" s="41">
        <v>610.75</v>
      </c>
      <c r="J92" s="41">
        <v>651.54999999999995</v>
      </c>
      <c r="K92" s="41">
        <v>658.8</v>
      </c>
      <c r="L92" s="41">
        <v>671.94999999999993</v>
      </c>
      <c r="M92" s="31">
        <v>645.65</v>
      </c>
      <c r="N92" s="31">
        <v>625.25</v>
      </c>
      <c r="O92" s="42">
        <v>21871300</v>
      </c>
      <c r="P92" s="43">
        <v>-3.7748632821952281E-2</v>
      </c>
    </row>
    <row r="93" spans="1:16" ht="12.75" customHeight="1">
      <c r="A93" s="31">
        <v>83</v>
      </c>
      <c r="B93" s="32" t="s">
        <v>57</v>
      </c>
      <c r="C93" s="33" t="s">
        <v>133</v>
      </c>
      <c r="D93" s="34">
        <v>45106</v>
      </c>
      <c r="E93" s="40">
        <v>2810.65</v>
      </c>
      <c r="F93" s="40">
        <v>2794.5333333333328</v>
      </c>
      <c r="G93" s="41">
        <v>2771.8166666666657</v>
      </c>
      <c r="H93" s="41">
        <v>2732.9833333333327</v>
      </c>
      <c r="I93" s="41">
        <v>2710.2666666666655</v>
      </c>
      <c r="J93" s="41">
        <v>2833.3666666666659</v>
      </c>
      <c r="K93" s="41">
        <v>2856.083333333333</v>
      </c>
      <c r="L93" s="41">
        <v>2894.9166666666661</v>
      </c>
      <c r="M93" s="31">
        <v>2817.25</v>
      </c>
      <c r="N93" s="31">
        <v>2755.7</v>
      </c>
      <c r="O93" s="42">
        <v>3404400</v>
      </c>
      <c r="P93" s="43">
        <v>-3.4249582857644682E-3</v>
      </c>
    </row>
    <row r="94" spans="1:16" ht="12.75" customHeight="1">
      <c r="A94" s="31">
        <v>84</v>
      </c>
      <c r="B94" s="32" t="s">
        <v>134</v>
      </c>
      <c r="C94" s="33" t="s">
        <v>135</v>
      </c>
      <c r="D94" s="34">
        <v>45106</v>
      </c>
      <c r="E94" s="40">
        <v>429.9</v>
      </c>
      <c r="F94" s="40">
        <v>429.40000000000003</v>
      </c>
      <c r="G94" s="41">
        <v>424.30000000000007</v>
      </c>
      <c r="H94" s="41">
        <v>418.70000000000005</v>
      </c>
      <c r="I94" s="41">
        <v>413.60000000000008</v>
      </c>
      <c r="J94" s="41">
        <v>435.00000000000006</v>
      </c>
      <c r="K94" s="41">
        <v>440.10000000000008</v>
      </c>
      <c r="L94" s="41">
        <v>445.70000000000005</v>
      </c>
      <c r="M94" s="31">
        <v>434.5</v>
      </c>
      <c r="N94" s="31">
        <v>423.8</v>
      </c>
      <c r="O94" s="42">
        <v>34777400</v>
      </c>
      <c r="P94" s="43">
        <v>3.2308872824199347E-3</v>
      </c>
    </row>
    <row r="95" spans="1:16" ht="12.75" customHeight="1">
      <c r="A95" s="31">
        <v>85</v>
      </c>
      <c r="B95" s="32" t="s">
        <v>134</v>
      </c>
      <c r="C95" s="33" t="s">
        <v>136</v>
      </c>
      <c r="D95" s="34">
        <v>45106</v>
      </c>
      <c r="E95" s="40">
        <v>117.35</v>
      </c>
      <c r="F95" s="40">
        <v>117.05</v>
      </c>
      <c r="G95" s="41">
        <v>114.39999999999999</v>
      </c>
      <c r="H95" s="41">
        <v>111.44999999999999</v>
      </c>
      <c r="I95" s="41">
        <v>108.79999999999998</v>
      </c>
      <c r="J95" s="41">
        <v>120</v>
      </c>
      <c r="K95" s="41">
        <v>122.65</v>
      </c>
      <c r="L95" s="41">
        <v>125.60000000000001</v>
      </c>
      <c r="M95" s="31">
        <v>119.7</v>
      </c>
      <c r="N95" s="31">
        <v>114.1</v>
      </c>
      <c r="O95" s="42">
        <v>33300800</v>
      </c>
      <c r="P95" s="43">
        <v>0.283896164982477</v>
      </c>
    </row>
    <row r="96" spans="1:16" ht="12.75" customHeight="1">
      <c r="A96" s="31">
        <v>86</v>
      </c>
      <c r="B96" s="32" t="s">
        <v>85</v>
      </c>
      <c r="C96" s="33" t="s">
        <v>137</v>
      </c>
      <c r="D96" s="34">
        <v>45106</v>
      </c>
      <c r="E96" s="40">
        <v>273.35000000000002</v>
      </c>
      <c r="F96" s="40">
        <v>272.21666666666664</v>
      </c>
      <c r="G96" s="41">
        <v>270.5333333333333</v>
      </c>
      <c r="H96" s="41">
        <v>267.71666666666664</v>
      </c>
      <c r="I96" s="41">
        <v>266.0333333333333</v>
      </c>
      <c r="J96" s="41">
        <v>275.0333333333333</v>
      </c>
      <c r="K96" s="41">
        <v>276.71666666666658</v>
      </c>
      <c r="L96" s="41">
        <v>279.5333333333333</v>
      </c>
      <c r="M96" s="31">
        <v>273.89999999999998</v>
      </c>
      <c r="N96" s="31">
        <v>269.39999999999998</v>
      </c>
      <c r="O96" s="42">
        <v>21265200</v>
      </c>
      <c r="P96" s="43">
        <v>-7.4354127284183991E-3</v>
      </c>
    </row>
    <row r="97" spans="1:16" ht="12.75" customHeight="1">
      <c r="A97" s="31">
        <v>87</v>
      </c>
      <c r="B97" s="32" t="s">
        <v>60</v>
      </c>
      <c r="C97" s="33" t="s">
        <v>138</v>
      </c>
      <c r="D97" s="34">
        <v>45106</v>
      </c>
      <c r="E97" s="40">
        <v>2681.2</v>
      </c>
      <c r="F97" s="40">
        <v>2675.2666666666669</v>
      </c>
      <c r="G97" s="41">
        <v>2659.4833333333336</v>
      </c>
      <c r="H97" s="41">
        <v>2637.7666666666669</v>
      </c>
      <c r="I97" s="41">
        <v>2621.9833333333336</v>
      </c>
      <c r="J97" s="41">
        <v>2696.9833333333336</v>
      </c>
      <c r="K97" s="41">
        <v>2712.7666666666673</v>
      </c>
      <c r="L97" s="41">
        <v>2734.4833333333336</v>
      </c>
      <c r="M97" s="31">
        <v>2691.05</v>
      </c>
      <c r="N97" s="31">
        <v>2653.55</v>
      </c>
      <c r="O97" s="42">
        <v>9619200</v>
      </c>
      <c r="P97" s="43">
        <v>-7.7672907318582698E-3</v>
      </c>
    </row>
    <row r="98" spans="1:16" ht="12.75" customHeight="1">
      <c r="A98" s="31">
        <v>88</v>
      </c>
      <c r="B98" s="32" t="s">
        <v>69</v>
      </c>
      <c r="C98" s="33" t="s">
        <v>139</v>
      </c>
      <c r="D98" s="34">
        <v>45106</v>
      </c>
      <c r="E98" s="40">
        <v>114.5</v>
      </c>
      <c r="F98" s="40">
        <v>114.59999999999998</v>
      </c>
      <c r="G98" s="41">
        <v>113.49999999999996</v>
      </c>
      <c r="H98" s="41">
        <v>112.49999999999997</v>
      </c>
      <c r="I98" s="41">
        <v>111.39999999999995</v>
      </c>
      <c r="J98" s="41">
        <v>115.59999999999997</v>
      </c>
      <c r="K98" s="41">
        <v>116.69999999999999</v>
      </c>
      <c r="L98" s="41">
        <v>117.69999999999997</v>
      </c>
      <c r="M98" s="31">
        <v>115.7</v>
      </c>
      <c r="N98" s="31">
        <v>113.6</v>
      </c>
      <c r="O98" s="42">
        <v>51313700</v>
      </c>
      <c r="P98" s="43">
        <v>-1.5262238768734768E-2</v>
      </c>
    </row>
    <row r="99" spans="1:16" ht="12.75" customHeight="1">
      <c r="A99" s="31">
        <v>89</v>
      </c>
      <c r="B99" s="32" t="s">
        <v>64</v>
      </c>
      <c r="C99" s="33" t="s">
        <v>140</v>
      </c>
      <c r="D99" s="34">
        <v>45106</v>
      </c>
      <c r="E99" s="40">
        <v>928.7</v>
      </c>
      <c r="F99" s="40">
        <v>925.9</v>
      </c>
      <c r="G99" s="41">
        <v>921.5</v>
      </c>
      <c r="H99" s="41">
        <v>914.30000000000007</v>
      </c>
      <c r="I99" s="41">
        <v>909.90000000000009</v>
      </c>
      <c r="J99" s="41">
        <v>933.09999999999991</v>
      </c>
      <c r="K99" s="41">
        <v>937.49999999999977</v>
      </c>
      <c r="L99" s="41">
        <v>944.69999999999982</v>
      </c>
      <c r="M99" s="31">
        <v>930.3</v>
      </c>
      <c r="N99" s="31">
        <v>918.7</v>
      </c>
      <c r="O99" s="42">
        <v>83922300</v>
      </c>
      <c r="P99" s="43">
        <v>9.2431244791272068E-3</v>
      </c>
    </row>
    <row r="100" spans="1:16" ht="12.75" customHeight="1">
      <c r="A100" s="31">
        <v>90</v>
      </c>
      <c r="B100" s="32" t="s">
        <v>69</v>
      </c>
      <c r="C100" s="33" t="s">
        <v>141</v>
      </c>
      <c r="D100" s="34">
        <v>45106</v>
      </c>
      <c r="E100" s="40">
        <v>1294.3</v>
      </c>
      <c r="F100" s="40">
        <v>1285.4666666666665</v>
      </c>
      <c r="G100" s="41">
        <v>1273.5333333333328</v>
      </c>
      <c r="H100" s="41">
        <v>1252.7666666666664</v>
      </c>
      <c r="I100" s="41">
        <v>1240.8333333333328</v>
      </c>
      <c r="J100" s="41">
        <v>1306.2333333333329</v>
      </c>
      <c r="K100" s="41">
        <v>1318.1666666666667</v>
      </c>
      <c r="L100" s="41">
        <v>1338.9333333333329</v>
      </c>
      <c r="M100" s="31">
        <v>1297.4000000000001</v>
      </c>
      <c r="N100" s="31">
        <v>1264.7</v>
      </c>
      <c r="O100" s="42">
        <v>5079575</v>
      </c>
      <c r="P100" s="43">
        <v>1.9135468079130052E-2</v>
      </c>
    </row>
    <row r="101" spans="1:16" ht="12.75" customHeight="1">
      <c r="A101" s="31">
        <v>91</v>
      </c>
      <c r="B101" s="32" t="s">
        <v>69</v>
      </c>
      <c r="C101" s="33" t="s">
        <v>142</v>
      </c>
      <c r="D101" s="34">
        <v>45106</v>
      </c>
      <c r="E101" s="40">
        <v>564.35</v>
      </c>
      <c r="F101" s="40">
        <v>561.68333333333339</v>
      </c>
      <c r="G101" s="41">
        <v>555.41666666666674</v>
      </c>
      <c r="H101" s="41">
        <v>546.48333333333335</v>
      </c>
      <c r="I101" s="41">
        <v>540.2166666666667</v>
      </c>
      <c r="J101" s="41">
        <v>570.61666666666679</v>
      </c>
      <c r="K101" s="41">
        <v>576.88333333333344</v>
      </c>
      <c r="L101" s="41">
        <v>585.81666666666683</v>
      </c>
      <c r="M101" s="31">
        <v>567.95000000000005</v>
      </c>
      <c r="N101" s="31">
        <v>552.75</v>
      </c>
      <c r="O101" s="42">
        <v>14167500</v>
      </c>
      <c r="P101" s="43">
        <v>5.7552345761952749E-2</v>
      </c>
    </row>
    <row r="102" spans="1:16" ht="12.75" customHeight="1">
      <c r="A102" s="31">
        <v>92</v>
      </c>
      <c r="B102" s="32" t="s">
        <v>80</v>
      </c>
      <c r="C102" s="33" t="s">
        <v>143</v>
      </c>
      <c r="D102" s="34">
        <v>45106</v>
      </c>
      <c r="E102" s="40">
        <v>7.45</v>
      </c>
      <c r="F102" s="40">
        <v>7.4833333333333343</v>
      </c>
      <c r="G102" s="41">
        <v>7.3166666666666682</v>
      </c>
      <c r="H102" s="41">
        <v>7.1833333333333336</v>
      </c>
      <c r="I102" s="41">
        <v>7.0166666666666675</v>
      </c>
      <c r="J102" s="41">
        <v>7.6166666666666689</v>
      </c>
      <c r="K102" s="41">
        <v>7.783333333333335</v>
      </c>
      <c r="L102" s="41">
        <v>7.9166666666666696</v>
      </c>
      <c r="M102" s="31">
        <v>7.65</v>
      </c>
      <c r="N102" s="31">
        <v>7.35</v>
      </c>
      <c r="O102" s="42">
        <v>625360000</v>
      </c>
      <c r="P102" s="43">
        <v>2.575205852442345E-2</v>
      </c>
    </row>
    <row r="103" spans="1:16" ht="12.75" customHeight="1">
      <c r="A103" s="31">
        <v>93</v>
      </c>
      <c r="B103" s="32" t="s">
        <v>69</v>
      </c>
      <c r="C103" s="33" t="s">
        <v>144</v>
      </c>
      <c r="D103" s="34">
        <v>45106</v>
      </c>
      <c r="E103" s="40">
        <v>105.85</v>
      </c>
      <c r="F103" s="40">
        <v>106.45</v>
      </c>
      <c r="G103" s="41">
        <v>104.65</v>
      </c>
      <c r="H103" s="41">
        <v>103.45</v>
      </c>
      <c r="I103" s="41">
        <v>101.65</v>
      </c>
      <c r="J103" s="41">
        <v>107.65</v>
      </c>
      <c r="K103" s="41">
        <v>109.44999999999999</v>
      </c>
      <c r="L103" s="41">
        <v>110.65</v>
      </c>
      <c r="M103" s="31">
        <v>108.25</v>
      </c>
      <c r="N103" s="31">
        <v>105.25</v>
      </c>
      <c r="O103" s="42">
        <v>191340000</v>
      </c>
      <c r="P103" s="43">
        <v>-1.1418238181348489E-2</v>
      </c>
    </row>
    <row r="104" spans="1:16" ht="12.75" customHeight="1">
      <c r="A104" s="31">
        <v>94</v>
      </c>
      <c r="B104" s="32" t="s">
        <v>64</v>
      </c>
      <c r="C104" s="33" t="s">
        <v>145</v>
      </c>
      <c r="D104" s="34">
        <v>45106</v>
      </c>
      <c r="E104" s="40">
        <v>82.55</v>
      </c>
      <c r="F104" s="40">
        <v>82.083333333333329</v>
      </c>
      <c r="G104" s="41">
        <v>81.316666666666663</v>
      </c>
      <c r="H104" s="41">
        <v>80.083333333333329</v>
      </c>
      <c r="I104" s="41">
        <v>79.316666666666663</v>
      </c>
      <c r="J104" s="41">
        <v>83.316666666666663</v>
      </c>
      <c r="K104" s="41">
        <v>84.083333333333343</v>
      </c>
      <c r="L104" s="41">
        <v>85.316666666666663</v>
      </c>
      <c r="M104" s="31">
        <v>82.85</v>
      </c>
      <c r="N104" s="31">
        <v>80.849999999999994</v>
      </c>
      <c r="O104" s="42">
        <v>275910000</v>
      </c>
      <c r="P104" s="43">
        <v>-2.538017273353468E-2</v>
      </c>
    </row>
    <row r="105" spans="1:16" ht="12.75" customHeight="1">
      <c r="A105" s="31">
        <v>95</v>
      </c>
      <c r="B105" s="32" t="s">
        <v>46</v>
      </c>
      <c r="C105" s="33" t="s">
        <v>146</v>
      </c>
      <c r="D105" s="34">
        <v>45106</v>
      </c>
      <c r="E105" s="40">
        <v>131.05000000000001</v>
      </c>
      <c r="F105" s="40">
        <v>131.06666666666666</v>
      </c>
      <c r="G105" s="41">
        <v>128.93333333333334</v>
      </c>
      <c r="H105" s="41">
        <v>126.81666666666666</v>
      </c>
      <c r="I105" s="41">
        <v>124.68333333333334</v>
      </c>
      <c r="J105" s="41">
        <v>133.18333333333334</v>
      </c>
      <c r="K105" s="41">
        <v>135.31666666666666</v>
      </c>
      <c r="L105" s="41">
        <v>137.43333333333334</v>
      </c>
      <c r="M105" s="31">
        <v>133.19999999999999</v>
      </c>
      <c r="N105" s="31">
        <v>128.94999999999999</v>
      </c>
      <c r="O105" s="42">
        <v>53291250</v>
      </c>
      <c r="P105" s="43">
        <v>2.3257488479262674E-2</v>
      </c>
    </row>
    <row r="106" spans="1:16" ht="12.75" customHeight="1">
      <c r="A106" s="31">
        <v>96</v>
      </c>
      <c r="B106" s="32" t="s">
        <v>85</v>
      </c>
      <c r="C106" s="33" t="s">
        <v>147</v>
      </c>
      <c r="D106" s="34">
        <v>45106</v>
      </c>
      <c r="E106" s="40">
        <v>466.95</v>
      </c>
      <c r="F106" s="40">
        <v>463.7833333333333</v>
      </c>
      <c r="G106" s="41">
        <v>460.16666666666663</v>
      </c>
      <c r="H106" s="41">
        <v>453.38333333333333</v>
      </c>
      <c r="I106" s="41">
        <v>449.76666666666665</v>
      </c>
      <c r="J106" s="41">
        <v>470.56666666666661</v>
      </c>
      <c r="K106" s="41">
        <v>474.18333333333328</v>
      </c>
      <c r="L106" s="41">
        <v>480.96666666666658</v>
      </c>
      <c r="M106" s="31">
        <v>467.4</v>
      </c>
      <c r="N106" s="31">
        <v>457</v>
      </c>
      <c r="O106" s="42">
        <v>9256500</v>
      </c>
      <c r="P106" s="43">
        <v>-4.4543429844097997E-4</v>
      </c>
    </row>
    <row r="107" spans="1:16" ht="12.75" customHeight="1">
      <c r="A107" s="31">
        <v>97</v>
      </c>
      <c r="B107" s="32" t="s">
        <v>118</v>
      </c>
      <c r="C107" s="33" t="s">
        <v>148</v>
      </c>
      <c r="D107" s="34">
        <v>45106</v>
      </c>
      <c r="E107" s="40">
        <v>396.2</v>
      </c>
      <c r="F107" s="40">
        <v>395.84999999999997</v>
      </c>
      <c r="G107" s="41">
        <v>393.34999999999991</v>
      </c>
      <c r="H107" s="41">
        <v>390.49999999999994</v>
      </c>
      <c r="I107" s="41">
        <v>387.99999999999989</v>
      </c>
      <c r="J107" s="41">
        <v>398.69999999999993</v>
      </c>
      <c r="K107" s="41">
        <v>401.20000000000005</v>
      </c>
      <c r="L107" s="41">
        <v>404.04999999999995</v>
      </c>
      <c r="M107" s="31">
        <v>398.35</v>
      </c>
      <c r="N107" s="31">
        <v>393</v>
      </c>
      <c r="O107" s="42">
        <v>17868000</v>
      </c>
      <c r="P107" s="43">
        <v>7.5561069132739373E-3</v>
      </c>
    </row>
    <row r="108" spans="1:16" ht="12.75" customHeight="1">
      <c r="A108" s="31">
        <v>98</v>
      </c>
      <c r="B108" s="32" t="s">
        <v>50</v>
      </c>
      <c r="C108" s="33" t="s">
        <v>149</v>
      </c>
      <c r="D108" s="34">
        <v>45106</v>
      </c>
      <c r="E108" s="40">
        <v>222.7</v>
      </c>
      <c r="F108" s="40">
        <v>222.85</v>
      </c>
      <c r="G108" s="41">
        <v>220.75</v>
      </c>
      <c r="H108" s="41">
        <v>218.8</v>
      </c>
      <c r="I108" s="41">
        <v>216.70000000000002</v>
      </c>
      <c r="J108" s="41">
        <v>224.79999999999998</v>
      </c>
      <c r="K108" s="41">
        <v>226.89999999999995</v>
      </c>
      <c r="L108" s="41">
        <v>228.84999999999997</v>
      </c>
      <c r="M108" s="31">
        <v>224.95</v>
      </c>
      <c r="N108" s="31">
        <v>220.9</v>
      </c>
      <c r="O108" s="42">
        <v>18020600</v>
      </c>
      <c r="P108" s="43">
        <v>-3.5093167701863354E-2</v>
      </c>
    </row>
    <row r="109" spans="1:16" ht="12.75" customHeight="1">
      <c r="A109" s="31">
        <v>99</v>
      </c>
      <c r="B109" s="32" t="s">
        <v>46</v>
      </c>
      <c r="C109" s="33" t="s">
        <v>150</v>
      </c>
      <c r="D109" s="34">
        <v>45106</v>
      </c>
      <c r="E109" s="40">
        <v>5944.75</v>
      </c>
      <c r="F109" s="40">
        <v>5923.8166666666666</v>
      </c>
      <c r="G109" s="41">
        <v>5891.2333333333336</v>
      </c>
      <c r="H109" s="41">
        <v>5837.7166666666672</v>
      </c>
      <c r="I109" s="41">
        <v>5805.1333333333341</v>
      </c>
      <c r="J109" s="41">
        <v>5977.333333333333</v>
      </c>
      <c r="K109" s="41">
        <v>6009.916666666667</v>
      </c>
      <c r="L109" s="41">
        <v>6063.4333333333325</v>
      </c>
      <c r="M109" s="31">
        <v>5956.4</v>
      </c>
      <c r="N109" s="31">
        <v>5870.3</v>
      </c>
      <c r="O109" s="42">
        <v>363150</v>
      </c>
      <c r="P109" s="43">
        <v>7.3614190687361414E-2</v>
      </c>
    </row>
    <row r="110" spans="1:16" ht="12.75" customHeight="1">
      <c r="A110" s="31">
        <v>100</v>
      </c>
      <c r="B110" s="32" t="s">
        <v>46</v>
      </c>
      <c r="C110" s="33" t="s">
        <v>151</v>
      </c>
      <c r="D110" s="34">
        <v>45106</v>
      </c>
      <c r="E110" s="40">
        <v>2447.5</v>
      </c>
      <c r="F110" s="40">
        <v>2462.6166666666668</v>
      </c>
      <c r="G110" s="41">
        <v>2423.2333333333336</v>
      </c>
      <c r="H110" s="41">
        <v>2398.9666666666667</v>
      </c>
      <c r="I110" s="41">
        <v>2359.5833333333335</v>
      </c>
      <c r="J110" s="41">
        <v>2486.8833333333337</v>
      </c>
      <c r="K110" s="41">
        <v>2526.2666666666669</v>
      </c>
      <c r="L110" s="41">
        <v>2550.5333333333338</v>
      </c>
      <c r="M110" s="31">
        <v>2502</v>
      </c>
      <c r="N110" s="31">
        <v>2438.35</v>
      </c>
      <c r="O110" s="42">
        <v>3898200</v>
      </c>
      <c r="P110" s="43">
        <v>5.9869494290375205E-2</v>
      </c>
    </row>
    <row r="111" spans="1:16" ht="12.75" customHeight="1">
      <c r="A111" s="31">
        <v>101</v>
      </c>
      <c r="B111" s="32" t="s">
        <v>64</v>
      </c>
      <c r="C111" s="33" t="s">
        <v>152</v>
      </c>
      <c r="D111" s="34">
        <v>45106</v>
      </c>
      <c r="E111" s="40">
        <v>1303.9000000000001</v>
      </c>
      <c r="F111" s="40">
        <v>1302.5666666666668</v>
      </c>
      <c r="G111" s="41">
        <v>1290.4333333333336</v>
      </c>
      <c r="H111" s="41">
        <v>1276.9666666666667</v>
      </c>
      <c r="I111" s="41">
        <v>1264.8333333333335</v>
      </c>
      <c r="J111" s="41">
        <v>1316.0333333333338</v>
      </c>
      <c r="K111" s="41">
        <v>1328.166666666667</v>
      </c>
      <c r="L111" s="41">
        <v>1341.6333333333339</v>
      </c>
      <c r="M111" s="31">
        <v>1314.7</v>
      </c>
      <c r="N111" s="31">
        <v>1289.0999999999999</v>
      </c>
      <c r="O111" s="42">
        <v>19819200</v>
      </c>
      <c r="P111" s="43">
        <v>-8.2813352214444053E-3</v>
      </c>
    </row>
    <row r="112" spans="1:16" ht="12.75" customHeight="1">
      <c r="A112" s="31">
        <v>102</v>
      </c>
      <c r="B112" s="32" t="s">
        <v>80</v>
      </c>
      <c r="C112" s="33" t="s">
        <v>153</v>
      </c>
      <c r="D112" s="34">
        <v>45106</v>
      </c>
      <c r="E112" s="40">
        <v>162.30000000000001</v>
      </c>
      <c r="F112" s="40">
        <v>161.86666666666667</v>
      </c>
      <c r="G112" s="41">
        <v>160.53333333333336</v>
      </c>
      <c r="H112" s="41">
        <v>158.76666666666668</v>
      </c>
      <c r="I112" s="41">
        <v>157.43333333333337</v>
      </c>
      <c r="J112" s="41">
        <v>163.63333333333335</v>
      </c>
      <c r="K112" s="41">
        <v>164.96666666666667</v>
      </c>
      <c r="L112" s="41">
        <v>166.73333333333335</v>
      </c>
      <c r="M112" s="31">
        <v>163.19999999999999</v>
      </c>
      <c r="N112" s="31">
        <v>160.1</v>
      </c>
      <c r="O112" s="42">
        <v>71977000</v>
      </c>
      <c r="P112" s="43">
        <v>3.1067983417420876E-2</v>
      </c>
    </row>
    <row r="113" spans="1:16" ht="12.75" customHeight="1">
      <c r="A113" s="31">
        <v>103</v>
      </c>
      <c r="B113" s="32" t="s">
        <v>88</v>
      </c>
      <c r="C113" s="33" t="s">
        <v>154</v>
      </c>
      <c r="D113" s="34">
        <v>45106</v>
      </c>
      <c r="E113" s="40">
        <v>1305.45</v>
      </c>
      <c r="F113" s="40">
        <v>1302.6500000000001</v>
      </c>
      <c r="G113" s="41">
        <v>1297.9000000000001</v>
      </c>
      <c r="H113" s="41">
        <v>1290.3499999999999</v>
      </c>
      <c r="I113" s="41">
        <v>1285.5999999999999</v>
      </c>
      <c r="J113" s="41">
        <v>1310.2000000000003</v>
      </c>
      <c r="K113" s="41">
        <v>1314.9500000000003</v>
      </c>
      <c r="L113" s="41">
        <v>1322.5000000000005</v>
      </c>
      <c r="M113" s="31">
        <v>1307.4000000000001</v>
      </c>
      <c r="N113" s="31">
        <v>1295.0999999999999</v>
      </c>
      <c r="O113" s="42">
        <v>42089200</v>
      </c>
      <c r="P113" s="43">
        <v>-1.1062030075187969E-2</v>
      </c>
    </row>
    <row r="114" spans="1:16" ht="12.75" customHeight="1">
      <c r="A114" s="31">
        <v>104</v>
      </c>
      <c r="B114" s="32" t="s">
        <v>88</v>
      </c>
      <c r="C114" s="33" t="s">
        <v>155</v>
      </c>
      <c r="D114" s="34">
        <v>45106</v>
      </c>
      <c r="E114" s="40">
        <v>616.54999999999995</v>
      </c>
      <c r="F114" s="40">
        <v>619.51666666666677</v>
      </c>
      <c r="G114" s="41">
        <v>612.18333333333351</v>
      </c>
      <c r="H114" s="41">
        <v>607.81666666666672</v>
      </c>
      <c r="I114" s="41">
        <v>600.48333333333346</v>
      </c>
      <c r="J114" s="41">
        <v>623.88333333333355</v>
      </c>
      <c r="K114" s="41">
        <v>631.21666666666681</v>
      </c>
      <c r="L114" s="41">
        <v>635.5833333333336</v>
      </c>
      <c r="M114" s="31">
        <v>626.85</v>
      </c>
      <c r="N114" s="31">
        <v>615.15</v>
      </c>
      <c r="O114" s="42">
        <v>3261000</v>
      </c>
      <c r="P114" s="43">
        <v>5.4111714507370054E-2</v>
      </c>
    </row>
    <row r="115" spans="1:16" ht="12.75" customHeight="1">
      <c r="A115" s="31">
        <v>105</v>
      </c>
      <c r="B115" s="32" t="s">
        <v>85</v>
      </c>
      <c r="C115" s="33" t="s">
        <v>156</v>
      </c>
      <c r="D115" s="34">
        <v>45106</v>
      </c>
      <c r="E115" s="40">
        <v>92.35</v>
      </c>
      <c r="F115" s="40">
        <v>92.233333333333334</v>
      </c>
      <c r="G115" s="41">
        <v>91.666666666666671</v>
      </c>
      <c r="H115" s="41">
        <v>90.983333333333334</v>
      </c>
      <c r="I115" s="41">
        <v>90.416666666666671</v>
      </c>
      <c r="J115" s="41">
        <v>92.916666666666671</v>
      </c>
      <c r="K115" s="41">
        <v>93.483333333333334</v>
      </c>
      <c r="L115" s="41">
        <v>94.166666666666671</v>
      </c>
      <c r="M115" s="31">
        <v>92.8</v>
      </c>
      <c r="N115" s="31">
        <v>91.55</v>
      </c>
      <c r="O115" s="42">
        <v>58383000</v>
      </c>
      <c r="P115" s="43">
        <v>-1.33422281521014E-3</v>
      </c>
    </row>
    <row r="116" spans="1:16" ht="12.75" customHeight="1">
      <c r="A116" s="31">
        <v>106</v>
      </c>
      <c r="B116" s="32" t="s">
        <v>44</v>
      </c>
      <c r="C116" s="33" t="s">
        <v>157</v>
      </c>
      <c r="D116" s="34">
        <v>45106</v>
      </c>
      <c r="E116" s="40">
        <v>733.65</v>
      </c>
      <c r="F116" s="40">
        <v>732.0333333333333</v>
      </c>
      <c r="G116" s="41">
        <v>725.66666666666663</v>
      </c>
      <c r="H116" s="41">
        <v>717.68333333333328</v>
      </c>
      <c r="I116" s="41">
        <v>711.31666666666661</v>
      </c>
      <c r="J116" s="41">
        <v>740.01666666666665</v>
      </c>
      <c r="K116" s="41">
        <v>746.38333333333344</v>
      </c>
      <c r="L116" s="41">
        <v>754.36666666666667</v>
      </c>
      <c r="M116" s="31">
        <v>738.4</v>
      </c>
      <c r="N116" s="31">
        <v>724.05</v>
      </c>
      <c r="O116" s="42">
        <v>3396250</v>
      </c>
      <c r="P116" s="43">
        <v>1.8121590023382698E-2</v>
      </c>
    </row>
    <row r="117" spans="1:16" ht="12.75" customHeight="1">
      <c r="A117" s="31">
        <v>107</v>
      </c>
      <c r="B117" s="32" t="s">
        <v>46</v>
      </c>
      <c r="C117" s="33" t="s">
        <v>158</v>
      </c>
      <c r="D117" s="34">
        <v>45106</v>
      </c>
      <c r="E117" s="40">
        <v>666.15</v>
      </c>
      <c r="F117" s="40">
        <v>666.25</v>
      </c>
      <c r="G117" s="41">
        <v>660.9</v>
      </c>
      <c r="H117" s="41">
        <v>655.65</v>
      </c>
      <c r="I117" s="41">
        <v>650.29999999999995</v>
      </c>
      <c r="J117" s="41">
        <v>671.5</v>
      </c>
      <c r="K117" s="41">
        <v>676.84999999999991</v>
      </c>
      <c r="L117" s="41">
        <v>682.1</v>
      </c>
      <c r="M117" s="31">
        <v>671.6</v>
      </c>
      <c r="N117" s="31">
        <v>661</v>
      </c>
      <c r="O117" s="42">
        <v>14240625</v>
      </c>
      <c r="P117" s="43">
        <v>7.5527765740110199E-3</v>
      </c>
    </row>
    <row r="118" spans="1:16" ht="12.75" customHeight="1">
      <c r="A118" s="31">
        <v>108</v>
      </c>
      <c r="B118" s="32" t="s">
        <v>60</v>
      </c>
      <c r="C118" s="33" t="s">
        <v>159</v>
      </c>
      <c r="D118" s="34">
        <v>45106</v>
      </c>
      <c r="E118" s="40">
        <v>453.55</v>
      </c>
      <c r="F118" s="40">
        <v>453.33333333333331</v>
      </c>
      <c r="G118" s="41">
        <v>451.11666666666662</v>
      </c>
      <c r="H118" s="41">
        <v>448.68333333333328</v>
      </c>
      <c r="I118" s="41">
        <v>446.46666666666658</v>
      </c>
      <c r="J118" s="41">
        <v>455.76666666666665</v>
      </c>
      <c r="K118" s="41">
        <v>457.98333333333335</v>
      </c>
      <c r="L118" s="41">
        <v>460.41666666666669</v>
      </c>
      <c r="M118" s="31">
        <v>455.55</v>
      </c>
      <c r="N118" s="31">
        <v>450.9</v>
      </c>
      <c r="O118" s="42">
        <v>67230400</v>
      </c>
      <c r="P118" s="43">
        <v>-4.6664771650559026E-3</v>
      </c>
    </row>
    <row r="119" spans="1:16" ht="12.75" customHeight="1">
      <c r="A119" s="31">
        <v>109</v>
      </c>
      <c r="B119" s="32" t="s">
        <v>134</v>
      </c>
      <c r="C119" s="33" t="s">
        <v>160</v>
      </c>
      <c r="D119" s="34">
        <v>45106</v>
      </c>
      <c r="E119" s="40">
        <v>595.29999999999995</v>
      </c>
      <c r="F119" s="40">
        <v>592.43333333333328</v>
      </c>
      <c r="G119" s="41">
        <v>578.21666666666658</v>
      </c>
      <c r="H119" s="41">
        <v>561.13333333333333</v>
      </c>
      <c r="I119" s="41">
        <v>546.91666666666663</v>
      </c>
      <c r="J119" s="41">
        <v>609.51666666666654</v>
      </c>
      <c r="K119" s="41">
        <v>623.73333333333323</v>
      </c>
      <c r="L119" s="41">
        <v>640.81666666666649</v>
      </c>
      <c r="M119" s="31">
        <v>606.65</v>
      </c>
      <c r="N119" s="31">
        <v>575.35</v>
      </c>
      <c r="O119" s="42">
        <v>28148750</v>
      </c>
      <c r="P119" s="43">
        <v>1.5238266985257654E-2</v>
      </c>
    </row>
    <row r="120" spans="1:16" ht="12.75" customHeight="1">
      <c r="A120" s="31">
        <v>110</v>
      </c>
      <c r="B120" s="32" t="s">
        <v>50</v>
      </c>
      <c r="C120" s="33" t="s">
        <v>161</v>
      </c>
      <c r="D120" s="34">
        <v>45106</v>
      </c>
      <c r="E120" s="40">
        <v>3372.3</v>
      </c>
      <c r="F120" s="40">
        <v>3378.7666666666664</v>
      </c>
      <c r="G120" s="41">
        <v>3340.7833333333328</v>
      </c>
      <c r="H120" s="41">
        <v>3309.2666666666664</v>
      </c>
      <c r="I120" s="41">
        <v>3271.2833333333328</v>
      </c>
      <c r="J120" s="41">
        <v>3410.2833333333328</v>
      </c>
      <c r="K120" s="41">
        <v>3448.2666666666664</v>
      </c>
      <c r="L120" s="41">
        <v>3479.7833333333328</v>
      </c>
      <c r="M120" s="31">
        <v>3416.75</v>
      </c>
      <c r="N120" s="31">
        <v>3347.25</v>
      </c>
      <c r="O120" s="42">
        <v>387750</v>
      </c>
      <c r="P120" s="43">
        <v>-1.3358778625954198E-2</v>
      </c>
    </row>
    <row r="121" spans="1:16" ht="12.75" customHeight="1">
      <c r="A121" s="31">
        <v>111</v>
      </c>
      <c r="B121" s="32" t="s">
        <v>134</v>
      </c>
      <c r="C121" s="33" t="s">
        <v>162</v>
      </c>
      <c r="D121" s="34">
        <v>45106</v>
      </c>
      <c r="E121" s="40">
        <v>776.55</v>
      </c>
      <c r="F121" s="40">
        <v>778.31666666666661</v>
      </c>
      <c r="G121" s="41">
        <v>768.23333333333323</v>
      </c>
      <c r="H121" s="41">
        <v>759.91666666666663</v>
      </c>
      <c r="I121" s="41">
        <v>749.83333333333326</v>
      </c>
      <c r="J121" s="41">
        <v>786.63333333333321</v>
      </c>
      <c r="K121" s="41">
        <v>796.7166666666667</v>
      </c>
      <c r="L121" s="41">
        <v>805.03333333333319</v>
      </c>
      <c r="M121" s="31">
        <v>788.4</v>
      </c>
      <c r="N121" s="31">
        <v>770</v>
      </c>
      <c r="O121" s="42">
        <v>32436450</v>
      </c>
      <c r="P121" s="43">
        <v>3.5155745120847876E-2</v>
      </c>
    </row>
    <row r="122" spans="1:16" ht="12.75" customHeight="1">
      <c r="A122" s="31">
        <v>112</v>
      </c>
      <c r="B122" s="32" t="s">
        <v>46</v>
      </c>
      <c r="C122" s="33" t="s">
        <v>163</v>
      </c>
      <c r="D122" s="34">
        <v>45106</v>
      </c>
      <c r="E122" s="40">
        <v>495.95</v>
      </c>
      <c r="F122" s="40">
        <v>494.7833333333333</v>
      </c>
      <c r="G122" s="41">
        <v>492.16666666666663</v>
      </c>
      <c r="H122" s="41">
        <v>488.38333333333333</v>
      </c>
      <c r="I122" s="41">
        <v>485.76666666666665</v>
      </c>
      <c r="J122" s="41">
        <v>498.56666666666661</v>
      </c>
      <c r="K122" s="41">
        <v>501.18333333333328</v>
      </c>
      <c r="L122" s="41">
        <v>504.96666666666658</v>
      </c>
      <c r="M122" s="31">
        <v>497.4</v>
      </c>
      <c r="N122" s="31">
        <v>491</v>
      </c>
      <c r="O122" s="42">
        <v>17117500</v>
      </c>
      <c r="P122" s="43">
        <v>1.9022534386889084E-3</v>
      </c>
    </row>
    <row r="123" spans="1:16" ht="12.75" customHeight="1">
      <c r="A123" s="31">
        <v>113</v>
      </c>
      <c r="B123" s="32" t="s">
        <v>64</v>
      </c>
      <c r="C123" s="33" t="s">
        <v>164</v>
      </c>
      <c r="D123" s="34">
        <v>45106</v>
      </c>
      <c r="E123" s="40">
        <v>1845.75</v>
      </c>
      <c r="F123" s="40">
        <v>1838.4166666666667</v>
      </c>
      <c r="G123" s="41">
        <v>1828.5333333333335</v>
      </c>
      <c r="H123" s="41">
        <v>1811.3166666666668</v>
      </c>
      <c r="I123" s="41">
        <v>1801.4333333333336</v>
      </c>
      <c r="J123" s="41">
        <v>1855.6333333333334</v>
      </c>
      <c r="K123" s="41">
        <v>1865.5166666666667</v>
      </c>
      <c r="L123" s="41">
        <v>1882.7333333333333</v>
      </c>
      <c r="M123" s="31">
        <v>1848.3</v>
      </c>
      <c r="N123" s="31">
        <v>1821.2</v>
      </c>
      <c r="O123" s="42">
        <v>28876000</v>
      </c>
      <c r="P123" s="43">
        <v>-2.4894303891507843E-2</v>
      </c>
    </row>
    <row r="124" spans="1:16" ht="12.75" customHeight="1">
      <c r="A124" s="31">
        <v>114</v>
      </c>
      <c r="B124" s="32" t="s">
        <v>69</v>
      </c>
      <c r="C124" s="33" t="s">
        <v>165</v>
      </c>
      <c r="D124" s="34">
        <v>45106</v>
      </c>
      <c r="E124" s="40">
        <v>121.8</v>
      </c>
      <c r="F124" s="40">
        <v>120.18333333333334</v>
      </c>
      <c r="G124" s="41">
        <v>118.41666666666667</v>
      </c>
      <c r="H124" s="41">
        <v>115.03333333333333</v>
      </c>
      <c r="I124" s="41">
        <v>113.26666666666667</v>
      </c>
      <c r="J124" s="41">
        <v>123.56666666666668</v>
      </c>
      <c r="K124" s="41">
        <v>125.33333333333333</v>
      </c>
      <c r="L124" s="41">
        <v>128.7166666666667</v>
      </c>
      <c r="M124" s="31">
        <v>121.95</v>
      </c>
      <c r="N124" s="31">
        <v>116.8</v>
      </c>
      <c r="O124" s="42">
        <v>98860072</v>
      </c>
      <c r="P124" s="43">
        <v>-3.8534976566568305E-2</v>
      </c>
    </row>
    <row r="125" spans="1:16" ht="12.75" customHeight="1">
      <c r="A125" s="31">
        <v>115</v>
      </c>
      <c r="B125" s="32" t="s">
        <v>46</v>
      </c>
      <c r="C125" s="33" t="s">
        <v>166</v>
      </c>
      <c r="D125" s="34">
        <v>45106</v>
      </c>
      <c r="E125" s="40">
        <v>2226.9499999999998</v>
      </c>
      <c r="F125" s="40">
        <v>2199.0166666666669</v>
      </c>
      <c r="G125" s="41">
        <v>2165.1333333333337</v>
      </c>
      <c r="H125" s="41">
        <v>2103.3166666666666</v>
      </c>
      <c r="I125" s="41">
        <v>2069.4333333333334</v>
      </c>
      <c r="J125" s="41">
        <v>2260.8333333333339</v>
      </c>
      <c r="K125" s="41">
        <v>2294.7166666666672</v>
      </c>
      <c r="L125" s="41">
        <v>2356.5333333333342</v>
      </c>
      <c r="M125" s="31">
        <v>2232.9</v>
      </c>
      <c r="N125" s="31">
        <v>2137.1999999999998</v>
      </c>
      <c r="O125" s="42">
        <v>1054400</v>
      </c>
      <c r="P125" s="43">
        <v>2.4684159378036929E-2</v>
      </c>
    </row>
    <row r="126" spans="1:16" ht="12.75" customHeight="1">
      <c r="A126" s="31">
        <v>116</v>
      </c>
      <c r="B126" s="32" t="s">
        <v>44</v>
      </c>
      <c r="C126" s="33" t="s">
        <v>167</v>
      </c>
      <c r="D126" s="34">
        <v>45106</v>
      </c>
      <c r="E126" s="40">
        <v>366.25</v>
      </c>
      <c r="F126" s="40">
        <v>365.76666666666665</v>
      </c>
      <c r="G126" s="41">
        <v>363.63333333333333</v>
      </c>
      <c r="H126" s="41">
        <v>361.01666666666665</v>
      </c>
      <c r="I126" s="41">
        <v>358.88333333333333</v>
      </c>
      <c r="J126" s="41">
        <v>368.38333333333333</v>
      </c>
      <c r="K126" s="41">
        <v>370.51666666666665</v>
      </c>
      <c r="L126" s="41">
        <v>373.13333333333333</v>
      </c>
      <c r="M126" s="31">
        <v>367.9</v>
      </c>
      <c r="N126" s="31">
        <v>363.15</v>
      </c>
      <c r="O126" s="42">
        <v>11557900</v>
      </c>
      <c r="P126" s="43">
        <v>-1.1580375584420075E-3</v>
      </c>
    </row>
    <row r="127" spans="1:16" ht="12.75" customHeight="1">
      <c r="A127" s="31">
        <v>117</v>
      </c>
      <c r="B127" s="32" t="s">
        <v>69</v>
      </c>
      <c r="C127" s="33" t="s">
        <v>168</v>
      </c>
      <c r="D127" s="34">
        <v>45106</v>
      </c>
      <c r="E127" s="40">
        <v>391.05</v>
      </c>
      <c r="F127" s="40">
        <v>388.10000000000008</v>
      </c>
      <c r="G127" s="41">
        <v>384.55000000000018</v>
      </c>
      <c r="H127" s="41">
        <v>378.05000000000013</v>
      </c>
      <c r="I127" s="41">
        <v>374.50000000000023</v>
      </c>
      <c r="J127" s="41">
        <v>394.60000000000014</v>
      </c>
      <c r="K127" s="41">
        <v>398.15</v>
      </c>
      <c r="L127" s="41">
        <v>404.65000000000009</v>
      </c>
      <c r="M127" s="31">
        <v>391.65</v>
      </c>
      <c r="N127" s="31">
        <v>381.6</v>
      </c>
      <c r="O127" s="42">
        <v>17396000</v>
      </c>
      <c r="P127" s="43">
        <v>-7.3042684318648712E-3</v>
      </c>
    </row>
    <row r="128" spans="1:16" ht="12.75" customHeight="1">
      <c r="A128" s="31">
        <v>118</v>
      </c>
      <c r="B128" s="32" t="s">
        <v>42</v>
      </c>
      <c r="C128" s="33" t="s">
        <v>169</v>
      </c>
      <c r="D128" s="34">
        <v>45106</v>
      </c>
      <c r="E128" s="40">
        <v>2392.35</v>
      </c>
      <c r="F128" s="40">
        <v>2383.5499999999997</v>
      </c>
      <c r="G128" s="41">
        <v>2369.7999999999993</v>
      </c>
      <c r="H128" s="41">
        <v>2347.2499999999995</v>
      </c>
      <c r="I128" s="41">
        <v>2333.4999999999991</v>
      </c>
      <c r="J128" s="41">
        <v>2406.0999999999995</v>
      </c>
      <c r="K128" s="41">
        <v>2419.8500000000004</v>
      </c>
      <c r="L128" s="41">
        <v>2442.3999999999996</v>
      </c>
      <c r="M128" s="31">
        <v>2397.3000000000002</v>
      </c>
      <c r="N128" s="31">
        <v>2361</v>
      </c>
      <c r="O128" s="42">
        <v>11052900</v>
      </c>
      <c r="P128" s="43">
        <v>5.9247529077704362E-3</v>
      </c>
    </row>
    <row r="129" spans="1:16" ht="12.75" customHeight="1">
      <c r="A129" s="31">
        <v>119</v>
      </c>
      <c r="B129" s="32" t="s">
        <v>88</v>
      </c>
      <c r="C129" s="33" t="s">
        <v>170</v>
      </c>
      <c r="D129" s="34">
        <v>45106</v>
      </c>
      <c r="E129" s="40">
        <v>5043.3</v>
      </c>
      <c r="F129" s="40">
        <v>5038.05</v>
      </c>
      <c r="G129" s="41">
        <v>4976.7000000000007</v>
      </c>
      <c r="H129" s="41">
        <v>4910.1000000000004</v>
      </c>
      <c r="I129" s="41">
        <v>4848.7500000000009</v>
      </c>
      <c r="J129" s="41">
        <v>5104.6500000000005</v>
      </c>
      <c r="K129" s="41">
        <v>5166.0000000000009</v>
      </c>
      <c r="L129" s="41">
        <v>5232.6000000000004</v>
      </c>
      <c r="M129" s="31">
        <v>5099.3999999999996</v>
      </c>
      <c r="N129" s="31">
        <v>4971.45</v>
      </c>
      <c r="O129" s="42">
        <v>2064600</v>
      </c>
      <c r="P129" s="43">
        <v>4.3596936841307152E-2</v>
      </c>
    </row>
    <row r="130" spans="1:16" ht="12.75" customHeight="1">
      <c r="A130" s="31">
        <v>120</v>
      </c>
      <c r="B130" s="32" t="s">
        <v>88</v>
      </c>
      <c r="C130" s="33" t="s">
        <v>171</v>
      </c>
      <c r="D130" s="34">
        <v>45106</v>
      </c>
      <c r="E130" s="40">
        <v>3991.55</v>
      </c>
      <c r="F130" s="40">
        <v>3962.6</v>
      </c>
      <c r="G130" s="41">
        <v>3907.2</v>
      </c>
      <c r="H130" s="41">
        <v>3822.85</v>
      </c>
      <c r="I130" s="41">
        <v>3767.45</v>
      </c>
      <c r="J130" s="41">
        <v>4046.95</v>
      </c>
      <c r="K130" s="41">
        <v>4102.3500000000004</v>
      </c>
      <c r="L130" s="41">
        <v>4186.7</v>
      </c>
      <c r="M130" s="31">
        <v>4018</v>
      </c>
      <c r="N130" s="31">
        <v>3878.25</v>
      </c>
      <c r="O130" s="42">
        <v>1287400</v>
      </c>
      <c r="P130" s="43">
        <v>7.4265687583444595E-2</v>
      </c>
    </row>
    <row r="131" spans="1:16" ht="12.75" customHeight="1">
      <c r="A131" s="31">
        <v>121</v>
      </c>
      <c r="B131" s="32" t="s">
        <v>44</v>
      </c>
      <c r="C131" s="33" t="s">
        <v>172</v>
      </c>
      <c r="D131" s="34">
        <v>45106</v>
      </c>
      <c r="E131" s="40">
        <v>832.9</v>
      </c>
      <c r="F131" s="40">
        <v>830.63333333333321</v>
      </c>
      <c r="G131" s="41">
        <v>827.31666666666638</v>
      </c>
      <c r="H131" s="41">
        <v>821.73333333333312</v>
      </c>
      <c r="I131" s="41">
        <v>818.41666666666629</v>
      </c>
      <c r="J131" s="41">
        <v>836.21666666666647</v>
      </c>
      <c r="K131" s="41">
        <v>839.5333333333333</v>
      </c>
      <c r="L131" s="41">
        <v>845.11666666666656</v>
      </c>
      <c r="M131" s="31">
        <v>833.95</v>
      </c>
      <c r="N131" s="31">
        <v>825.05</v>
      </c>
      <c r="O131" s="42">
        <v>6992100</v>
      </c>
      <c r="P131" s="43">
        <v>9.4490121487299048E-3</v>
      </c>
    </row>
    <row r="132" spans="1:16" ht="12.75" customHeight="1">
      <c r="A132" s="31">
        <v>122</v>
      </c>
      <c r="B132" s="32" t="s">
        <v>57</v>
      </c>
      <c r="C132" s="33" t="s">
        <v>173</v>
      </c>
      <c r="D132" s="34">
        <v>45106</v>
      </c>
      <c r="E132" s="40">
        <v>1397.1</v>
      </c>
      <c r="F132" s="40">
        <v>1397.8500000000001</v>
      </c>
      <c r="G132" s="41">
        <v>1381.8000000000002</v>
      </c>
      <c r="H132" s="41">
        <v>1366.5</v>
      </c>
      <c r="I132" s="41">
        <v>1350.45</v>
      </c>
      <c r="J132" s="41">
        <v>1413.1500000000003</v>
      </c>
      <c r="K132" s="41">
        <v>1429.2</v>
      </c>
      <c r="L132" s="41">
        <v>1444.5000000000005</v>
      </c>
      <c r="M132" s="31">
        <v>1413.9</v>
      </c>
      <c r="N132" s="31">
        <v>1382.55</v>
      </c>
      <c r="O132" s="42">
        <v>14209300</v>
      </c>
      <c r="P132" s="43">
        <v>-7.5294577812545834E-3</v>
      </c>
    </row>
    <row r="133" spans="1:16" ht="12.75" customHeight="1">
      <c r="A133" s="31">
        <v>123</v>
      </c>
      <c r="B133" s="32" t="s">
        <v>69</v>
      </c>
      <c r="C133" s="33" t="s">
        <v>174</v>
      </c>
      <c r="D133" s="34">
        <v>45106</v>
      </c>
      <c r="E133" s="40">
        <v>320.2</v>
      </c>
      <c r="F133" s="40">
        <v>319.43333333333334</v>
      </c>
      <c r="G133" s="41">
        <v>316.16666666666669</v>
      </c>
      <c r="H133" s="41">
        <v>312.13333333333333</v>
      </c>
      <c r="I133" s="41">
        <v>308.86666666666667</v>
      </c>
      <c r="J133" s="41">
        <v>323.4666666666667</v>
      </c>
      <c r="K133" s="41">
        <v>326.73333333333335</v>
      </c>
      <c r="L133" s="41">
        <v>330.76666666666671</v>
      </c>
      <c r="M133" s="31">
        <v>322.7</v>
      </c>
      <c r="N133" s="31">
        <v>315.39999999999998</v>
      </c>
      <c r="O133" s="42">
        <v>26452000</v>
      </c>
      <c r="P133" s="43">
        <v>2.1155033971587401E-2</v>
      </c>
    </row>
    <row r="134" spans="1:16" ht="12.75" customHeight="1">
      <c r="A134" s="31">
        <v>124</v>
      </c>
      <c r="B134" s="32" t="s">
        <v>69</v>
      </c>
      <c r="C134" s="33" t="s">
        <v>175</v>
      </c>
      <c r="D134" s="34">
        <v>45106</v>
      </c>
      <c r="E134" s="40">
        <v>126.75</v>
      </c>
      <c r="F134" s="40">
        <v>126.21666666666665</v>
      </c>
      <c r="G134" s="41">
        <v>125.0333333333333</v>
      </c>
      <c r="H134" s="41">
        <v>123.31666666666665</v>
      </c>
      <c r="I134" s="41">
        <v>122.1333333333333</v>
      </c>
      <c r="J134" s="41">
        <v>127.93333333333331</v>
      </c>
      <c r="K134" s="41">
        <v>129.11666666666667</v>
      </c>
      <c r="L134" s="41">
        <v>130.83333333333331</v>
      </c>
      <c r="M134" s="31">
        <v>127.4</v>
      </c>
      <c r="N134" s="31">
        <v>124.5</v>
      </c>
      <c r="O134" s="42">
        <v>58014000</v>
      </c>
      <c r="P134" s="43">
        <v>-5.2469135802469136E-3</v>
      </c>
    </row>
    <row r="135" spans="1:16" ht="12.75" customHeight="1">
      <c r="A135" s="31">
        <v>125</v>
      </c>
      <c r="B135" s="32" t="s">
        <v>60</v>
      </c>
      <c r="C135" s="33" t="s">
        <v>176</v>
      </c>
      <c r="D135" s="34">
        <v>45106</v>
      </c>
      <c r="E135" s="40">
        <v>538.20000000000005</v>
      </c>
      <c r="F135" s="40">
        <v>537.4666666666667</v>
      </c>
      <c r="G135" s="41">
        <v>533.68333333333339</v>
      </c>
      <c r="H135" s="41">
        <v>529.16666666666674</v>
      </c>
      <c r="I135" s="41">
        <v>525.38333333333344</v>
      </c>
      <c r="J135" s="41">
        <v>541.98333333333335</v>
      </c>
      <c r="K135" s="41">
        <v>545.76666666666665</v>
      </c>
      <c r="L135" s="41">
        <v>550.2833333333333</v>
      </c>
      <c r="M135" s="31">
        <v>541.25</v>
      </c>
      <c r="N135" s="31">
        <v>532.95000000000005</v>
      </c>
      <c r="O135" s="42">
        <v>10344000</v>
      </c>
      <c r="P135" s="43">
        <v>1.1143695014662757E-2</v>
      </c>
    </row>
    <row r="136" spans="1:16" ht="12.75" customHeight="1">
      <c r="A136" s="31">
        <v>126</v>
      </c>
      <c r="B136" s="32" t="s">
        <v>57</v>
      </c>
      <c r="C136" s="33" t="s">
        <v>177</v>
      </c>
      <c r="D136" s="34">
        <v>45106</v>
      </c>
      <c r="E136" s="40">
        <v>9536.7999999999993</v>
      </c>
      <c r="F136" s="40">
        <v>9521.5999999999985</v>
      </c>
      <c r="G136" s="41">
        <v>9473.2999999999975</v>
      </c>
      <c r="H136" s="41">
        <v>9409.7999999999993</v>
      </c>
      <c r="I136" s="41">
        <v>9361.4999999999982</v>
      </c>
      <c r="J136" s="41">
        <v>9585.0999999999967</v>
      </c>
      <c r="K136" s="41">
        <v>9633.4</v>
      </c>
      <c r="L136" s="41">
        <v>9696.899999999996</v>
      </c>
      <c r="M136" s="31">
        <v>9569.9</v>
      </c>
      <c r="N136" s="31">
        <v>9458.1</v>
      </c>
      <c r="O136" s="42">
        <v>2256200</v>
      </c>
      <c r="P136" s="43">
        <v>2.3173552219853975E-2</v>
      </c>
    </row>
    <row r="137" spans="1:16" ht="12.75" customHeight="1">
      <c r="A137" s="31">
        <v>127</v>
      </c>
      <c r="B137" s="32" t="s">
        <v>60</v>
      </c>
      <c r="C137" s="33" t="s">
        <v>178</v>
      </c>
      <c r="D137" s="34">
        <v>45106</v>
      </c>
      <c r="E137" s="40">
        <v>895.95</v>
      </c>
      <c r="F137" s="40">
        <v>897</v>
      </c>
      <c r="G137" s="41">
        <v>891.25</v>
      </c>
      <c r="H137" s="41">
        <v>886.55</v>
      </c>
      <c r="I137" s="41">
        <v>880.8</v>
      </c>
      <c r="J137" s="41">
        <v>901.7</v>
      </c>
      <c r="K137" s="41">
        <v>907.45</v>
      </c>
      <c r="L137" s="41">
        <v>912.15000000000009</v>
      </c>
      <c r="M137" s="31">
        <v>902.75</v>
      </c>
      <c r="N137" s="31">
        <v>892.3</v>
      </c>
      <c r="O137" s="42">
        <v>10092450</v>
      </c>
      <c r="P137" s="43">
        <v>-9.3956964814601238E-3</v>
      </c>
    </row>
    <row r="138" spans="1:16" ht="12.75" customHeight="1">
      <c r="A138" s="31">
        <v>128</v>
      </c>
      <c r="B138" s="32" t="s">
        <v>46</v>
      </c>
      <c r="C138" s="33" t="s">
        <v>179</v>
      </c>
      <c r="D138" s="34">
        <v>45106</v>
      </c>
      <c r="E138" s="40">
        <v>1580.75</v>
      </c>
      <c r="F138" s="40">
        <v>1579.7</v>
      </c>
      <c r="G138" s="41">
        <v>1562.4</v>
      </c>
      <c r="H138" s="41">
        <v>1544.05</v>
      </c>
      <c r="I138" s="41">
        <v>1526.75</v>
      </c>
      <c r="J138" s="41">
        <v>1598.0500000000002</v>
      </c>
      <c r="K138" s="41">
        <v>1615.35</v>
      </c>
      <c r="L138" s="41">
        <v>1633.7000000000003</v>
      </c>
      <c r="M138" s="31">
        <v>1597</v>
      </c>
      <c r="N138" s="31">
        <v>1561.35</v>
      </c>
      <c r="O138" s="42">
        <v>1478000</v>
      </c>
      <c r="P138" s="43">
        <v>5.4421768707482989E-3</v>
      </c>
    </row>
    <row r="139" spans="1:16" ht="12.75" customHeight="1">
      <c r="A139" s="31">
        <v>129</v>
      </c>
      <c r="B139" s="32" t="s">
        <v>44</v>
      </c>
      <c r="C139" s="33" t="s">
        <v>180</v>
      </c>
      <c r="D139" s="34">
        <v>45106</v>
      </c>
      <c r="E139" s="40">
        <v>1430.65</v>
      </c>
      <c r="F139" s="40">
        <v>1416.8500000000001</v>
      </c>
      <c r="G139" s="41">
        <v>1396.8500000000004</v>
      </c>
      <c r="H139" s="41">
        <v>1363.0500000000002</v>
      </c>
      <c r="I139" s="41">
        <v>1343.0500000000004</v>
      </c>
      <c r="J139" s="41">
        <v>1450.6500000000003</v>
      </c>
      <c r="K139" s="41">
        <v>1470.6499999999999</v>
      </c>
      <c r="L139" s="41">
        <v>1504.4500000000003</v>
      </c>
      <c r="M139" s="31">
        <v>1436.85</v>
      </c>
      <c r="N139" s="31">
        <v>1383.05</v>
      </c>
      <c r="O139" s="42">
        <v>1638800</v>
      </c>
      <c r="P139" s="43">
        <v>8.7602867002920096E-2</v>
      </c>
    </row>
    <row r="140" spans="1:16" ht="12.75" customHeight="1">
      <c r="A140" s="31">
        <v>130</v>
      </c>
      <c r="B140" s="32" t="s">
        <v>69</v>
      </c>
      <c r="C140" s="33" t="s">
        <v>181</v>
      </c>
      <c r="D140" s="34">
        <v>45106</v>
      </c>
      <c r="E140" s="40">
        <v>706.75</v>
      </c>
      <c r="F140" s="40">
        <v>702.69999999999993</v>
      </c>
      <c r="G140" s="41">
        <v>693.19999999999982</v>
      </c>
      <c r="H140" s="41">
        <v>679.64999999999986</v>
      </c>
      <c r="I140" s="41">
        <v>670.14999999999975</v>
      </c>
      <c r="J140" s="41">
        <v>716.24999999999989</v>
      </c>
      <c r="K140" s="41">
        <v>725.75000000000011</v>
      </c>
      <c r="L140" s="41">
        <v>739.3</v>
      </c>
      <c r="M140" s="31">
        <v>712.2</v>
      </c>
      <c r="N140" s="31">
        <v>689.15</v>
      </c>
      <c r="O140" s="42">
        <v>5889800</v>
      </c>
      <c r="P140" s="43">
        <v>0.11044494720965309</v>
      </c>
    </row>
    <row r="141" spans="1:16" ht="12.75" customHeight="1">
      <c r="A141" s="31">
        <v>131</v>
      </c>
      <c r="B141" s="32" t="s">
        <v>85</v>
      </c>
      <c r="C141" s="33" t="s">
        <v>182</v>
      </c>
      <c r="D141" s="34">
        <v>45106</v>
      </c>
      <c r="E141" s="40">
        <v>1037.4000000000001</v>
      </c>
      <c r="F141" s="40">
        <v>1035.5833333333333</v>
      </c>
      <c r="G141" s="41">
        <v>1030.1666666666665</v>
      </c>
      <c r="H141" s="41">
        <v>1022.9333333333332</v>
      </c>
      <c r="I141" s="41">
        <v>1017.5166666666664</v>
      </c>
      <c r="J141" s="41">
        <v>1042.8166666666666</v>
      </c>
      <c r="K141" s="41">
        <v>1048.2333333333331</v>
      </c>
      <c r="L141" s="41">
        <v>1055.4666666666667</v>
      </c>
      <c r="M141" s="31">
        <v>1041</v>
      </c>
      <c r="N141" s="31">
        <v>1028.3499999999999</v>
      </c>
      <c r="O141" s="42">
        <v>2131200</v>
      </c>
      <c r="P141" s="43">
        <v>3.7678975131876413E-3</v>
      </c>
    </row>
    <row r="142" spans="1:16" ht="12.75" customHeight="1">
      <c r="A142" s="31">
        <v>132</v>
      </c>
      <c r="B142" s="32" t="s">
        <v>57</v>
      </c>
      <c r="C142" s="33" t="s">
        <v>183</v>
      </c>
      <c r="D142" s="34">
        <v>45106</v>
      </c>
      <c r="E142" s="40">
        <v>82.2</v>
      </c>
      <c r="F142" s="40">
        <v>82.100000000000009</v>
      </c>
      <c r="G142" s="41">
        <v>81.300000000000011</v>
      </c>
      <c r="H142" s="41">
        <v>80.400000000000006</v>
      </c>
      <c r="I142" s="41">
        <v>79.600000000000009</v>
      </c>
      <c r="J142" s="41">
        <v>83.000000000000014</v>
      </c>
      <c r="K142" s="41">
        <v>83.8</v>
      </c>
      <c r="L142" s="41">
        <v>84.700000000000017</v>
      </c>
      <c r="M142" s="31">
        <v>82.9</v>
      </c>
      <c r="N142" s="31">
        <v>81.2</v>
      </c>
      <c r="O142" s="42">
        <v>72430350</v>
      </c>
      <c r="P142" s="43">
        <v>1.8723149292220794E-2</v>
      </c>
    </row>
    <row r="143" spans="1:16" ht="12.75" customHeight="1">
      <c r="A143" s="31">
        <v>133</v>
      </c>
      <c r="B143" s="32" t="s">
        <v>88</v>
      </c>
      <c r="C143" s="33" t="s">
        <v>184</v>
      </c>
      <c r="D143" s="34">
        <v>45106</v>
      </c>
      <c r="E143" s="40">
        <v>1890.45</v>
      </c>
      <c r="F143" s="40">
        <v>1879.9000000000003</v>
      </c>
      <c r="G143" s="41">
        <v>1864.9000000000005</v>
      </c>
      <c r="H143" s="41">
        <v>1839.3500000000001</v>
      </c>
      <c r="I143" s="41">
        <v>1824.3500000000004</v>
      </c>
      <c r="J143" s="41">
        <v>1905.4500000000007</v>
      </c>
      <c r="K143" s="41">
        <v>1920.4500000000003</v>
      </c>
      <c r="L143" s="41">
        <v>1946.0000000000009</v>
      </c>
      <c r="M143" s="31">
        <v>1894.9</v>
      </c>
      <c r="N143" s="31">
        <v>1854.35</v>
      </c>
      <c r="O143" s="42">
        <v>3282125</v>
      </c>
      <c r="P143" s="43">
        <v>1.9301392091553505E-2</v>
      </c>
    </row>
    <row r="144" spans="1:16" ht="12.75" customHeight="1">
      <c r="A144" s="31">
        <v>134</v>
      </c>
      <c r="B144" s="32" t="s">
        <v>57</v>
      </c>
      <c r="C144" s="33" t="s">
        <v>185</v>
      </c>
      <c r="D144" s="34">
        <v>45106</v>
      </c>
      <c r="E144" s="40">
        <v>99485.9</v>
      </c>
      <c r="F144" s="40">
        <v>99395.266666666663</v>
      </c>
      <c r="G144" s="41">
        <v>98490.633333333331</v>
      </c>
      <c r="H144" s="41">
        <v>97495.366666666669</v>
      </c>
      <c r="I144" s="41">
        <v>96590.733333333337</v>
      </c>
      <c r="J144" s="41">
        <v>100390.53333333333</v>
      </c>
      <c r="K144" s="41">
        <v>101295.16666666666</v>
      </c>
      <c r="L144" s="41">
        <v>102290.43333333332</v>
      </c>
      <c r="M144" s="31">
        <v>100299.9</v>
      </c>
      <c r="N144" s="31">
        <v>98400</v>
      </c>
      <c r="O144" s="42">
        <v>50130</v>
      </c>
      <c r="P144" s="43">
        <v>-6.7869096318333946E-2</v>
      </c>
    </row>
    <row r="145" spans="1:16" ht="12.75" customHeight="1">
      <c r="A145" s="31">
        <v>135</v>
      </c>
      <c r="B145" s="32" t="s">
        <v>69</v>
      </c>
      <c r="C145" s="33" t="s">
        <v>186</v>
      </c>
      <c r="D145" s="34">
        <v>45106</v>
      </c>
      <c r="E145" s="40">
        <v>1197.1500000000001</v>
      </c>
      <c r="F145" s="40">
        <v>1192.1500000000001</v>
      </c>
      <c r="G145" s="41">
        <v>1184.9000000000001</v>
      </c>
      <c r="H145" s="41">
        <v>1172.6500000000001</v>
      </c>
      <c r="I145" s="41">
        <v>1165.4000000000001</v>
      </c>
      <c r="J145" s="41">
        <v>1204.4000000000001</v>
      </c>
      <c r="K145" s="41">
        <v>1211.6500000000001</v>
      </c>
      <c r="L145" s="41">
        <v>1223.9000000000001</v>
      </c>
      <c r="M145" s="31">
        <v>1199.4000000000001</v>
      </c>
      <c r="N145" s="31">
        <v>1179.9000000000001</v>
      </c>
      <c r="O145" s="42">
        <v>5556650</v>
      </c>
      <c r="P145" s="43">
        <v>7.6800319170157588E-3</v>
      </c>
    </row>
    <row r="146" spans="1:16" ht="12.75" customHeight="1">
      <c r="A146" s="31">
        <v>136</v>
      </c>
      <c r="B146" s="32" t="s">
        <v>134</v>
      </c>
      <c r="C146" s="33" t="s">
        <v>187</v>
      </c>
      <c r="D146" s="34">
        <v>45106</v>
      </c>
      <c r="E146" s="40">
        <v>85.45</v>
      </c>
      <c r="F146" s="40">
        <v>85.38333333333334</v>
      </c>
      <c r="G146" s="41">
        <v>84.616666666666674</v>
      </c>
      <c r="H146" s="41">
        <v>83.783333333333331</v>
      </c>
      <c r="I146" s="41">
        <v>83.016666666666666</v>
      </c>
      <c r="J146" s="41">
        <v>86.216666666666683</v>
      </c>
      <c r="K146" s="41">
        <v>86.983333333333363</v>
      </c>
      <c r="L146" s="41">
        <v>87.816666666666691</v>
      </c>
      <c r="M146" s="31">
        <v>86.15</v>
      </c>
      <c r="N146" s="31">
        <v>84.55</v>
      </c>
      <c r="O146" s="42">
        <v>54015000</v>
      </c>
      <c r="P146" s="43">
        <v>2.127056154282473E-2</v>
      </c>
    </row>
    <row r="147" spans="1:16" ht="12.75" customHeight="1">
      <c r="A147" s="31">
        <v>137</v>
      </c>
      <c r="B147" s="32" t="s">
        <v>46</v>
      </c>
      <c r="C147" s="33" t="s">
        <v>188</v>
      </c>
      <c r="D147" s="34">
        <v>45106</v>
      </c>
      <c r="E147" s="40">
        <v>4469.6499999999996</v>
      </c>
      <c r="F147" s="40">
        <v>4455.2166666666662</v>
      </c>
      <c r="G147" s="41">
        <v>4430.4833333333327</v>
      </c>
      <c r="H147" s="41">
        <v>4391.3166666666666</v>
      </c>
      <c r="I147" s="41">
        <v>4366.583333333333</v>
      </c>
      <c r="J147" s="41">
        <v>4494.3833333333323</v>
      </c>
      <c r="K147" s="41">
        <v>4519.1166666666659</v>
      </c>
      <c r="L147" s="41">
        <v>4558.2833333333319</v>
      </c>
      <c r="M147" s="31">
        <v>4479.95</v>
      </c>
      <c r="N147" s="31">
        <v>4416.05</v>
      </c>
      <c r="O147" s="42">
        <v>1556225</v>
      </c>
      <c r="P147" s="43">
        <v>2.0888231891509737E-4</v>
      </c>
    </row>
    <row r="148" spans="1:16" ht="12.75" customHeight="1">
      <c r="A148" s="31">
        <v>138</v>
      </c>
      <c r="B148" s="32" t="s">
        <v>40</v>
      </c>
      <c r="C148" s="33" t="s">
        <v>189</v>
      </c>
      <c r="D148" s="34">
        <v>45106</v>
      </c>
      <c r="E148" s="40">
        <v>4639.5</v>
      </c>
      <c r="F148" s="40">
        <v>4649.166666666667</v>
      </c>
      <c r="G148" s="41">
        <v>4602.3333333333339</v>
      </c>
      <c r="H148" s="41">
        <v>4565.166666666667</v>
      </c>
      <c r="I148" s="41">
        <v>4518.3333333333339</v>
      </c>
      <c r="J148" s="41">
        <v>4686.3333333333339</v>
      </c>
      <c r="K148" s="41">
        <v>4733.1666666666679</v>
      </c>
      <c r="L148" s="41">
        <v>4770.3333333333339</v>
      </c>
      <c r="M148" s="31">
        <v>4696</v>
      </c>
      <c r="N148" s="31">
        <v>4612</v>
      </c>
      <c r="O148" s="42">
        <v>723750</v>
      </c>
      <c r="P148" s="43">
        <v>-1.5105123494590733E-2</v>
      </c>
    </row>
    <row r="149" spans="1:16" ht="12.75" customHeight="1">
      <c r="A149" s="31">
        <v>139</v>
      </c>
      <c r="B149" s="32" t="s">
        <v>60</v>
      </c>
      <c r="C149" s="33" t="s">
        <v>190</v>
      </c>
      <c r="D149" s="34">
        <v>45106</v>
      </c>
      <c r="E149" s="40">
        <v>22991.1</v>
      </c>
      <c r="F149" s="40">
        <v>22919.133333333331</v>
      </c>
      <c r="G149" s="41">
        <v>22821.966666666664</v>
      </c>
      <c r="H149" s="41">
        <v>22652.833333333332</v>
      </c>
      <c r="I149" s="41">
        <v>22555.666666666664</v>
      </c>
      <c r="J149" s="41">
        <v>23088.266666666663</v>
      </c>
      <c r="K149" s="41">
        <v>23185.433333333334</v>
      </c>
      <c r="L149" s="41">
        <v>23354.566666666662</v>
      </c>
      <c r="M149" s="31">
        <v>23016.3</v>
      </c>
      <c r="N149" s="31">
        <v>22750</v>
      </c>
      <c r="O149" s="42">
        <v>390280</v>
      </c>
      <c r="P149" s="43">
        <v>-1.1048043786742347E-2</v>
      </c>
    </row>
    <row r="150" spans="1:16" ht="12.75" customHeight="1">
      <c r="A150" s="31">
        <v>140</v>
      </c>
      <c r="B150" s="32" t="s">
        <v>134</v>
      </c>
      <c r="C150" s="33" t="s">
        <v>191</v>
      </c>
      <c r="D150" s="34">
        <v>45106</v>
      </c>
      <c r="E150" s="40">
        <v>107.7</v>
      </c>
      <c r="F150" s="40">
        <v>107.61666666666667</v>
      </c>
      <c r="G150" s="41">
        <v>106.63333333333335</v>
      </c>
      <c r="H150" s="41">
        <v>105.56666666666668</v>
      </c>
      <c r="I150" s="41">
        <v>104.58333333333336</v>
      </c>
      <c r="J150" s="41">
        <v>108.68333333333335</v>
      </c>
      <c r="K150" s="41">
        <v>109.66666666666667</v>
      </c>
      <c r="L150" s="41">
        <v>110.73333333333335</v>
      </c>
      <c r="M150" s="31">
        <v>108.6</v>
      </c>
      <c r="N150" s="31">
        <v>106.55</v>
      </c>
      <c r="O150" s="42">
        <v>70258500</v>
      </c>
      <c r="P150" s="43">
        <v>4.6938912358345068E-2</v>
      </c>
    </row>
    <row r="151" spans="1:16" ht="12.75" customHeight="1">
      <c r="A151" s="31">
        <v>141</v>
      </c>
      <c r="B151" s="32" t="s">
        <v>192</v>
      </c>
      <c r="C151" s="33" t="s">
        <v>193</v>
      </c>
      <c r="D151" s="34">
        <v>45106</v>
      </c>
      <c r="E151" s="40">
        <v>187.7</v>
      </c>
      <c r="F151" s="40">
        <v>186.88333333333333</v>
      </c>
      <c r="G151" s="41">
        <v>185.66666666666666</v>
      </c>
      <c r="H151" s="41">
        <v>183.63333333333333</v>
      </c>
      <c r="I151" s="41">
        <v>182.41666666666666</v>
      </c>
      <c r="J151" s="41">
        <v>188.91666666666666</v>
      </c>
      <c r="K151" s="41">
        <v>190.13333333333335</v>
      </c>
      <c r="L151" s="41">
        <v>192.16666666666666</v>
      </c>
      <c r="M151" s="31">
        <v>188.1</v>
      </c>
      <c r="N151" s="31">
        <v>184.85</v>
      </c>
      <c r="O151" s="42">
        <v>77397600</v>
      </c>
      <c r="P151" s="43">
        <v>1.8390813672123252E-2</v>
      </c>
    </row>
    <row r="152" spans="1:16" ht="12.75" customHeight="1">
      <c r="A152" s="31">
        <v>142</v>
      </c>
      <c r="B152" s="32" t="s">
        <v>109</v>
      </c>
      <c r="C152" s="33" t="s">
        <v>194</v>
      </c>
      <c r="D152" s="34">
        <v>45106</v>
      </c>
      <c r="E152" s="40">
        <v>1017.9</v>
      </c>
      <c r="F152" s="40">
        <v>1011.2333333333332</v>
      </c>
      <c r="G152" s="41">
        <v>999.66666666666652</v>
      </c>
      <c r="H152" s="41">
        <v>981.43333333333328</v>
      </c>
      <c r="I152" s="41">
        <v>969.86666666666656</v>
      </c>
      <c r="J152" s="41">
        <v>1029.4666666666665</v>
      </c>
      <c r="K152" s="41">
        <v>1041.0333333333333</v>
      </c>
      <c r="L152" s="41">
        <v>1059.2666666666664</v>
      </c>
      <c r="M152" s="31">
        <v>1022.8</v>
      </c>
      <c r="N152" s="31">
        <v>993</v>
      </c>
      <c r="O152" s="42">
        <v>4887400</v>
      </c>
      <c r="P152" s="43">
        <v>-3.5678607107178534E-3</v>
      </c>
    </row>
    <row r="153" spans="1:16" ht="12.75" customHeight="1">
      <c r="A153" s="31">
        <v>143</v>
      </c>
      <c r="B153" s="32" t="s">
        <v>88</v>
      </c>
      <c r="C153" s="33" t="s">
        <v>195</v>
      </c>
      <c r="D153" s="34">
        <v>45106</v>
      </c>
      <c r="E153" s="40">
        <v>3927.75</v>
      </c>
      <c r="F153" s="40">
        <v>3914.2166666666667</v>
      </c>
      <c r="G153" s="41">
        <v>3881.4333333333334</v>
      </c>
      <c r="H153" s="41">
        <v>3835.1166666666668</v>
      </c>
      <c r="I153" s="41">
        <v>3802.3333333333335</v>
      </c>
      <c r="J153" s="41">
        <v>3960.5333333333333</v>
      </c>
      <c r="K153" s="41">
        <v>3993.3166666666671</v>
      </c>
      <c r="L153" s="41">
        <v>4039.6333333333332</v>
      </c>
      <c r="M153" s="31">
        <v>3947</v>
      </c>
      <c r="N153" s="31">
        <v>3867.9</v>
      </c>
      <c r="O153" s="42">
        <v>407200</v>
      </c>
      <c r="P153" s="43">
        <v>-3.7352245862884159E-2</v>
      </c>
    </row>
    <row r="154" spans="1:16" ht="12.75" customHeight="1">
      <c r="A154" s="31">
        <v>144</v>
      </c>
      <c r="B154" s="32" t="s">
        <v>85</v>
      </c>
      <c r="C154" s="33" t="s">
        <v>196</v>
      </c>
      <c r="D154" s="34">
        <v>45106</v>
      </c>
      <c r="E154" s="40">
        <v>157.65</v>
      </c>
      <c r="F154" s="40">
        <v>157.53333333333333</v>
      </c>
      <c r="G154" s="41">
        <v>156.96666666666667</v>
      </c>
      <c r="H154" s="41">
        <v>156.28333333333333</v>
      </c>
      <c r="I154" s="41">
        <v>155.71666666666667</v>
      </c>
      <c r="J154" s="41">
        <v>158.21666666666667</v>
      </c>
      <c r="K154" s="41">
        <v>158.78333333333333</v>
      </c>
      <c r="L154" s="41">
        <v>159.46666666666667</v>
      </c>
      <c r="M154" s="31">
        <v>158.1</v>
      </c>
      <c r="N154" s="31">
        <v>156.85</v>
      </c>
      <c r="O154" s="42">
        <v>49079800</v>
      </c>
      <c r="P154" s="43">
        <v>-1.1782945736434108E-2</v>
      </c>
    </row>
    <row r="155" spans="1:16" ht="12.75" customHeight="1">
      <c r="A155" s="31">
        <v>145</v>
      </c>
      <c r="B155" s="32" t="s">
        <v>48</v>
      </c>
      <c r="C155" s="33" t="s">
        <v>197</v>
      </c>
      <c r="D155" s="34">
        <v>45106</v>
      </c>
      <c r="E155" s="40">
        <v>38747.949999999997</v>
      </c>
      <c r="F155" s="40">
        <v>38774.616666666669</v>
      </c>
      <c r="G155" s="41">
        <v>38538.333333333336</v>
      </c>
      <c r="H155" s="41">
        <v>38328.716666666667</v>
      </c>
      <c r="I155" s="41">
        <v>38092.433333333334</v>
      </c>
      <c r="J155" s="41">
        <v>38984.233333333337</v>
      </c>
      <c r="K155" s="41">
        <v>39220.516666666663</v>
      </c>
      <c r="L155" s="41">
        <v>39430.133333333339</v>
      </c>
      <c r="M155" s="31">
        <v>39010.9</v>
      </c>
      <c r="N155" s="31">
        <v>38565</v>
      </c>
      <c r="O155" s="42">
        <v>167985</v>
      </c>
      <c r="P155" s="43">
        <v>1.2516763522574877E-3</v>
      </c>
    </row>
    <row r="156" spans="1:16" ht="12.75" customHeight="1">
      <c r="A156" s="31">
        <v>146</v>
      </c>
      <c r="B156" s="32" t="s">
        <v>44</v>
      </c>
      <c r="C156" s="33" t="s">
        <v>198</v>
      </c>
      <c r="D156" s="34">
        <v>45106</v>
      </c>
      <c r="E156" s="40">
        <v>841.35</v>
      </c>
      <c r="F156" s="40">
        <v>827.35</v>
      </c>
      <c r="G156" s="41">
        <v>809.90000000000009</v>
      </c>
      <c r="H156" s="41">
        <v>778.45</v>
      </c>
      <c r="I156" s="41">
        <v>761.00000000000011</v>
      </c>
      <c r="J156" s="41">
        <v>858.80000000000007</v>
      </c>
      <c r="K156" s="41">
        <v>876.25000000000011</v>
      </c>
      <c r="L156" s="41">
        <v>907.7</v>
      </c>
      <c r="M156" s="31">
        <v>844.8</v>
      </c>
      <c r="N156" s="31">
        <v>795.9</v>
      </c>
      <c r="O156" s="42">
        <v>10002800</v>
      </c>
      <c r="P156" s="43">
        <v>7.0619715294873167E-2</v>
      </c>
    </row>
    <row r="157" spans="1:16" ht="12.75" customHeight="1">
      <c r="A157" s="31">
        <v>147</v>
      </c>
      <c r="B157" s="32" t="s">
        <v>88</v>
      </c>
      <c r="C157" s="33" t="s">
        <v>199</v>
      </c>
      <c r="D157" s="34">
        <v>45106</v>
      </c>
      <c r="E157" s="40">
        <v>4991</v>
      </c>
      <c r="F157" s="40">
        <v>4968.833333333333</v>
      </c>
      <c r="G157" s="41">
        <v>4940.6666666666661</v>
      </c>
      <c r="H157" s="41">
        <v>4890.333333333333</v>
      </c>
      <c r="I157" s="41">
        <v>4862.1666666666661</v>
      </c>
      <c r="J157" s="41">
        <v>5019.1666666666661</v>
      </c>
      <c r="K157" s="41">
        <v>5047.3333333333321</v>
      </c>
      <c r="L157" s="41">
        <v>5097.6666666666661</v>
      </c>
      <c r="M157" s="31">
        <v>4997</v>
      </c>
      <c r="N157" s="31">
        <v>4918.5</v>
      </c>
      <c r="O157" s="42">
        <v>1330350</v>
      </c>
      <c r="P157" s="43">
        <v>2.4252223120452707E-2</v>
      </c>
    </row>
    <row r="158" spans="1:16" ht="12.75" customHeight="1">
      <c r="A158" s="31">
        <v>148</v>
      </c>
      <c r="B158" s="32" t="s">
        <v>85</v>
      </c>
      <c r="C158" s="33" t="s">
        <v>200</v>
      </c>
      <c r="D158" s="34">
        <v>45106</v>
      </c>
      <c r="E158" s="40">
        <v>225.1</v>
      </c>
      <c r="F158" s="40">
        <v>225.21666666666667</v>
      </c>
      <c r="G158" s="41">
        <v>223.13333333333333</v>
      </c>
      <c r="H158" s="41">
        <v>221.16666666666666</v>
      </c>
      <c r="I158" s="41">
        <v>219.08333333333331</v>
      </c>
      <c r="J158" s="41">
        <v>227.18333333333334</v>
      </c>
      <c r="K158" s="41">
        <v>229.26666666666665</v>
      </c>
      <c r="L158" s="41">
        <v>231.23333333333335</v>
      </c>
      <c r="M158" s="31">
        <v>227.3</v>
      </c>
      <c r="N158" s="31">
        <v>223.25</v>
      </c>
      <c r="O158" s="42">
        <v>14655000</v>
      </c>
      <c r="P158" s="43">
        <v>1.8557130942452045E-2</v>
      </c>
    </row>
    <row r="159" spans="1:16" ht="12.75" customHeight="1">
      <c r="A159" s="31">
        <v>149</v>
      </c>
      <c r="B159" s="32" t="s">
        <v>69</v>
      </c>
      <c r="C159" s="33" t="s">
        <v>201</v>
      </c>
      <c r="D159" s="34">
        <v>45106</v>
      </c>
      <c r="E159" s="40">
        <v>204.45</v>
      </c>
      <c r="F159" s="40">
        <v>202.21666666666667</v>
      </c>
      <c r="G159" s="41">
        <v>199.58333333333334</v>
      </c>
      <c r="H159" s="41">
        <v>194.71666666666667</v>
      </c>
      <c r="I159" s="41">
        <v>192.08333333333334</v>
      </c>
      <c r="J159" s="41">
        <v>207.08333333333334</v>
      </c>
      <c r="K159" s="41">
        <v>209.71666666666667</v>
      </c>
      <c r="L159" s="41">
        <v>214.58333333333334</v>
      </c>
      <c r="M159" s="31">
        <v>204.85</v>
      </c>
      <c r="N159" s="31">
        <v>197.35</v>
      </c>
      <c r="O159" s="42">
        <v>68503800</v>
      </c>
      <c r="P159" s="43">
        <v>4.5811642214860386E-2</v>
      </c>
    </row>
    <row r="160" spans="1:16" ht="12.75" customHeight="1">
      <c r="A160" s="31">
        <v>150</v>
      </c>
      <c r="B160" s="32" t="s">
        <v>60</v>
      </c>
      <c r="C160" s="33" t="s">
        <v>202</v>
      </c>
      <c r="D160" s="34">
        <v>45106</v>
      </c>
      <c r="E160" s="40">
        <v>2687.85</v>
      </c>
      <c r="F160" s="40">
        <v>2691.6166666666668</v>
      </c>
      <c r="G160" s="41">
        <v>2678.2333333333336</v>
      </c>
      <c r="H160" s="41">
        <v>2668.6166666666668</v>
      </c>
      <c r="I160" s="41">
        <v>2655.2333333333336</v>
      </c>
      <c r="J160" s="41">
        <v>2701.2333333333336</v>
      </c>
      <c r="K160" s="41">
        <v>2714.6166666666668</v>
      </c>
      <c r="L160" s="41">
        <v>2724.2333333333336</v>
      </c>
      <c r="M160" s="31">
        <v>2705</v>
      </c>
      <c r="N160" s="31">
        <v>2682</v>
      </c>
      <c r="O160" s="42">
        <v>2242500</v>
      </c>
      <c r="P160" s="43">
        <v>1.5631978561857973E-3</v>
      </c>
    </row>
    <row r="161" spans="1:16" ht="12.75" customHeight="1">
      <c r="A161" s="31">
        <v>151</v>
      </c>
      <c r="B161" s="32" t="s">
        <v>40</v>
      </c>
      <c r="C161" s="33" t="s">
        <v>203</v>
      </c>
      <c r="D161" s="34">
        <v>45106</v>
      </c>
      <c r="E161" s="40">
        <v>3894.9</v>
      </c>
      <c r="F161" s="40">
        <v>3880.5833333333335</v>
      </c>
      <c r="G161" s="41">
        <v>3860.0166666666669</v>
      </c>
      <c r="H161" s="41">
        <v>3825.1333333333332</v>
      </c>
      <c r="I161" s="41">
        <v>3804.5666666666666</v>
      </c>
      <c r="J161" s="41">
        <v>3915.4666666666672</v>
      </c>
      <c r="K161" s="41">
        <v>3936.0333333333338</v>
      </c>
      <c r="L161" s="41">
        <v>3970.9166666666674</v>
      </c>
      <c r="M161" s="31">
        <v>3901.15</v>
      </c>
      <c r="N161" s="31">
        <v>3845.7</v>
      </c>
      <c r="O161" s="42">
        <v>1732000</v>
      </c>
      <c r="P161" s="43">
        <v>-1.3245976356644353E-2</v>
      </c>
    </row>
    <row r="162" spans="1:16" ht="12.75" customHeight="1">
      <c r="A162" s="31">
        <v>152</v>
      </c>
      <c r="B162" s="32" t="s">
        <v>64</v>
      </c>
      <c r="C162" s="33" t="s">
        <v>204</v>
      </c>
      <c r="D162" s="34">
        <v>45106</v>
      </c>
      <c r="E162" s="40">
        <v>51.4</v>
      </c>
      <c r="F162" s="40">
        <v>51.333333333333336</v>
      </c>
      <c r="G162" s="41">
        <v>50.966666666666669</v>
      </c>
      <c r="H162" s="41">
        <v>50.533333333333331</v>
      </c>
      <c r="I162" s="41">
        <v>50.166666666666664</v>
      </c>
      <c r="J162" s="41">
        <v>51.766666666666673</v>
      </c>
      <c r="K162" s="41">
        <v>52.133333333333333</v>
      </c>
      <c r="L162" s="41">
        <v>52.566666666666677</v>
      </c>
      <c r="M162" s="31">
        <v>51.7</v>
      </c>
      <c r="N162" s="31">
        <v>50.9</v>
      </c>
      <c r="O162" s="42">
        <v>306720000</v>
      </c>
      <c r="P162" s="43">
        <v>8.2044809088040391E-3</v>
      </c>
    </row>
    <row r="163" spans="1:16" ht="12.75" customHeight="1">
      <c r="A163" s="31">
        <v>153</v>
      </c>
      <c r="B163" s="32" t="s">
        <v>46</v>
      </c>
      <c r="C163" s="33" t="s">
        <v>205</v>
      </c>
      <c r="D163" s="34">
        <v>45106</v>
      </c>
      <c r="E163" s="40">
        <v>3534.6</v>
      </c>
      <c r="F163" s="40">
        <v>3533.15</v>
      </c>
      <c r="G163" s="41">
        <v>3509.4500000000003</v>
      </c>
      <c r="H163" s="41">
        <v>3484.3</v>
      </c>
      <c r="I163" s="41">
        <v>3460.6000000000004</v>
      </c>
      <c r="J163" s="41">
        <v>3558.3</v>
      </c>
      <c r="K163" s="41">
        <v>3582</v>
      </c>
      <c r="L163" s="41">
        <v>3607.15</v>
      </c>
      <c r="M163" s="31">
        <v>3556.85</v>
      </c>
      <c r="N163" s="31">
        <v>3508</v>
      </c>
      <c r="O163" s="42">
        <v>1959900</v>
      </c>
      <c r="P163" s="43">
        <v>1.0361892978657593E-2</v>
      </c>
    </row>
    <row r="164" spans="1:16" ht="12.75" customHeight="1">
      <c r="A164" s="31">
        <v>154</v>
      </c>
      <c r="B164" s="32" t="s">
        <v>192</v>
      </c>
      <c r="C164" s="33" t="s">
        <v>206</v>
      </c>
      <c r="D164" s="34">
        <v>45106</v>
      </c>
      <c r="E164" s="40">
        <v>249.25</v>
      </c>
      <c r="F164" s="40">
        <v>247.73333333333335</v>
      </c>
      <c r="G164" s="41">
        <v>245.51666666666671</v>
      </c>
      <c r="H164" s="41">
        <v>241.78333333333336</v>
      </c>
      <c r="I164" s="41">
        <v>239.56666666666672</v>
      </c>
      <c r="J164" s="41">
        <v>251.4666666666667</v>
      </c>
      <c r="K164" s="41">
        <v>253.68333333333334</v>
      </c>
      <c r="L164" s="41">
        <v>257.41666666666669</v>
      </c>
      <c r="M164" s="31">
        <v>249.95</v>
      </c>
      <c r="N164" s="31">
        <v>244</v>
      </c>
      <c r="O164" s="42">
        <v>27777600</v>
      </c>
      <c r="P164" s="43">
        <v>-5.9941520467836254E-2</v>
      </c>
    </row>
    <row r="165" spans="1:16" ht="12.75" customHeight="1">
      <c r="A165" s="31">
        <v>155</v>
      </c>
      <c r="B165" s="32" t="s">
        <v>207</v>
      </c>
      <c r="C165" s="33" t="s">
        <v>208</v>
      </c>
      <c r="D165" s="34">
        <v>45106</v>
      </c>
      <c r="E165" s="40">
        <v>1406</v>
      </c>
      <c r="F165" s="40">
        <v>1409.9166666666667</v>
      </c>
      <c r="G165" s="41">
        <v>1388.1333333333334</v>
      </c>
      <c r="H165" s="41">
        <v>1370.2666666666667</v>
      </c>
      <c r="I165" s="41">
        <v>1348.4833333333333</v>
      </c>
      <c r="J165" s="41">
        <v>1427.7833333333335</v>
      </c>
      <c r="K165" s="41">
        <v>1449.5666666666668</v>
      </c>
      <c r="L165" s="41">
        <v>1467.4333333333336</v>
      </c>
      <c r="M165" s="31">
        <v>1431.7</v>
      </c>
      <c r="N165" s="31">
        <v>1392.05</v>
      </c>
      <c r="O165" s="42">
        <v>3857953</v>
      </c>
      <c r="P165" s="43">
        <v>6.817669596574262E-2</v>
      </c>
    </row>
    <row r="166" spans="1:16" ht="12.75" customHeight="1">
      <c r="A166" s="31">
        <v>156</v>
      </c>
      <c r="B166" s="32" t="s">
        <v>46</v>
      </c>
      <c r="C166" s="33" t="s">
        <v>209</v>
      </c>
      <c r="D166" s="34">
        <v>45106</v>
      </c>
      <c r="E166" s="40">
        <v>172.2</v>
      </c>
      <c r="F166" s="40">
        <v>172.5</v>
      </c>
      <c r="G166" s="41">
        <v>170.75</v>
      </c>
      <c r="H166" s="41">
        <v>169.3</v>
      </c>
      <c r="I166" s="41">
        <v>167.55</v>
      </c>
      <c r="J166" s="41">
        <v>173.95</v>
      </c>
      <c r="K166" s="41">
        <v>175.7</v>
      </c>
      <c r="L166" s="41">
        <v>177.14999999999998</v>
      </c>
      <c r="M166" s="31">
        <v>174.25</v>
      </c>
      <c r="N166" s="31">
        <v>171.05</v>
      </c>
      <c r="O166" s="42">
        <v>10668000</v>
      </c>
      <c r="P166" s="43">
        <v>-2.8680688336520075E-2</v>
      </c>
    </row>
    <row r="167" spans="1:16" ht="12.75" customHeight="1">
      <c r="A167" s="31">
        <v>157</v>
      </c>
      <c r="B167" s="32" t="s">
        <v>50</v>
      </c>
      <c r="C167" s="33" t="s">
        <v>210</v>
      </c>
      <c r="D167" s="34">
        <v>45106</v>
      </c>
      <c r="E167" s="40">
        <v>930.8</v>
      </c>
      <c r="F167" s="40">
        <v>932.51666666666677</v>
      </c>
      <c r="G167" s="41">
        <v>926.28333333333353</v>
      </c>
      <c r="H167" s="41">
        <v>921.76666666666677</v>
      </c>
      <c r="I167" s="41">
        <v>915.53333333333353</v>
      </c>
      <c r="J167" s="41">
        <v>937.03333333333353</v>
      </c>
      <c r="K167" s="41">
        <v>943.26666666666688</v>
      </c>
      <c r="L167" s="41">
        <v>947.78333333333353</v>
      </c>
      <c r="M167" s="31">
        <v>938.75</v>
      </c>
      <c r="N167" s="31">
        <v>928</v>
      </c>
      <c r="O167" s="42">
        <v>2322200</v>
      </c>
      <c r="P167" s="43">
        <v>-2.1913805697589481E-3</v>
      </c>
    </row>
    <row r="168" spans="1:16" ht="12.75" customHeight="1">
      <c r="A168" s="31">
        <v>158</v>
      </c>
      <c r="B168" s="32" t="s">
        <v>64</v>
      </c>
      <c r="C168" s="33" t="s">
        <v>211</v>
      </c>
      <c r="D168" s="34">
        <v>45106</v>
      </c>
      <c r="E168" s="40">
        <v>173.6</v>
      </c>
      <c r="F168" s="40">
        <v>173.5333333333333</v>
      </c>
      <c r="G168" s="41">
        <v>171.36666666666662</v>
      </c>
      <c r="H168" s="41">
        <v>169.13333333333333</v>
      </c>
      <c r="I168" s="41">
        <v>166.96666666666664</v>
      </c>
      <c r="J168" s="41">
        <v>175.76666666666659</v>
      </c>
      <c r="K168" s="41">
        <v>177.93333333333328</v>
      </c>
      <c r="L168" s="41">
        <v>180.16666666666657</v>
      </c>
      <c r="M168" s="31">
        <v>175.7</v>
      </c>
      <c r="N168" s="31">
        <v>171.3</v>
      </c>
      <c r="O168" s="42">
        <v>50585000</v>
      </c>
      <c r="P168" s="43">
        <v>3.3718197609073262E-2</v>
      </c>
    </row>
    <row r="169" spans="1:16" ht="12.75" customHeight="1">
      <c r="A169" s="31">
        <v>159</v>
      </c>
      <c r="B169" s="32" t="s">
        <v>192</v>
      </c>
      <c r="C169" s="33" t="s">
        <v>212</v>
      </c>
      <c r="D169" s="34">
        <v>45106</v>
      </c>
      <c r="E169" s="40">
        <v>160</v>
      </c>
      <c r="F169" s="40">
        <v>158.01666666666668</v>
      </c>
      <c r="G169" s="41">
        <v>155.28333333333336</v>
      </c>
      <c r="H169" s="41">
        <v>150.56666666666669</v>
      </c>
      <c r="I169" s="41">
        <v>147.83333333333337</v>
      </c>
      <c r="J169" s="41">
        <v>162.73333333333335</v>
      </c>
      <c r="K169" s="41">
        <v>165.46666666666664</v>
      </c>
      <c r="L169" s="41">
        <v>170.18333333333334</v>
      </c>
      <c r="M169" s="31">
        <v>160.75</v>
      </c>
      <c r="N169" s="31">
        <v>153.30000000000001</v>
      </c>
      <c r="O169" s="42">
        <v>61200000</v>
      </c>
      <c r="P169" s="43">
        <v>6.2352451048465492E-2</v>
      </c>
    </row>
    <row r="170" spans="1:16" ht="12.75" customHeight="1">
      <c r="A170" s="31">
        <v>160</v>
      </c>
      <c r="B170" s="32" t="s">
        <v>85</v>
      </c>
      <c r="C170" s="33" t="s">
        <v>213</v>
      </c>
      <c r="D170" s="34">
        <v>45106</v>
      </c>
      <c r="E170" s="40">
        <v>2561.6999999999998</v>
      </c>
      <c r="F170" s="40">
        <v>2556.6</v>
      </c>
      <c r="G170" s="41">
        <v>2546.1999999999998</v>
      </c>
      <c r="H170" s="41">
        <v>2530.6999999999998</v>
      </c>
      <c r="I170" s="41">
        <v>2520.2999999999997</v>
      </c>
      <c r="J170" s="41">
        <v>2572.1</v>
      </c>
      <c r="K170" s="41">
        <v>2582.5000000000005</v>
      </c>
      <c r="L170" s="41">
        <v>2598</v>
      </c>
      <c r="M170" s="31">
        <v>2567</v>
      </c>
      <c r="N170" s="31">
        <v>2541.1</v>
      </c>
      <c r="O170" s="42">
        <v>34262750</v>
      </c>
      <c r="P170" s="43">
        <v>5.9527304756312391E-3</v>
      </c>
    </row>
    <row r="171" spans="1:16" ht="12.75" customHeight="1">
      <c r="A171" s="31">
        <v>161</v>
      </c>
      <c r="B171" s="32" t="s">
        <v>134</v>
      </c>
      <c r="C171" s="33" t="s">
        <v>214</v>
      </c>
      <c r="D171" s="34">
        <v>45106</v>
      </c>
      <c r="E171" s="40">
        <v>86.3</v>
      </c>
      <c r="F171" s="40">
        <v>86.36666666666666</v>
      </c>
      <c r="G171" s="41">
        <v>85.383333333333326</v>
      </c>
      <c r="H171" s="41">
        <v>84.466666666666669</v>
      </c>
      <c r="I171" s="41">
        <v>83.483333333333334</v>
      </c>
      <c r="J171" s="41">
        <v>87.283333333333317</v>
      </c>
      <c r="K171" s="41">
        <v>88.266666666666637</v>
      </c>
      <c r="L171" s="41">
        <v>89.183333333333309</v>
      </c>
      <c r="M171" s="31">
        <v>87.35</v>
      </c>
      <c r="N171" s="31">
        <v>85.45</v>
      </c>
      <c r="O171" s="42">
        <v>108568000</v>
      </c>
      <c r="P171" s="43">
        <v>7.4981440237564959E-3</v>
      </c>
    </row>
    <row r="172" spans="1:16" ht="12.75" customHeight="1">
      <c r="A172" s="31">
        <v>162</v>
      </c>
      <c r="B172" s="32" t="s">
        <v>64</v>
      </c>
      <c r="C172" s="33" t="s">
        <v>215</v>
      </c>
      <c r="D172" s="34">
        <v>45106</v>
      </c>
      <c r="E172" s="40">
        <v>897.05</v>
      </c>
      <c r="F172" s="40">
        <v>899.73333333333323</v>
      </c>
      <c r="G172" s="41">
        <v>890.46666666666647</v>
      </c>
      <c r="H172" s="41">
        <v>883.88333333333321</v>
      </c>
      <c r="I172" s="41">
        <v>874.61666666666645</v>
      </c>
      <c r="J172" s="41">
        <v>906.31666666666649</v>
      </c>
      <c r="K172" s="41">
        <v>915.58333333333314</v>
      </c>
      <c r="L172" s="41">
        <v>922.16666666666652</v>
      </c>
      <c r="M172" s="31">
        <v>909</v>
      </c>
      <c r="N172" s="31">
        <v>893.15</v>
      </c>
      <c r="O172" s="42">
        <v>7851200</v>
      </c>
      <c r="P172" s="43">
        <v>-3.7937457112047837E-2</v>
      </c>
    </row>
    <row r="173" spans="1:16" ht="12.75" customHeight="1">
      <c r="A173" s="31">
        <v>163</v>
      </c>
      <c r="B173" s="32" t="s">
        <v>69</v>
      </c>
      <c r="C173" s="33" t="s">
        <v>216</v>
      </c>
      <c r="D173" s="34">
        <v>45106</v>
      </c>
      <c r="E173" s="40">
        <v>1291.7</v>
      </c>
      <c r="F173" s="40">
        <v>1292.5166666666667</v>
      </c>
      <c r="G173" s="41">
        <v>1282.6333333333332</v>
      </c>
      <c r="H173" s="41">
        <v>1273.5666666666666</v>
      </c>
      <c r="I173" s="41">
        <v>1263.6833333333332</v>
      </c>
      <c r="J173" s="41">
        <v>1301.5833333333333</v>
      </c>
      <c r="K173" s="41">
        <v>1311.4666666666669</v>
      </c>
      <c r="L173" s="41">
        <v>1320.5333333333333</v>
      </c>
      <c r="M173" s="31">
        <v>1302.4000000000001</v>
      </c>
      <c r="N173" s="31">
        <v>1283.45</v>
      </c>
      <c r="O173" s="42">
        <v>9084750</v>
      </c>
      <c r="P173" s="43">
        <v>4.5125107851596201E-2</v>
      </c>
    </row>
    <row r="174" spans="1:16" ht="12.75" customHeight="1">
      <c r="A174" s="31">
        <v>164</v>
      </c>
      <c r="B174" s="32" t="s">
        <v>64</v>
      </c>
      <c r="C174" s="33" t="s">
        <v>217</v>
      </c>
      <c r="D174" s="34">
        <v>45106</v>
      </c>
      <c r="E174" s="40">
        <v>569.5</v>
      </c>
      <c r="F174" s="40">
        <v>568.29999999999995</v>
      </c>
      <c r="G174" s="41">
        <v>565.49999999999989</v>
      </c>
      <c r="H174" s="41">
        <v>561.49999999999989</v>
      </c>
      <c r="I174" s="41">
        <v>558.69999999999982</v>
      </c>
      <c r="J174" s="41">
        <v>572.29999999999995</v>
      </c>
      <c r="K174" s="41">
        <v>575.10000000000014</v>
      </c>
      <c r="L174" s="41">
        <v>579.1</v>
      </c>
      <c r="M174" s="31">
        <v>571.1</v>
      </c>
      <c r="N174" s="31">
        <v>564.29999999999995</v>
      </c>
      <c r="O174" s="42">
        <v>78100500</v>
      </c>
      <c r="P174" s="43">
        <v>1.2700820788112188E-2</v>
      </c>
    </row>
    <row r="175" spans="1:16" ht="12.75" customHeight="1">
      <c r="A175" s="31">
        <v>165</v>
      </c>
      <c r="B175" s="32" t="s">
        <v>50</v>
      </c>
      <c r="C175" s="33" t="s">
        <v>218</v>
      </c>
      <c r="D175" s="34">
        <v>45106</v>
      </c>
      <c r="E175" s="40">
        <v>25969.85</v>
      </c>
      <c r="F175" s="40">
        <v>25999.183333333334</v>
      </c>
      <c r="G175" s="41">
        <v>25748.366666666669</v>
      </c>
      <c r="H175" s="41">
        <v>25526.883333333335</v>
      </c>
      <c r="I175" s="41">
        <v>25276.066666666669</v>
      </c>
      <c r="J175" s="41">
        <v>26220.666666666668</v>
      </c>
      <c r="K175" s="41">
        <v>26471.483333333334</v>
      </c>
      <c r="L175" s="41">
        <v>26692.966666666667</v>
      </c>
      <c r="M175" s="31">
        <v>26250</v>
      </c>
      <c r="N175" s="31">
        <v>25777.7</v>
      </c>
      <c r="O175" s="42">
        <v>251175</v>
      </c>
      <c r="P175" s="43">
        <v>-2.7301771710717397E-2</v>
      </c>
    </row>
    <row r="176" spans="1:16" ht="12.75" customHeight="1">
      <c r="A176" s="31">
        <v>166</v>
      </c>
      <c r="B176" s="32" t="s">
        <v>42</v>
      </c>
      <c r="C176" s="33" t="s">
        <v>219</v>
      </c>
      <c r="D176" s="34">
        <v>45106</v>
      </c>
      <c r="E176" s="40">
        <v>3832.4</v>
      </c>
      <c r="F176" s="40">
        <v>3828.3833333333337</v>
      </c>
      <c r="G176" s="41">
        <v>3812.2166666666672</v>
      </c>
      <c r="H176" s="41">
        <v>3792.0333333333333</v>
      </c>
      <c r="I176" s="41">
        <v>3775.8666666666668</v>
      </c>
      <c r="J176" s="41">
        <v>3848.5666666666675</v>
      </c>
      <c r="K176" s="41">
        <v>3864.7333333333345</v>
      </c>
      <c r="L176" s="41">
        <v>3884.9166666666679</v>
      </c>
      <c r="M176" s="31">
        <v>3844.55</v>
      </c>
      <c r="N176" s="31">
        <v>3808.2</v>
      </c>
      <c r="O176" s="42">
        <v>1736350</v>
      </c>
      <c r="P176" s="43">
        <v>-2.1995043370508054E-2</v>
      </c>
    </row>
    <row r="177" spans="1:16" ht="12.75" customHeight="1">
      <c r="A177" s="31">
        <v>167</v>
      </c>
      <c r="B177" s="32" t="s">
        <v>48</v>
      </c>
      <c r="C177" s="33" t="s">
        <v>220</v>
      </c>
      <c r="D177" s="34">
        <v>45106</v>
      </c>
      <c r="E177" s="40">
        <v>2412.75</v>
      </c>
      <c r="F177" s="40">
        <v>2406.35</v>
      </c>
      <c r="G177" s="41">
        <v>2392.9499999999998</v>
      </c>
      <c r="H177" s="41">
        <v>2373.15</v>
      </c>
      <c r="I177" s="41">
        <v>2359.75</v>
      </c>
      <c r="J177" s="41">
        <v>2426.1499999999996</v>
      </c>
      <c r="K177" s="41">
        <v>2439.5500000000002</v>
      </c>
      <c r="L177" s="41">
        <v>2459.3499999999995</v>
      </c>
      <c r="M177" s="31">
        <v>2419.75</v>
      </c>
      <c r="N177" s="31">
        <v>2386.5500000000002</v>
      </c>
      <c r="O177" s="42">
        <v>3596250</v>
      </c>
      <c r="P177" s="43">
        <v>-3.3257119102057782E-3</v>
      </c>
    </row>
    <row r="178" spans="1:16" ht="12.75" customHeight="1">
      <c r="A178" s="31">
        <v>168</v>
      </c>
      <c r="B178" s="32" t="s">
        <v>69</v>
      </c>
      <c r="C178" s="33" t="s">
        <v>221</v>
      </c>
      <c r="D178" s="34">
        <v>45106</v>
      </c>
      <c r="E178" s="40">
        <v>1562.1</v>
      </c>
      <c r="F178" s="40">
        <v>1533.3500000000001</v>
      </c>
      <c r="G178" s="41">
        <v>1491.7500000000002</v>
      </c>
      <c r="H178" s="41">
        <v>1421.4</v>
      </c>
      <c r="I178" s="41">
        <v>1379.8000000000002</v>
      </c>
      <c r="J178" s="41">
        <v>1603.7000000000003</v>
      </c>
      <c r="K178" s="41">
        <v>1645.3000000000002</v>
      </c>
      <c r="L178" s="41">
        <v>1715.6500000000003</v>
      </c>
      <c r="M178" s="31">
        <v>1574.95</v>
      </c>
      <c r="N178" s="31">
        <v>1463</v>
      </c>
      <c r="O178" s="42">
        <v>5948400</v>
      </c>
      <c r="P178" s="43">
        <v>5.1708405150562705E-3</v>
      </c>
    </row>
    <row r="179" spans="1:16" ht="12.75" customHeight="1">
      <c r="A179" s="31">
        <v>169</v>
      </c>
      <c r="B179" s="32" t="s">
        <v>44</v>
      </c>
      <c r="C179" s="33" t="s">
        <v>222</v>
      </c>
      <c r="D179" s="34">
        <v>45106</v>
      </c>
      <c r="E179" s="40">
        <v>996.25</v>
      </c>
      <c r="F179" s="40">
        <v>999.66666666666663</v>
      </c>
      <c r="G179" s="41">
        <v>989.38333333333321</v>
      </c>
      <c r="H179" s="41">
        <v>982.51666666666654</v>
      </c>
      <c r="I179" s="41">
        <v>972.23333333333312</v>
      </c>
      <c r="J179" s="41">
        <v>1006.5333333333333</v>
      </c>
      <c r="K179" s="41">
        <v>1016.8166666666668</v>
      </c>
      <c r="L179" s="41">
        <v>1023.6833333333334</v>
      </c>
      <c r="M179" s="31">
        <v>1009.95</v>
      </c>
      <c r="N179" s="31">
        <v>992.8</v>
      </c>
      <c r="O179" s="42">
        <v>25053000</v>
      </c>
      <c r="P179" s="43">
        <v>-9.574939118884216E-3</v>
      </c>
    </row>
    <row r="180" spans="1:16" ht="12.75" customHeight="1">
      <c r="A180" s="31">
        <v>170</v>
      </c>
      <c r="B180" s="32" t="s">
        <v>207</v>
      </c>
      <c r="C180" s="33" t="s">
        <v>223</v>
      </c>
      <c r="D180" s="34">
        <v>45106</v>
      </c>
      <c r="E180" s="40">
        <v>444.6</v>
      </c>
      <c r="F180" s="40">
        <v>443.5333333333333</v>
      </c>
      <c r="G180" s="41">
        <v>441.31666666666661</v>
      </c>
      <c r="H180" s="41">
        <v>438.0333333333333</v>
      </c>
      <c r="I180" s="41">
        <v>435.81666666666661</v>
      </c>
      <c r="J180" s="41">
        <v>446.81666666666661</v>
      </c>
      <c r="K180" s="41">
        <v>449.0333333333333</v>
      </c>
      <c r="L180" s="41">
        <v>452.31666666666661</v>
      </c>
      <c r="M180" s="31">
        <v>445.75</v>
      </c>
      <c r="N180" s="31">
        <v>440.25</v>
      </c>
      <c r="O180" s="42">
        <v>8530500</v>
      </c>
      <c r="P180" s="43">
        <v>-1.829794579665113E-2</v>
      </c>
    </row>
    <row r="181" spans="1:16" ht="12.75" customHeight="1">
      <c r="A181" s="31">
        <v>171</v>
      </c>
      <c r="B181" s="32" t="s">
        <v>44</v>
      </c>
      <c r="C181" s="33" t="s">
        <v>224</v>
      </c>
      <c r="D181" s="34">
        <v>45106</v>
      </c>
      <c r="E181" s="40">
        <v>751.5</v>
      </c>
      <c r="F181" s="40">
        <v>750.9666666666667</v>
      </c>
      <c r="G181" s="41">
        <v>747.38333333333344</v>
      </c>
      <c r="H181" s="41">
        <v>743.26666666666677</v>
      </c>
      <c r="I181" s="41">
        <v>739.68333333333351</v>
      </c>
      <c r="J181" s="41">
        <v>755.08333333333337</v>
      </c>
      <c r="K181" s="41">
        <v>758.66666666666663</v>
      </c>
      <c r="L181" s="41">
        <v>762.7833333333333</v>
      </c>
      <c r="M181" s="31">
        <v>754.55</v>
      </c>
      <c r="N181" s="31">
        <v>746.85</v>
      </c>
      <c r="O181" s="42">
        <v>3122000</v>
      </c>
      <c r="P181" s="43">
        <v>-1.4209030628354911E-2</v>
      </c>
    </row>
    <row r="182" spans="1:16" ht="12.75" customHeight="1">
      <c r="A182" s="31">
        <v>172</v>
      </c>
      <c r="B182" s="32" t="s">
        <v>40</v>
      </c>
      <c r="C182" s="33" t="s">
        <v>225</v>
      </c>
      <c r="D182" s="34">
        <v>45106</v>
      </c>
      <c r="E182" s="40">
        <v>974.6</v>
      </c>
      <c r="F182" s="40">
        <v>971.33333333333337</v>
      </c>
      <c r="G182" s="41">
        <v>965.4666666666667</v>
      </c>
      <c r="H182" s="41">
        <v>956.33333333333337</v>
      </c>
      <c r="I182" s="41">
        <v>950.4666666666667</v>
      </c>
      <c r="J182" s="41">
        <v>980.4666666666667</v>
      </c>
      <c r="K182" s="41">
        <v>986.33333333333326</v>
      </c>
      <c r="L182" s="41">
        <v>995.4666666666667</v>
      </c>
      <c r="M182" s="31">
        <v>977.2</v>
      </c>
      <c r="N182" s="31">
        <v>962.2</v>
      </c>
      <c r="O182" s="42">
        <v>9479300</v>
      </c>
      <c r="P182" s="43">
        <v>-2.7893716735204535E-2</v>
      </c>
    </row>
    <row r="183" spans="1:16" ht="12.75" customHeight="1">
      <c r="A183" s="31">
        <v>173</v>
      </c>
      <c r="B183" s="32" t="s">
        <v>80</v>
      </c>
      <c r="C183" s="33" t="s">
        <v>226</v>
      </c>
      <c r="D183" s="34">
        <v>45106</v>
      </c>
      <c r="E183" s="40">
        <v>1599.85</v>
      </c>
      <c r="F183" s="40">
        <v>1593.95</v>
      </c>
      <c r="G183" s="41">
        <v>1581.65</v>
      </c>
      <c r="H183" s="41">
        <v>1563.45</v>
      </c>
      <c r="I183" s="41">
        <v>1551.15</v>
      </c>
      <c r="J183" s="41">
        <v>1612.15</v>
      </c>
      <c r="K183" s="41">
        <v>1624.4499999999998</v>
      </c>
      <c r="L183" s="41">
        <v>1642.65</v>
      </c>
      <c r="M183" s="31">
        <v>1606.25</v>
      </c>
      <c r="N183" s="31">
        <v>1575.75</v>
      </c>
      <c r="O183" s="42">
        <v>4122000</v>
      </c>
      <c r="P183" s="43">
        <v>1.0913549969343961E-2</v>
      </c>
    </row>
    <row r="184" spans="1:16" ht="12.75" customHeight="1">
      <c r="A184" s="31">
        <v>174</v>
      </c>
      <c r="B184" s="32" t="s">
        <v>60</v>
      </c>
      <c r="C184" s="33" t="s">
        <v>227</v>
      </c>
      <c r="D184" s="34">
        <v>45106</v>
      </c>
      <c r="E184" s="40">
        <v>862.15</v>
      </c>
      <c r="F184" s="40">
        <v>861.05000000000007</v>
      </c>
      <c r="G184" s="41">
        <v>851.10000000000014</v>
      </c>
      <c r="H184" s="41">
        <v>840.05000000000007</v>
      </c>
      <c r="I184" s="41">
        <v>830.10000000000014</v>
      </c>
      <c r="J184" s="41">
        <v>872.10000000000014</v>
      </c>
      <c r="K184" s="41">
        <v>882.05000000000018</v>
      </c>
      <c r="L184" s="41">
        <v>893.10000000000014</v>
      </c>
      <c r="M184" s="31">
        <v>871</v>
      </c>
      <c r="N184" s="31">
        <v>850</v>
      </c>
      <c r="O184" s="42">
        <v>10735200</v>
      </c>
      <c r="P184" s="43">
        <v>-1.8029142998271179E-2</v>
      </c>
    </row>
    <row r="185" spans="1:16" ht="12.75" customHeight="1">
      <c r="A185" s="31">
        <v>175</v>
      </c>
      <c r="B185" s="32" t="s">
        <v>57</v>
      </c>
      <c r="C185" s="33" t="s">
        <v>228</v>
      </c>
      <c r="D185" s="34">
        <v>45106</v>
      </c>
      <c r="E185" s="40">
        <v>584</v>
      </c>
      <c r="F185" s="40">
        <v>577.33333333333337</v>
      </c>
      <c r="G185" s="41">
        <v>569.66666666666674</v>
      </c>
      <c r="H185" s="41">
        <v>555.33333333333337</v>
      </c>
      <c r="I185" s="41">
        <v>547.66666666666674</v>
      </c>
      <c r="J185" s="41">
        <v>591.66666666666674</v>
      </c>
      <c r="K185" s="41">
        <v>599.33333333333348</v>
      </c>
      <c r="L185" s="41">
        <v>613.66666666666674</v>
      </c>
      <c r="M185" s="31">
        <v>585</v>
      </c>
      <c r="N185" s="31">
        <v>563</v>
      </c>
      <c r="O185" s="42">
        <v>48709350</v>
      </c>
      <c r="P185" s="43">
        <v>1.4754341695116521E-2</v>
      </c>
    </row>
    <row r="186" spans="1:16" ht="12.75" customHeight="1">
      <c r="A186" s="31">
        <v>176</v>
      </c>
      <c r="B186" s="32" t="s">
        <v>192</v>
      </c>
      <c r="C186" s="33" t="s">
        <v>229</v>
      </c>
      <c r="D186" s="34">
        <v>45106</v>
      </c>
      <c r="E186" s="40">
        <v>225.75</v>
      </c>
      <c r="F186" s="40">
        <v>225.38333333333335</v>
      </c>
      <c r="G186" s="41">
        <v>223.66666666666671</v>
      </c>
      <c r="H186" s="41">
        <v>221.58333333333337</v>
      </c>
      <c r="I186" s="41">
        <v>219.86666666666673</v>
      </c>
      <c r="J186" s="41">
        <v>227.4666666666667</v>
      </c>
      <c r="K186" s="41">
        <v>229.18333333333334</v>
      </c>
      <c r="L186" s="41">
        <v>231.26666666666668</v>
      </c>
      <c r="M186" s="31">
        <v>227.1</v>
      </c>
      <c r="N186" s="31">
        <v>223.3</v>
      </c>
      <c r="O186" s="42">
        <v>87496875</v>
      </c>
      <c r="P186" s="43">
        <v>3.0733142493638677E-2</v>
      </c>
    </row>
    <row r="187" spans="1:16" ht="12.75" customHeight="1">
      <c r="A187" s="31">
        <v>177</v>
      </c>
      <c r="B187" s="32" t="s">
        <v>134</v>
      </c>
      <c r="C187" s="33" t="s">
        <v>230</v>
      </c>
      <c r="D187" s="34">
        <v>45106</v>
      </c>
      <c r="E187" s="40">
        <v>114.65</v>
      </c>
      <c r="F187" s="40">
        <v>114.66666666666667</v>
      </c>
      <c r="G187" s="41">
        <v>113.63333333333334</v>
      </c>
      <c r="H187" s="41">
        <v>112.61666666666667</v>
      </c>
      <c r="I187" s="41">
        <v>111.58333333333334</v>
      </c>
      <c r="J187" s="41">
        <v>115.68333333333334</v>
      </c>
      <c r="K187" s="41">
        <v>116.71666666666667</v>
      </c>
      <c r="L187" s="41">
        <v>117.73333333333333</v>
      </c>
      <c r="M187" s="31">
        <v>115.7</v>
      </c>
      <c r="N187" s="31">
        <v>113.65</v>
      </c>
      <c r="O187" s="42">
        <v>243661000</v>
      </c>
      <c r="P187" s="43">
        <v>3.6474026415350808E-3</v>
      </c>
    </row>
    <row r="188" spans="1:16" ht="12.75" customHeight="1">
      <c r="A188" s="31">
        <v>178</v>
      </c>
      <c r="B188" s="32" t="s">
        <v>88</v>
      </c>
      <c r="C188" s="33" t="s">
        <v>231</v>
      </c>
      <c r="D188" s="34">
        <v>45106</v>
      </c>
      <c r="E188" s="40">
        <v>3233.7</v>
      </c>
      <c r="F188" s="40">
        <v>3225.2999999999997</v>
      </c>
      <c r="G188" s="41">
        <v>3213.8999999999996</v>
      </c>
      <c r="H188" s="41">
        <v>3194.1</v>
      </c>
      <c r="I188" s="41">
        <v>3182.7</v>
      </c>
      <c r="J188" s="41">
        <v>3245.0999999999995</v>
      </c>
      <c r="K188" s="41">
        <v>3256.5</v>
      </c>
      <c r="L188" s="41">
        <v>3276.2999999999993</v>
      </c>
      <c r="M188" s="31">
        <v>3236.7</v>
      </c>
      <c r="N188" s="31">
        <v>3205.5</v>
      </c>
      <c r="O188" s="42">
        <v>13759375</v>
      </c>
      <c r="P188" s="43">
        <v>-3.2605352199323284E-2</v>
      </c>
    </row>
    <row r="189" spans="1:16" ht="12.75" customHeight="1">
      <c r="A189" s="31">
        <v>179</v>
      </c>
      <c r="B189" s="32" t="s">
        <v>88</v>
      </c>
      <c r="C189" s="33" t="s">
        <v>232</v>
      </c>
      <c r="D189" s="34">
        <v>45106</v>
      </c>
      <c r="E189" s="40">
        <v>1112.1500000000001</v>
      </c>
      <c r="F189" s="40">
        <v>1106.3166666666666</v>
      </c>
      <c r="G189" s="41">
        <v>1096.6333333333332</v>
      </c>
      <c r="H189" s="41">
        <v>1081.1166666666666</v>
      </c>
      <c r="I189" s="41">
        <v>1071.4333333333332</v>
      </c>
      <c r="J189" s="41">
        <v>1121.8333333333333</v>
      </c>
      <c r="K189" s="41">
        <v>1131.5166666666667</v>
      </c>
      <c r="L189" s="41">
        <v>1147.0333333333333</v>
      </c>
      <c r="M189" s="31">
        <v>1116</v>
      </c>
      <c r="N189" s="31">
        <v>1090.8</v>
      </c>
      <c r="O189" s="42">
        <v>14818800</v>
      </c>
      <c r="P189" s="43">
        <v>4.3871513102282336E-2</v>
      </c>
    </row>
    <row r="190" spans="1:16" ht="12.75" customHeight="1">
      <c r="A190" s="31">
        <v>180</v>
      </c>
      <c r="B190" s="32" t="s">
        <v>60</v>
      </c>
      <c r="C190" s="33" t="s">
        <v>233</v>
      </c>
      <c r="D190" s="34">
        <v>45106</v>
      </c>
      <c r="E190" s="40">
        <v>2977.65</v>
      </c>
      <c r="F190" s="40">
        <v>2974</v>
      </c>
      <c r="G190" s="41">
        <v>2958.8</v>
      </c>
      <c r="H190" s="41">
        <v>2939.9500000000003</v>
      </c>
      <c r="I190" s="41">
        <v>2924.7500000000005</v>
      </c>
      <c r="J190" s="41">
        <v>2992.85</v>
      </c>
      <c r="K190" s="41">
        <v>3008.0499999999997</v>
      </c>
      <c r="L190" s="41">
        <v>3026.8999999999996</v>
      </c>
      <c r="M190" s="31">
        <v>2989.2</v>
      </c>
      <c r="N190" s="31">
        <v>2955.15</v>
      </c>
      <c r="O190" s="42">
        <v>5660250</v>
      </c>
      <c r="P190" s="43">
        <v>-1.0294406924136123E-2</v>
      </c>
    </row>
    <row r="191" spans="1:16" ht="12.75" customHeight="1">
      <c r="A191" s="31">
        <v>181</v>
      </c>
      <c r="B191" s="32" t="s">
        <v>44</v>
      </c>
      <c r="C191" s="33" t="s">
        <v>234</v>
      </c>
      <c r="D191" s="34">
        <v>45106</v>
      </c>
      <c r="E191" s="40">
        <v>1860.5</v>
      </c>
      <c r="F191" s="40">
        <v>1858.6499999999999</v>
      </c>
      <c r="G191" s="41">
        <v>1852.2999999999997</v>
      </c>
      <c r="H191" s="41">
        <v>1844.1</v>
      </c>
      <c r="I191" s="41">
        <v>1837.7499999999998</v>
      </c>
      <c r="J191" s="41">
        <v>1866.8499999999997</v>
      </c>
      <c r="K191" s="41">
        <v>1873.1999999999996</v>
      </c>
      <c r="L191" s="41">
        <v>1881.3999999999996</v>
      </c>
      <c r="M191" s="31">
        <v>1865</v>
      </c>
      <c r="N191" s="31">
        <v>1850.45</v>
      </c>
      <c r="O191" s="42">
        <v>1907500</v>
      </c>
      <c r="P191" s="43">
        <v>7.6597992604331751E-3</v>
      </c>
    </row>
    <row r="192" spans="1:16" ht="12.75" customHeight="1">
      <c r="A192" s="31">
        <v>182</v>
      </c>
      <c r="B192" s="32" t="s">
        <v>46</v>
      </c>
      <c r="C192" s="33" t="s">
        <v>235</v>
      </c>
      <c r="D192" s="34">
        <v>45106</v>
      </c>
      <c r="E192" s="40">
        <v>1724.05</v>
      </c>
      <c r="F192" s="40">
        <v>1717.0833333333333</v>
      </c>
      <c r="G192" s="41">
        <v>1704.7666666666664</v>
      </c>
      <c r="H192" s="41">
        <v>1685.4833333333331</v>
      </c>
      <c r="I192" s="41">
        <v>1673.1666666666663</v>
      </c>
      <c r="J192" s="41">
        <v>1736.3666666666666</v>
      </c>
      <c r="K192" s="41">
        <v>1748.6833333333336</v>
      </c>
      <c r="L192" s="41">
        <v>1767.9666666666667</v>
      </c>
      <c r="M192" s="31">
        <v>1729.4</v>
      </c>
      <c r="N192" s="31">
        <v>1697.8</v>
      </c>
      <c r="O192" s="42">
        <v>3646800</v>
      </c>
      <c r="P192" s="43">
        <v>-1.9044544867656554E-2</v>
      </c>
    </row>
    <row r="193" spans="1:16" ht="12.75" customHeight="1">
      <c r="A193" s="31">
        <v>183</v>
      </c>
      <c r="B193" s="32" t="s">
        <v>57</v>
      </c>
      <c r="C193" s="33" t="s">
        <v>236</v>
      </c>
      <c r="D193" s="34">
        <v>45106</v>
      </c>
      <c r="E193" s="40">
        <v>1346.4</v>
      </c>
      <c r="F193" s="40">
        <v>1340.2833333333335</v>
      </c>
      <c r="G193" s="41">
        <v>1331.116666666667</v>
      </c>
      <c r="H193" s="41">
        <v>1315.8333333333335</v>
      </c>
      <c r="I193" s="41">
        <v>1306.666666666667</v>
      </c>
      <c r="J193" s="41">
        <v>1355.5666666666671</v>
      </c>
      <c r="K193" s="41">
        <v>1364.7333333333336</v>
      </c>
      <c r="L193" s="41">
        <v>1380.0166666666671</v>
      </c>
      <c r="M193" s="31">
        <v>1349.45</v>
      </c>
      <c r="N193" s="31">
        <v>1325</v>
      </c>
      <c r="O193" s="42">
        <v>8625400</v>
      </c>
      <c r="P193" s="43">
        <v>-7.8106127707544895E-3</v>
      </c>
    </row>
    <row r="194" spans="1:16" ht="12.75" customHeight="1">
      <c r="A194" s="31">
        <v>184</v>
      </c>
      <c r="B194" s="32" t="s">
        <v>60</v>
      </c>
      <c r="C194" s="33" t="s">
        <v>237</v>
      </c>
      <c r="D194" s="34">
        <v>45106</v>
      </c>
      <c r="E194" s="40">
        <v>1501.25</v>
      </c>
      <c r="F194" s="40">
        <v>1508.4166666666667</v>
      </c>
      <c r="G194" s="41">
        <v>1478.8833333333334</v>
      </c>
      <c r="H194" s="41">
        <v>1456.5166666666667</v>
      </c>
      <c r="I194" s="41">
        <v>1426.9833333333333</v>
      </c>
      <c r="J194" s="41">
        <v>1530.7833333333335</v>
      </c>
      <c r="K194" s="41">
        <v>1560.3166666666668</v>
      </c>
      <c r="L194" s="41">
        <v>1582.6833333333336</v>
      </c>
      <c r="M194" s="31">
        <v>1537.95</v>
      </c>
      <c r="N194" s="31">
        <v>1486.05</v>
      </c>
      <c r="O194" s="42">
        <v>2480400</v>
      </c>
      <c r="P194" s="43">
        <v>-7.5224071702944938E-3</v>
      </c>
    </row>
    <row r="195" spans="1:16" ht="12.75" customHeight="1">
      <c r="A195" s="31">
        <v>185</v>
      </c>
      <c r="B195" s="32" t="s">
        <v>50</v>
      </c>
      <c r="C195" s="33" t="s">
        <v>238</v>
      </c>
      <c r="D195" s="34">
        <v>45106</v>
      </c>
      <c r="E195" s="40">
        <v>8279.2000000000007</v>
      </c>
      <c r="F195" s="40">
        <v>8262.6</v>
      </c>
      <c r="G195" s="41">
        <v>8223.2000000000007</v>
      </c>
      <c r="H195" s="41">
        <v>8167.2000000000007</v>
      </c>
      <c r="I195" s="41">
        <v>8127.8000000000011</v>
      </c>
      <c r="J195" s="41">
        <v>8318.6</v>
      </c>
      <c r="K195" s="41">
        <v>8357.9999999999982</v>
      </c>
      <c r="L195" s="41">
        <v>8414</v>
      </c>
      <c r="M195" s="31">
        <v>8302</v>
      </c>
      <c r="N195" s="31">
        <v>8206.6</v>
      </c>
      <c r="O195" s="42">
        <v>1841900</v>
      </c>
      <c r="P195" s="43">
        <v>1.6858820970197955E-3</v>
      </c>
    </row>
    <row r="196" spans="1:16" ht="12.75" customHeight="1">
      <c r="A196" s="31">
        <v>186</v>
      </c>
      <c r="B196" s="32" t="s">
        <v>40</v>
      </c>
      <c r="C196" s="33" t="s">
        <v>239</v>
      </c>
      <c r="D196" s="34">
        <v>45106</v>
      </c>
      <c r="E196" s="40">
        <v>685.85</v>
      </c>
      <c r="F196" s="40">
        <v>684.0333333333333</v>
      </c>
      <c r="G196" s="41">
        <v>681.16666666666663</v>
      </c>
      <c r="H196" s="41">
        <v>676.48333333333335</v>
      </c>
      <c r="I196" s="41">
        <v>673.61666666666667</v>
      </c>
      <c r="J196" s="41">
        <v>688.71666666666658</v>
      </c>
      <c r="K196" s="41">
        <v>691.58333333333337</v>
      </c>
      <c r="L196" s="41">
        <v>696.26666666666654</v>
      </c>
      <c r="M196" s="31">
        <v>686.9</v>
      </c>
      <c r="N196" s="31">
        <v>679.35</v>
      </c>
      <c r="O196" s="42">
        <v>21599500</v>
      </c>
      <c r="P196" s="43">
        <v>8.3753110396310015E-3</v>
      </c>
    </row>
    <row r="197" spans="1:16" ht="12.75" customHeight="1">
      <c r="A197" s="31">
        <v>187</v>
      </c>
      <c r="B197" s="32" t="s">
        <v>134</v>
      </c>
      <c r="C197" s="33" t="s">
        <v>240</v>
      </c>
      <c r="D197" s="34">
        <v>45106</v>
      </c>
      <c r="E197" s="40">
        <v>282.95</v>
      </c>
      <c r="F197" s="40">
        <v>282.06666666666666</v>
      </c>
      <c r="G197" s="41">
        <v>279.38333333333333</v>
      </c>
      <c r="H197" s="41">
        <v>275.81666666666666</v>
      </c>
      <c r="I197" s="41">
        <v>273.13333333333333</v>
      </c>
      <c r="J197" s="41">
        <v>285.63333333333333</v>
      </c>
      <c r="K197" s="41">
        <v>288.31666666666661</v>
      </c>
      <c r="L197" s="41">
        <v>291.88333333333333</v>
      </c>
      <c r="M197" s="31">
        <v>284.75</v>
      </c>
      <c r="N197" s="31">
        <v>278.5</v>
      </c>
      <c r="O197" s="42">
        <v>53284000</v>
      </c>
      <c r="P197" s="43">
        <v>-2.5459067964006144E-2</v>
      </c>
    </row>
    <row r="198" spans="1:16" ht="12.75" customHeight="1">
      <c r="A198" s="31">
        <v>188</v>
      </c>
      <c r="B198" s="32" t="s">
        <v>42</v>
      </c>
      <c r="C198" s="33" t="s">
        <v>241</v>
      </c>
      <c r="D198" s="34">
        <v>45106</v>
      </c>
      <c r="E198" s="40">
        <v>791.85</v>
      </c>
      <c r="F198" s="40">
        <v>791.56666666666661</v>
      </c>
      <c r="G198" s="41">
        <v>787.58333333333326</v>
      </c>
      <c r="H198" s="41">
        <v>783.31666666666661</v>
      </c>
      <c r="I198" s="41">
        <v>779.33333333333326</v>
      </c>
      <c r="J198" s="41">
        <v>795.83333333333326</v>
      </c>
      <c r="K198" s="41">
        <v>799.81666666666661</v>
      </c>
      <c r="L198" s="41">
        <v>804.08333333333326</v>
      </c>
      <c r="M198" s="31">
        <v>795.55</v>
      </c>
      <c r="N198" s="31">
        <v>787.3</v>
      </c>
      <c r="O198" s="42">
        <v>10418400</v>
      </c>
      <c r="P198" s="43">
        <v>1.2950647532376619E-2</v>
      </c>
    </row>
    <row r="199" spans="1:16" ht="12.75" customHeight="1">
      <c r="A199" s="31">
        <v>189</v>
      </c>
      <c r="B199" s="32" t="s">
        <v>88</v>
      </c>
      <c r="C199" s="33" t="s">
        <v>242</v>
      </c>
      <c r="D199" s="34">
        <v>45106</v>
      </c>
      <c r="E199" s="40">
        <v>384.05</v>
      </c>
      <c r="F199" s="40">
        <v>383.41666666666669</v>
      </c>
      <c r="G199" s="41">
        <v>381.03333333333336</v>
      </c>
      <c r="H199" s="41">
        <v>378.01666666666665</v>
      </c>
      <c r="I199" s="41">
        <v>375.63333333333333</v>
      </c>
      <c r="J199" s="41">
        <v>386.43333333333339</v>
      </c>
      <c r="K199" s="41">
        <v>388.81666666666672</v>
      </c>
      <c r="L199" s="41">
        <v>391.83333333333343</v>
      </c>
      <c r="M199" s="31">
        <v>385.8</v>
      </c>
      <c r="N199" s="31">
        <v>380.4</v>
      </c>
      <c r="O199" s="42">
        <v>46729500</v>
      </c>
      <c r="P199" s="43">
        <v>-6.6007653061224492E-3</v>
      </c>
    </row>
    <row r="200" spans="1:16" ht="12.75" customHeight="1">
      <c r="A200" s="31">
        <v>190</v>
      </c>
      <c r="B200" s="32" t="s">
        <v>207</v>
      </c>
      <c r="C200" s="33" t="s">
        <v>243</v>
      </c>
      <c r="D200" s="34">
        <v>45106</v>
      </c>
      <c r="E200" s="40">
        <v>173.7</v>
      </c>
      <c r="F200" s="40">
        <v>177.38333333333333</v>
      </c>
      <c r="G200" s="41">
        <v>169.01666666666665</v>
      </c>
      <c r="H200" s="41">
        <v>164.33333333333331</v>
      </c>
      <c r="I200" s="41">
        <v>155.96666666666664</v>
      </c>
      <c r="J200" s="41">
        <v>182.06666666666666</v>
      </c>
      <c r="K200" s="41">
        <v>190.43333333333334</v>
      </c>
      <c r="L200" s="41">
        <v>195.11666666666667</v>
      </c>
      <c r="M200" s="31">
        <v>185.75</v>
      </c>
      <c r="N200" s="31">
        <v>172.7</v>
      </c>
      <c r="O200" s="42">
        <v>83628000</v>
      </c>
      <c r="P200" s="43">
        <v>-6.2203532380151388E-2</v>
      </c>
    </row>
    <row r="201" spans="1:16" ht="12.75" customHeight="1">
      <c r="A201" s="31">
        <v>191</v>
      </c>
      <c r="B201" s="32" t="s">
        <v>44</v>
      </c>
      <c r="C201" s="33" t="s">
        <v>244</v>
      </c>
      <c r="D201" s="34">
        <v>45106</v>
      </c>
      <c r="E201" s="40">
        <v>556.95000000000005</v>
      </c>
      <c r="F201" s="40">
        <v>556.76666666666677</v>
      </c>
      <c r="G201" s="41">
        <v>554.93333333333351</v>
      </c>
      <c r="H201" s="41">
        <v>552.91666666666674</v>
      </c>
      <c r="I201" s="41">
        <v>551.08333333333348</v>
      </c>
      <c r="J201" s="41">
        <v>558.78333333333353</v>
      </c>
      <c r="K201" s="41">
        <v>560.61666666666679</v>
      </c>
      <c r="L201" s="41">
        <v>562.63333333333355</v>
      </c>
      <c r="M201" s="31">
        <v>558.6</v>
      </c>
      <c r="N201" s="31">
        <v>554.75</v>
      </c>
      <c r="O201" s="42">
        <v>8076600</v>
      </c>
      <c r="P201" s="43">
        <v>-2.6047319296722379E-2</v>
      </c>
    </row>
    <row r="202" spans="1:16" ht="12.75" customHeight="1">
      <c r="A202" s="31">
        <v>192</v>
      </c>
      <c r="B202" s="32"/>
      <c r="C202" s="45"/>
      <c r="D202" s="47"/>
      <c r="E202" s="48"/>
      <c r="F202" s="48"/>
      <c r="G202" s="49"/>
      <c r="H202" s="49"/>
      <c r="I202" s="49"/>
      <c r="J202" s="49"/>
      <c r="K202" s="49"/>
      <c r="L202" s="49"/>
      <c r="M202" s="45"/>
      <c r="N202" s="45"/>
      <c r="O202" s="50"/>
      <c r="P202" s="51"/>
    </row>
    <row r="203" spans="1:16" ht="12.75" customHeight="1">
      <c r="A203" s="31">
        <v>193</v>
      </c>
      <c r="B203" s="32"/>
      <c r="C203" s="45"/>
      <c r="D203" s="47"/>
      <c r="E203" s="48"/>
      <c r="F203" s="48"/>
      <c r="G203" s="49"/>
      <c r="H203" s="49"/>
      <c r="I203" s="49"/>
      <c r="J203" s="49"/>
      <c r="K203" s="49"/>
      <c r="L203" s="49"/>
      <c r="M203" s="45"/>
      <c r="N203" s="45"/>
      <c r="O203" s="50"/>
      <c r="P203" s="51"/>
    </row>
    <row r="204" spans="1:16" ht="12.75" customHeight="1">
      <c r="A204" s="31">
        <v>194</v>
      </c>
      <c r="B204" s="52"/>
      <c r="C204" s="45"/>
      <c r="D204" s="47"/>
      <c r="E204" s="48"/>
      <c r="F204" s="48"/>
      <c r="G204" s="49"/>
      <c r="H204" s="49"/>
      <c r="I204" s="49"/>
      <c r="J204" s="49"/>
      <c r="K204" s="49"/>
      <c r="L204" s="1"/>
      <c r="M204" s="1"/>
      <c r="N204" s="1"/>
      <c r="O204" s="1"/>
      <c r="P204" s="1"/>
    </row>
    <row r="205" spans="1:16" ht="12.75" customHeight="1">
      <c r="A205" s="31"/>
      <c r="B205" s="5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5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5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5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5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5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53" t="s">
        <v>245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53" t="s">
        <v>246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53" t="s">
        <v>247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53" t="s">
        <v>248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53" t="s">
        <v>249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250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4" t="s">
        <v>251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4" t="s">
        <v>252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4" t="s">
        <v>253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4" t="s">
        <v>254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4" t="s">
        <v>255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4" t="s">
        <v>256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4" t="s">
        <v>257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4" t="s">
        <v>258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4" t="s">
        <v>259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6"/>
  <sheetViews>
    <sheetView zoomScale="85" zoomScaleNormal="85" workbookViewId="0">
      <pane ySplit="9" topLeftCell="A10" activePane="bottomLeft" state="frozen"/>
      <selection pane="bottomLeft" activeCell="D14" sqref="D14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5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6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6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6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5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45098</v>
      </c>
      <c r="L6" s="55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5"/>
      <c r="M7" s="1"/>
      <c r="N7" s="1"/>
      <c r="O7" s="1"/>
    </row>
    <row r="8" spans="1:15" ht="28.5" customHeight="1">
      <c r="A8" s="402" t="s">
        <v>16</v>
      </c>
      <c r="B8" s="404"/>
      <c r="C8" s="408" t="s">
        <v>20</v>
      </c>
      <c r="D8" s="408" t="s">
        <v>21</v>
      </c>
      <c r="E8" s="399" t="s">
        <v>22</v>
      </c>
      <c r="F8" s="400"/>
      <c r="G8" s="401"/>
      <c r="H8" s="399" t="s">
        <v>23</v>
      </c>
      <c r="I8" s="400"/>
      <c r="J8" s="401"/>
      <c r="K8" s="26"/>
      <c r="L8" s="57"/>
      <c r="M8" s="57"/>
      <c r="N8" s="1"/>
      <c r="O8" s="1"/>
    </row>
    <row r="9" spans="1:15" ht="36" customHeight="1">
      <c r="A9" s="406"/>
      <c r="B9" s="407"/>
      <c r="C9" s="407"/>
      <c r="D9" s="40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8" t="s">
        <v>32</v>
      </c>
      <c r="M9" s="59" t="s">
        <v>260</v>
      </c>
      <c r="N9" s="1"/>
      <c r="O9" s="1"/>
    </row>
    <row r="10" spans="1:15" ht="12.75" customHeight="1">
      <c r="A10" s="60">
        <v>1</v>
      </c>
      <c r="B10" s="35" t="s">
        <v>261</v>
      </c>
      <c r="C10" s="35">
        <v>18816.7</v>
      </c>
      <c r="D10" s="35">
        <v>18772.350000000002</v>
      </c>
      <c r="E10" s="35">
        <v>18705.000000000004</v>
      </c>
      <c r="F10" s="35">
        <v>18593.300000000003</v>
      </c>
      <c r="G10" s="35">
        <v>18525.950000000004</v>
      </c>
      <c r="H10" s="35">
        <v>18884.050000000003</v>
      </c>
      <c r="I10" s="35">
        <v>18951.400000000001</v>
      </c>
      <c r="J10" s="35">
        <v>19063.100000000002</v>
      </c>
      <c r="K10" s="35">
        <v>18839.7</v>
      </c>
      <c r="L10" s="35">
        <v>18660.650000000001</v>
      </c>
      <c r="M10" s="61"/>
      <c r="N10" s="1"/>
      <c r="O10" s="1"/>
    </row>
    <row r="11" spans="1:15" ht="12.75" customHeight="1">
      <c r="A11" s="60">
        <v>2</v>
      </c>
      <c r="B11" s="37" t="s">
        <v>262</v>
      </c>
      <c r="C11" s="35">
        <v>43766.5</v>
      </c>
      <c r="D11" s="35">
        <v>43645.466666666667</v>
      </c>
      <c r="E11" s="35">
        <v>43466.983333333337</v>
      </c>
      <c r="F11" s="35">
        <v>43167.466666666667</v>
      </c>
      <c r="G11" s="35">
        <v>42988.983333333337</v>
      </c>
      <c r="H11" s="35">
        <v>43944.983333333337</v>
      </c>
      <c r="I11" s="35">
        <v>44123.46666666666</v>
      </c>
      <c r="J11" s="35">
        <v>44422.983333333337</v>
      </c>
      <c r="K11" s="35">
        <v>43823.95</v>
      </c>
      <c r="L11" s="35">
        <v>43345.95</v>
      </c>
      <c r="M11" s="61"/>
      <c r="N11" s="1"/>
      <c r="O11" s="1"/>
    </row>
    <row r="12" spans="1:15" ht="12.75" customHeight="1">
      <c r="A12" s="60">
        <v>3</v>
      </c>
      <c r="B12" s="31" t="s">
        <v>263</v>
      </c>
      <c r="C12" s="40">
        <v>3216.65</v>
      </c>
      <c r="D12" s="40">
        <v>3208.3166666666671</v>
      </c>
      <c r="E12" s="40">
        <v>3194.3833333333341</v>
      </c>
      <c r="F12" s="40">
        <v>3172.1166666666672</v>
      </c>
      <c r="G12" s="40">
        <v>3158.1833333333343</v>
      </c>
      <c r="H12" s="40">
        <v>3230.5833333333339</v>
      </c>
      <c r="I12" s="40">
        <v>3244.5166666666673</v>
      </c>
      <c r="J12" s="40">
        <v>3266.7833333333338</v>
      </c>
      <c r="K12" s="40">
        <v>3222.25</v>
      </c>
      <c r="L12" s="40">
        <v>3186.05</v>
      </c>
      <c r="M12" s="61"/>
      <c r="N12" s="1"/>
      <c r="O12" s="1"/>
    </row>
    <row r="13" spans="1:15" ht="12.75" customHeight="1">
      <c r="A13" s="60">
        <v>4</v>
      </c>
      <c r="B13" s="31" t="s">
        <v>264</v>
      </c>
      <c r="C13" s="40">
        <v>5680.1</v>
      </c>
      <c r="D13" s="40">
        <v>5669.8833333333341</v>
      </c>
      <c r="E13" s="40">
        <v>5650.8666666666686</v>
      </c>
      <c r="F13" s="40">
        <v>5621.6333333333341</v>
      </c>
      <c r="G13" s="40">
        <v>5602.6166666666686</v>
      </c>
      <c r="H13" s="40">
        <v>5699.1166666666686</v>
      </c>
      <c r="I13" s="40">
        <v>5718.1333333333332</v>
      </c>
      <c r="J13" s="40">
        <v>5747.3666666666686</v>
      </c>
      <c r="K13" s="40">
        <v>5688.9</v>
      </c>
      <c r="L13" s="40">
        <v>5640.65</v>
      </c>
      <c r="M13" s="61"/>
      <c r="N13" s="1"/>
      <c r="O13" s="1"/>
    </row>
    <row r="14" spans="1:15" ht="12.75" customHeight="1">
      <c r="A14" s="60">
        <v>5</v>
      </c>
      <c r="B14" s="31" t="s">
        <v>265</v>
      </c>
      <c r="C14" s="40">
        <v>28930.799999999999</v>
      </c>
      <c r="D14" s="40">
        <v>28846.016666666666</v>
      </c>
      <c r="E14" s="40">
        <v>28725.083333333332</v>
      </c>
      <c r="F14" s="40">
        <v>28519.366666666665</v>
      </c>
      <c r="G14" s="40">
        <v>28398.433333333331</v>
      </c>
      <c r="H14" s="40">
        <v>29051.733333333334</v>
      </c>
      <c r="I14" s="40">
        <v>29172.666666666668</v>
      </c>
      <c r="J14" s="40">
        <v>29378.383333333335</v>
      </c>
      <c r="K14" s="40">
        <v>28966.95</v>
      </c>
      <c r="L14" s="40">
        <v>28640.3</v>
      </c>
      <c r="M14" s="61"/>
      <c r="N14" s="1"/>
      <c r="O14" s="1"/>
    </row>
    <row r="15" spans="1:15" ht="12.75" customHeight="1">
      <c r="A15" s="60">
        <v>6</v>
      </c>
      <c r="B15" s="31" t="s">
        <v>266</v>
      </c>
      <c r="C15" s="40">
        <v>5047.8</v>
      </c>
      <c r="D15" s="40">
        <v>5034.416666666667</v>
      </c>
      <c r="E15" s="40">
        <v>5012.5333333333338</v>
      </c>
      <c r="F15" s="40">
        <v>4977.2666666666664</v>
      </c>
      <c r="G15" s="40">
        <v>4955.3833333333332</v>
      </c>
      <c r="H15" s="40">
        <v>5069.6833333333343</v>
      </c>
      <c r="I15" s="40">
        <v>5091.5666666666675</v>
      </c>
      <c r="J15" s="40">
        <v>5126.8333333333348</v>
      </c>
      <c r="K15" s="40">
        <v>5056.3</v>
      </c>
      <c r="L15" s="40">
        <v>4999.1499999999996</v>
      </c>
      <c r="M15" s="61"/>
      <c r="N15" s="1"/>
      <c r="O15" s="1"/>
    </row>
    <row r="16" spans="1:15" ht="12.75" customHeight="1">
      <c r="A16" s="60">
        <v>7</v>
      </c>
      <c r="B16" s="31" t="s">
        <v>267</v>
      </c>
      <c r="C16" s="40">
        <v>9957.5499999999993</v>
      </c>
      <c r="D16" s="40">
        <v>9932.4333333333325</v>
      </c>
      <c r="E16" s="40">
        <v>9896.6666666666642</v>
      </c>
      <c r="F16" s="40">
        <v>9835.783333333331</v>
      </c>
      <c r="G16" s="40">
        <v>9800.0166666666628</v>
      </c>
      <c r="H16" s="40">
        <v>9993.3166666666657</v>
      </c>
      <c r="I16" s="40">
        <v>10029.083333333332</v>
      </c>
      <c r="J16" s="40">
        <v>10089.966666666667</v>
      </c>
      <c r="K16" s="40">
        <v>9968.2000000000007</v>
      </c>
      <c r="L16" s="40">
        <v>9871.5499999999993</v>
      </c>
      <c r="M16" s="61"/>
      <c r="N16" s="1"/>
      <c r="O16" s="1"/>
    </row>
    <row r="17" spans="1:15" ht="12.75" customHeight="1">
      <c r="A17" s="60">
        <v>8</v>
      </c>
      <c r="B17" s="62" t="s">
        <v>43</v>
      </c>
      <c r="C17" s="31">
        <v>4376</v>
      </c>
      <c r="D17" s="40">
        <v>4357.2666666666664</v>
      </c>
      <c r="E17" s="40">
        <v>4330.5333333333328</v>
      </c>
      <c r="F17" s="40">
        <v>4285.0666666666666</v>
      </c>
      <c r="G17" s="40">
        <v>4258.333333333333</v>
      </c>
      <c r="H17" s="40">
        <v>4402.7333333333327</v>
      </c>
      <c r="I17" s="40">
        <v>4429.4666666666662</v>
      </c>
      <c r="J17" s="40">
        <v>4474.9333333333325</v>
      </c>
      <c r="K17" s="31">
        <v>4384</v>
      </c>
      <c r="L17" s="31">
        <v>4311.8</v>
      </c>
      <c r="M17" s="31">
        <v>2.3119000000000001</v>
      </c>
      <c r="N17" s="1"/>
      <c r="O17" s="1"/>
    </row>
    <row r="18" spans="1:15" ht="12.75" customHeight="1">
      <c r="A18" s="60">
        <v>9</v>
      </c>
      <c r="B18" s="62" t="s">
        <v>51</v>
      </c>
      <c r="C18" s="31">
        <v>1838.2</v>
      </c>
      <c r="D18" s="40">
        <v>1829.8999999999999</v>
      </c>
      <c r="E18" s="40">
        <v>1818.7999999999997</v>
      </c>
      <c r="F18" s="40">
        <v>1799.3999999999999</v>
      </c>
      <c r="G18" s="40">
        <v>1788.2999999999997</v>
      </c>
      <c r="H18" s="40">
        <v>1849.2999999999997</v>
      </c>
      <c r="I18" s="40">
        <v>1860.3999999999996</v>
      </c>
      <c r="J18" s="40">
        <v>1879.7999999999997</v>
      </c>
      <c r="K18" s="31">
        <v>1841</v>
      </c>
      <c r="L18" s="31">
        <v>1810.5</v>
      </c>
      <c r="M18" s="31">
        <v>3.6267800000000001</v>
      </c>
      <c r="N18" s="1"/>
      <c r="O18" s="1"/>
    </row>
    <row r="19" spans="1:15" ht="12.75" customHeight="1">
      <c r="A19" s="60">
        <v>10</v>
      </c>
      <c r="B19" s="62" t="s">
        <v>65</v>
      </c>
      <c r="C19" s="31">
        <v>767.55</v>
      </c>
      <c r="D19" s="40">
        <v>767.83333333333337</v>
      </c>
      <c r="E19" s="40">
        <v>763.51666666666677</v>
      </c>
      <c r="F19" s="40">
        <v>759.48333333333335</v>
      </c>
      <c r="G19" s="40">
        <v>755.16666666666674</v>
      </c>
      <c r="H19" s="40">
        <v>771.86666666666679</v>
      </c>
      <c r="I19" s="40">
        <v>776.18333333333339</v>
      </c>
      <c r="J19" s="40">
        <v>780.21666666666681</v>
      </c>
      <c r="K19" s="31">
        <v>772.15</v>
      </c>
      <c r="L19" s="31">
        <v>763.8</v>
      </c>
      <c r="M19" s="31">
        <v>4.9366199999999996</v>
      </c>
      <c r="N19" s="1"/>
      <c r="O19" s="1"/>
    </row>
    <row r="20" spans="1:15" ht="12.75" customHeight="1">
      <c r="A20" s="60">
        <v>11</v>
      </c>
      <c r="B20" s="62" t="s">
        <v>45</v>
      </c>
      <c r="C20" s="31">
        <v>22996.9</v>
      </c>
      <c r="D20" s="40">
        <v>22966.616666666669</v>
      </c>
      <c r="E20" s="40">
        <v>22743.383333333339</v>
      </c>
      <c r="F20" s="40">
        <v>22489.866666666669</v>
      </c>
      <c r="G20" s="40">
        <v>22266.633333333339</v>
      </c>
      <c r="H20" s="40">
        <v>23220.133333333339</v>
      </c>
      <c r="I20" s="40">
        <v>23443.366666666669</v>
      </c>
      <c r="J20" s="40">
        <v>23696.883333333339</v>
      </c>
      <c r="K20" s="31">
        <v>23189.85</v>
      </c>
      <c r="L20" s="31">
        <v>22713.1</v>
      </c>
      <c r="M20" s="31">
        <v>0.12862999999999999</v>
      </c>
      <c r="N20" s="1"/>
      <c r="O20" s="1"/>
    </row>
    <row r="21" spans="1:15" ht="12.75" customHeight="1">
      <c r="A21" s="60">
        <v>12</v>
      </c>
      <c r="B21" s="62" t="s">
        <v>52</v>
      </c>
      <c r="C21" s="31">
        <v>2414.8000000000002</v>
      </c>
      <c r="D21" s="40">
        <v>2413.2666666666669</v>
      </c>
      <c r="E21" s="40">
        <v>2391.5333333333338</v>
      </c>
      <c r="F21" s="40">
        <v>2368.2666666666669</v>
      </c>
      <c r="G21" s="40">
        <v>2346.5333333333338</v>
      </c>
      <c r="H21" s="40">
        <v>2436.5333333333338</v>
      </c>
      <c r="I21" s="40">
        <v>2458.2666666666664</v>
      </c>
      <c r="J21" s="40">
        <v>2481.5333333333338</v>
      </c>
      <c r="K21" s="31">
        <v>2435</v>
      </c>
      <c r="L21" s="31">
        <v>2390</v>
      </c>
      <c r="M21" s="31">
        <v>24.79711</v>
      </c>
      <c r="N21" s="1"/>
      <c r="O21" s="1"/>
    </row>
    <row r="22" spans="1:15" ht="12.75" customHeight="1">
      <c r="A22" s="60">
        <v>13</v>
      </c>
      <c r="B22" s="62" t="s">
        <v>268</v>
      </c>
      <c r="C22" s="31">
        <v>961.7</v>
      </c>
      <c r="D22" s="40">
        <v>960.23333333333323</v>
      </c>
      <c r="E22" s="40">
        <v>953.46666666666647</v>
      </c>
      <c r="F22" s="40">
        <v>945.23333333333323</v>
      </c>
      <c r="G22" s="40">
        <v>938.46666666666647</v>
      </c>
      <c r="H22" s="40">
        <v>968.46666666666647</v>
      </c>
      <c r="I22" s="40">
        <v>975.23333333333312</v>
      </c>
      <c r="J22" s="40">
        <v>983.46666666666647</v>
      </c>
      <c r="K22" s="31">
        <v>967</v>
      </c>
      <c r="L22" s="31">
        <v>952</v>
      </c>
      <c r="M22" s="31">
        <v>3.20086</v>
      </c>
      <c r="N22" s="1"/>
      <c r="O22" s="1"/>
    </row>
    <row r="23" spans="1:15" ht="12.75" customHeight="1">
      <c r="A23" s="60">
        <v>14</v>
      </c>
      <c r="B23" s="62" t="s">
        <v>53</v>
      </c>
      <c r="C23" s="31">
        <v>737.8</v>
      </c>
      <c r="D23" s="40">
        <v>736.66666666666663</v>
      </c>
      <c r="E23" s="40">
        <v>731.33333333333326</v>
      </c>
      <c r="F23" s="40">
        <v>724.86666666666667</v>
      </c>
      <c r="G23" s="40">
        <v>719.5333333333333</v>
      </c>
      <c r="H23" s="40">
        <v>743.13333333333321</v>
      </c>
      <c r="I23" s="40">
        <v>748.46666666666647</v>
      </c>
      <c r="J23" s="40">
        <v>754.93333333333317</v>
      </c>
      <c r="K23" s="31">
        <v>742</v>
      </c>
      <c r="L23" s="31">
        <v>730.2</v>
      </c>
      <c r="M23" s="31">
        <v>67.533580000000001</v>
      </c>
      <c r="N23" s="1"/>
      <c r="O23" s="1"/>
    </row>
    <row r="24" spans="1:15" ht="12.75" customHeight="1">
      <c r="A24" s="60">
        <v>15</v>
      </c>
      <c r="B24" s="62" t="s">
        <v>269</v>
      </c>
      <c r="C24" s="31">
        <v>658.6</v>
      </c>
      <c r="D24" s="40">
        <v>659</v>
      </c>
      <c r="E24" s="40">
        <v>653.6</v>
      </c>
      <c r="F24" s="40">
        <v>648.6</v>
      </c>
      <c r="G24" s="40">
        <v>643.20000000000005</v>
      </c>
      <c r="H24" s="40">
        <v>664</v>
      </c>
      <c r="I24" s="40">
        <v>669.40000000000009</v>
      </c>
      <c r="J24" s="40">
        <v>674.4</v>
      </c>
      <c r="K24" s="31">
        <v>664.4</v>
      </c>
      <c r="L24" s="31">
        <v>654</v>
      </c>
      <c r="M24" s="31">
        <v>6.6211200000000003</v>
      </c>
      <c r="N24" s="1"/>
      <c r="O24" s="1"/>
    </row>
    <row r="25" spans="1:15" ht="12.75" customHeight="1">
      <c r="A25" s="60">
        <v>16</v>
      </c>
      <c r="B25" s="62" t="s">
        <v>270</v>
      </c>
      <c r="C25" s="31">
        <v>811.95</v>
      </c>
      <c r="D25" s="40">
        <v>811.5</v>
      </c>
      <c r="E25" s="40">
        <v>805.3</v>
      </c>
      <c r="F25" s="40">
        <v>798.65</v>
      </c>
      <c r="G25" s="40">
        <v>792.44999999999993</v>
      </c>
      <c r="H25" s="40">
        <v>818.15</v>
      </c>
      <c r="I25" s="40">
        <v>824.35</v>
      </c>
      <c r="J25" s="40">
        <v>831</v>
      </c>
      <c r="K25" s="31">
        <v>817.7</v>
      </c>
      <c r="L25" s="31">
        <v>804.85</v>
      </c>
      <c r="M25" s="31">
        <v>5.7428100000000004</v>
      </c>
      <c r="N25" s="1"/>
      <c r="O25" s="1"/>
    </row>
    <row r="26" spans="1:15" ht="12.75" customHeight="1">
      <c r="A26" s="60">
        <v>17</v>
      </c>
      <c r="B26" s="62" t="s">
        <v>271</v>
      </c>
      <c r="C26" s="31">
        <v>417.1</v>
      </c>
      <c r="D26" s="40">
        <v>418</v>
      </c>
      <c r="E26" s="40">
        <v>414.1</v>
      </c>
      <c r="F26" s="40">
        <v>411.1</v>
      </c>
      <c r="G26" s="40">
        <v>407.20000000000005</v>
      </c>
      <c r="H26" s="40">
        <v>421</v>
      </c>
      <c r="I26" s="40">
        <v>424.9</v>
      </c>
      <c r="J26" s="40">
        <v>427.9</v>
      </c>
      <c r="K26" s="31">
        <v>421.9</v>
      </c>
      <c r="L26" s="31">
        <v>415</v>
      </c>
      <c r="M26" s="31">
        <v>8.6955399999999994</v>
      </c>
      <c r="N26" s="1"/>
      <c r="O26" s="1"/>
    </row>
    <row r="27" spans="1:15" ht="12.75" customHeight="1">
      <c r="A27" s="60">
        <v>18</v>
      </c>
      <c r="B27" s="62" t="s">
        <v>47</v>
      </c>
      <c r="C27" s="31">
        <v>179.6</v>
      </c>
      <c r="D27" s="40">
        <v>178.80000000000004</v>
      </c>
      <c r="E27" s="40">
        <v>177.60000000000008</v>
      </c>
      <c r="F27" s="40">
        <v>175.60000000000005</v>
      </c>
      <c r="G27" s="40">
        <v>174.40000000000009</v>
      </c>
      <c r="H27" s="40">
        <v>180.80000000000007</v>
      </c>
      <c r="I27" s="40">
        <v>182.00000000000006</v>
      </c>
      <c r="J27" s="40">
        <v>184.00000000000006</v>
      </c>
      <c r="K27" s="31">
        <v>180</v>
      </c>
      <c r="L27" s="31">
        <v>176.8</v>
      </c>
      <c r="M27" s="31">
        <v>20.73207</v>
      </c>
      <c r="N27" s="1"/>
      <c r="O27" s="1"/>
    </row>
    <row r="28" spans="1:15" ht="12.75" customHeight="1">
      <c r="A28" s="60">
        <v>19</v>
      </c>
      <c r="B28" s="62" t="s">
        <v>49</v>
      </c>
      <c r="C28" s="31">
        <v>213.15</v>
      </c>
      <c r="D28" s="40">
        <v>213.25</v>
      </c>
      <c r="E28" s="40">
        <v>212</v>
      </c>
      <c r="F28" s="40">
        <v>210.85</v>
      </c>
      <c r="G28" s="40">
        <v>209.6</v>
      </c>
      <c r="H28" s="40">
        <v>214.4</v>
      </c>
      <c r="I28" s="40">
        <v>215.65</v>
      </c>
      <c r="J28" s="40">
        <v>216.8</v>
      </c>
      <c r="K28" s="31">
        <v>214.5</v>
      </c>
      <c r="L28" s="31">
        <v>212.1</v>
      </c>
      <c r="M28" s="31">
        <v>20.71566</v>
      </c>
      <c r="N28" s="1"/>
      <c r="O28" s="1"/>
    </row>
    <row r="29" spans="1:15" ht="12.75" customHeight="1">
      <c r="A29" s="60">
        <v>20</v>
      </c>
      <c r="B29" s="62" t="s">
        <v>54</v>
      </c>
      <c r="C29" s="31">
        <v>3383.9</v>
      </c>
      <c r="D29" s="40">
        <v>3404.9333333333329</v>
      </c>
      <c r="E29" s="40">
        <v>3353.9666666666658</v>
      </c>
      <c r="F29" s="40">
        <v>3324.0333333333328</v>
      </c>
      <c r="G29" s="40">
        <v>3273.0666666666657</v>
      </c>
      <c r="H29" s="40">
        <v>3434.8666666666659</v>
      </c>
      <c r="I29" s="40">
        <v>3485.833333333333</v>
      </c>
      <c r="J29" s="40">
        <v>3515.766666666666</v>
      </c>
      <c r="K29" s="31">
        <v>3455.9</v>
      </c>
      <c r="L29" s="31">
        <v>3375</v>
      </c>
      <c r="M29" s="31">
        <v>1.9497100000000001</v>
      </c>
      <c r="N29" s="1"/>
      <c r="O29" s="1"/>
    </row>
    <row r="30" spans="1:15" ht="12.75" customHeight="1">
      <c r="A30" s="60">
        <v>21</v>
      </c>
      <c r="B30" s="62" t="s">
        <v>55</v>
      </c>
      <c r="C30" s="31">
        <v>448.95</v>
      </c>
      <c r="D30" s="40">
        <v>450.38333333333338</v>
      </c>
      <c r="E30" s="40">
        <v>445.16666666666674</v>
      </c>
      <c r="F30" s="40">
        <v>441.38333333333338</v>
      </c>
      <c r="G30" s="40">
        <v>436.16666666666674</v>
      </c>
      <c r="H30" s="40">
        <v>454.16666666666674</v>
      </c>
      <c r="I30" s="40">
        <v>459.38333333333333</v>
      </c>
      <c r="J30" s="40">
        <v>463.16666666666674</v>
      </c>
      <c r="K30" s="31">
        <v>455.6</v>
      </c>
      <c r="L30" s="31">
        <v>446.6</v>
      </c>
      <c r="M30" s="31">
        <v>30.077120000000001</v>
      </c>
      <c r="N30" s="1"/>
      <c r="O30" s="1"/>
    </row>
    <row r="31" spans="1:15" ht="12.75" customHeight="1">
      <c r="A31" s="60">
        <v>22</v>
      </c>
      <c r="B31" s="62" t="s">
        <v>56</v>
      </c>
      <c r="C31" s="31">
        <v>5162.05</v>
      </c>
      <c r="D31" s="40">
        <v>5153.6833333333334</v>
      </c>
      <c r="E31" s="40">
        <v>5109.4666666666672</v>
      </c>
      <c r="F31" s="40">
        <v>5056.8833333333341</v>
      </c>
      <c r="G31" s="40">
        <v>5012.6666666666679</v>
      </c>
      <c r="H31" s="40">
        <v>5206.2666666666664</v>
      </c>
      <c r="I31" s="40">
        <v>5250.4833333333318</v>
      </c>
      <c r="J31" s="40">
        <v>5303.0666666666657</v>
      </c>
      <c r="K31" s="31">
        <v>5197.8999999999996</v>
      </c>
      <c r="L31" s="31">
        <v>5101.1000000000004</v>
      </c>
      <c r="M31" s="31">
        <v>3.3415400000000002</v>
      </c>
      <c r="N31" s="1"/>
      <c r="O31" s="1"/>
    </row>
    <row r="32" spans="1:15" ht="12.75" customHeight="1">
      <c r="A32" s="60">
        <v>23</v>
      </c>
      <c r="B32" s="62" t="s">
        <v>59</v>
      </c>
      <c r="C32" s="31">
        <v>167.25</v>
      </c>
      <c r="D32" s="40">
        <v>167.66666666666666</v>
      </c>
      <c r="E32" s="40">
        <v>164.7833333333333</v>
      </c>
      <c r="F32" s="40">
        <v>162.31666666666663</v>
      </c>
      <c r="G32" s="40">
        <v>159.43333333333328</v>
      </c>
      <c r="H32" s="40">
        <v>170.13333333333333</v>
      </c>
      <c r="I32" s="40">
        <v>173.01666666666671</v>
      </c>
      <c r="J32" s="40">
        <v>175.48333333333335</v>
      </c>
      <c r="K32" s="31">
        <v>170.55</v>
      </c>
      <c r="L32" s="31">
        <v>165.2</v>
      </c>
      <c r="M32" s="31">
        <v>207.34673000000001</v>
      </c>
      <c r="N32" s="1"/>
      <c r="O32" s="1"/>
    </row>
    <row r="33" spans="1:15" ht="12.75" customHeight="1">
      <c r="A33" s="60">
        <v>24</v>
      </c>
      <c r="B33" s="62" t="s">
        <v>61</v>
      </c>
      <c r="C33" s="31">
        <v>3318.7</v>
      </c>
      <c r="D33" s="40">
        <v>3307.5499999999997</v>
      </c>
      <c r="E33" s="40">
        <v>3288.2499999999995</v>
      </c>
      <c r="F33" s="40">
        <v>3257.7999999999997</v>
      </c>
      <c r="G33" s="40">
        <v>3238.4999999999995</v>
      </c>
      <c r="H33" s="40">
        <v>3337.9999999999995</v>
      </c>
      <c r="I33" s="40">
        <v>3357.2999999999997</v>
      </c>
      <c r="J33" s="40">
        <v>3387.7499999999995</v>
      </c>
      <c r="K33" s="31">
        <v>3326.85</v>
      </c>
      <c r="L33" s="31">
        <v>3277.1</v>
      </c>
      <c r="M33" s="31">
        <v>8.6629000000000005</v>
      </c>
      <c r="N33" s="1"/>
      <c r="O33" s="1"/>
    </row>
    <row r="34" spans="1:15" ht="12.75" customHeight="1">
      <c r="A34" s="60">
        <v>25</v>
      </c>
      <c r="B34" s="62" t="s">
        <v>62</v>
      </c>
      <c r="C34" s="31">
        <v>1990.05</v>
      </c>
      <c r="D34" s="40">
        <v>1991.9666666666665</v>
      </c>
      <c r="E34" s="40">
        <v>1971.083333333333</v>
      </c>
      <c r="F34" s="40">
        <v>1952.1166666666666</v>
      </c>
      <c r="G34" s="40">
        <v>1931.2333333333331</v>
      </c>
      <c r="H34" s="40">
        <v>2010.9333333333329</v>
      </c>
      <c r="I34" s="40">
        <v>2031.8166666666666</v>
      </c>
      <c r="J34" s="40">
        <v>2050.7833333333328</v>
      </c>
      <c r="K34" s="31">
        <v>2012.85</v>
      </c>
      <c r="L34" s="31">
        <v>1973</v>
      </c>
      <c r="M34" s="31">
        <v>4.3083400000000003</v>
      </c>
      <c r="N34" s="1"/>
      <c r="O34" s="1"/>
    </row>
    <row r="35" spans="1:15" ht="12.75" customHeight="1">
      <c r="A35" s="60">
        <v>26</v>
      </c>
      <c r="B35" s="62" t="s">
        <v>66</v>
      </c>
      <c r="C35" s="31">
        <v>680.95</v>
      </c>
      <c r="D35" s="40">
        <v>679.41666666666663</v>
      </c>
      <c r="E35" s="40">
        <v>675.5333333333333</v>
      </c>
      <c r="F35" s="40">
        <v>670.11666666666667</v>
      </c>
      <c r="G35" s="40">
        <v>666.23333333333335</v>
      </c>
      <c r="H35" s="40">
        <v>684.83333333333326</v>
      </c>
      <c r="I35" s="40">
        <v>688.7166666666667</v>
      </c>
      <c r="J35" s="40">
        <v>694.13333333333321</v>
      </c>
      <c r="K35" s="31">
        <v>683.3</v>
      </c>
      <c r="L35" s="31">
        <v>674</v>
      </c>
      <c r="M35" s="31">
        <v>5.9427000000000003</v>
      </c>
      <c r="N35" s="1"/>
      <c r="O35" s="1"/>
    </row>
    <row r="36" spans="1:15" ht="12.75" customHeight="1">
      <c r="A36" s="60">
        <v>27</v>
      </c>
      <c r="B36" s="62" t="s">
        <v>272</v>
      </c>
      <c r="C36" s="31">
        <v>3986.9</v>
      </c>
      <c r="D36" s="40">
        <v>3980.6333333333332</v>
      </c>
      <c r="E36" s="40">
        <v>3916.2666666666664</v>
      </c>
      <c r="F36" s="40">
        <v>3845.6333333333332</v>
      </c>
      <c r="G36" s="40">
        <v>3781.2666666666664</v>
      </c>
      <c r="H36" s="40">
        <v>4051.2666666666664</v>
      </c>
      <c r="I36" s="40">
        <v>4115.6333333333332</v>
      </c>
      <c r="J36" s="40">
        <v>4186.2666666666664</v>
      </c>
      <c r="K36" s="31">
        <v>4045</v>
      </c>
      <c r="L36" s="31">
        <v>3910</v>
      </c>
      <c r="M36" s="31">
        <v>5.3174799999999998</v>
      </c>
      <c r="N36" s="1"/>
      <c r="O36" s="1"/>
    </row>
    <row r="37" spans="1:15" ht="12.75" customHeight="1">
      <c r="A37" s="60">
        <v>28</v>
      </c>
      <c r="B37" s="62" t="s">
        <v>67</v>
      </c>
      <c r="C37" s="31">
        <v>974.85</v>
      </c>
      <c r="D37" s="40">
        <v>970.13333333333321</v>
      </c>
      <c r="E37" s="40">
        <v>963.26666666666642</v>
      </c>
      <c r="F37" s="40">
        <v>951.68333333333317</v>
      </c>
      <c r="G37" s="40">
        <v>944.81666666666638</v>
      </c>
      <c r="H37" s="40">
        <v>981.71666666666647</v>
      </c>
      <c r="I37" s="40">
        <v>988.58333333333326</v>
      </c>
      <c r="J37" s="40">
        <v>1000.1666666666665</v>
      </c>
      <c r="K37" s="31">
        <v>977</v>
      </c>
      <c r="L37" s="31">
        <v>958.55</v>
      </c>
      <c r="M37" s="31">
        <v>75.96593</v>
      </c>
      <c r="N37" s="1"/>
      <c r="O37" s="1"/>
    </row>
    <row r="38" spans="1:15" ht="12.75" customHeight="1">
      <c r="A38" s="60">
        <v>29</v>
      </c>
      <c r="B38" s="62" t="s">
        <v>68</v>
      </c>
      <c r="C38" s="31">
        <v>4662</v>
      </c>
      <c r="D38" s="40">
        <v>4633.6833333333334</v>
      </c>
      <c r="E38" s="40">
        <v>4597.3666666666668</v>
      </c>
      <c r="F38" s="40">
        <v>4532.7333333333336</v>
      </c>
      <c r="G38" s="40">
        <v>4496.416666666667</v>
      </c>
      <c r="H38" s="40">
        <v>4698.3166666666666</v>
      </c>
      <c r="I38" s="40">
        <v>4734.6333333333341</v>
      </c>
      <c r="J38" s="40">
        <v>4799.2666666666664</v>
      </c>
      <c r="K38" s="31">
        <v>4670</v>
      </c>
      <c r="L38" s="31">
        <v>4569.05</v>
      </c>
      <c r="M38" s="31">
        <v>4.5352300000000003</v>
      </c>
      <c r="N38" s="1"/>
      <c r="O38" s="1"/>
    </row>
    <row r="39" spans="1:15" ht="12.75" customHeight="1">
      <c r="A39" s="60">
        <v>30</v>
      </c>
      <c r="B39" s="62" t="s">
        <v>71</v>
      </c>
      <c r="C39" s="31">
        <v>7248.8</v>
      </c>
      <c r="D39" s="40">
        <v>7275.3166666666666</v>
      </c>
      <c r="E39" s="40">
        <v>7174.4833333333336</v>
      </c>
      <c r="F39" s="40">
        <v>7100.166666666667</v>
      </c>
      <c r="G39" s="40">
        <v>6999.3333333333339</v>
      </c>
      <c r="H39" s="40">
        <v>7349.6333333333332</v>
      </c>
      <c r="I39" s="40">
        <v>7450.4666666666672</v>
      </c>
      <c r="J39" s="40">
        <v>7524.7833333333328</v>
      </c>
      <c r="K39" s="31">
        <v>7376.15</v>
      </c>
      <c r="L39" s="31">
        <v>7201</v>
      </c>
      <c r="M39" s="31">
        <v>8.6382600000000007</v>
      </c>
      <c r="N39" s="1"/>
      <c r="O39" s="1"/>
    </row>
    <row r="40" spans="1:15" ht="12.75" customHeight="1">
      <c r="A40" s="60">
        <v>31</v>
      </c>
      <c r="B40" s="62" t="s">
        <v>70</v>
      </c>
      <c r="C40" s="31">
        <v>1521.05</v>
      </c>
      <c r="D40" s="40">
        <v>1522.1333333333332</v>
      </c>
      <c r="E40" s="40">
        <v>1501.0666666666664</v>
      </c>
      <c r="F40" s="40">
        <v>1481.0833333333333</v>
      </c>
      <c r="G40" s="40">
        <v>1460.0166666666664</v>
      </c>
      <c r="H40" s="40">
        <v>1542.1166666666663</v>
      </c>
      <c r="I40" s="40">
        <v>1563.1833333333329</v>
      </c>
      <c r="J40" s="40">
        <v>1583.1666666666663</v>
      </c>
      <c r="K40" s="31">
        <v>1543.2</v>
      </c>
      <c r="L40" s="31">
        <v>1502.15</v>
      </c>
      <c r="M40" s="31">
        <v>19.437629999999999</v>
      </c>
      <c r="N40" s="1"/>
      <c r="O40" s="1"/>
    </row>
    <row r="41" spans="1:15" ht="12.75" customHeight="1">
      <c r="A41" s="60">
        <v>32</v>
      </c>
      <c r="B41" s="62" t="s">
        <v>273</v>
      </c>
      <c r="C41" s="31">
        <v>7001.35</v>
      </c>
      <c r="D41" s="40">
        <v>6976.833333333333</v>
      </c>
      <c r="E41" s="40">
        <v>6931.1666666666661</v>
      </c>
      <c r="F41" s="40">
        <v>6860.9833333333327</v>
      </c>
      <c r="G41" s="40">
        <v>6815.3166666666657</v>
      </c>
      <c r="H41" s="40">
        <v>7047.0166666666664</v>
      </c>
      <c r="I41" s="40">
        <v>7092.6833333333325</v>
      </c>
      <c r="J41" s="40">
        <v>7162.8666666666668</v>
      </c>
      <c r="K41" s="31">
        <v>7022.5</v>
      </c>
      <c r="L41" s="31">
        <v>6906.65</v>
      </c>
      <c r="M41" s="31">
        <v>0.14893999999999999</v>
      </c>
      <c r="N41" s="1"/>
      <c r="O41" s="1"/>
    </row>
    <row r="42" spans="1:15" ht="12.75" customHeight="1">
      <c r="A42" s="60">
        <v>33</v>
      </c>
      <c r="B42" s="62" t="s">
        <v>72</v>
      </c>
      <c r="C42" s="31">
        <v>2453.4499999999998</v>
      </c>
      <c r="D42" s="40">
        <v>2420.4166666666665</v>
      </c>
      <c r="E42" s="40">
        <v>2373.0333333333328</v>
      </c>
      <c r="F42" s="40">
        <v>2292.6166666666663</v>
      </c>
      <c r="G42" s="40">
        <v>2245.2333333333327</v>
      </c>
      <c r="H42" s="40">
        <v>2500.833333333333</v>
      </c>
      <c r="I42" s="40">
        <v>2548.2166666666672</v>
      </c>
      <c r="J42" s="40">
        <v>2628.6333333333332</v>
      </c>
      <c r="K42" s="31">
        <v>2467.8000000000002</v>
      </c>
      <c r="L42" s="31">
        <v>2340</v>
      </c>
      <c r="M42" s="31">
        <v>9.2414400000000008</v>
      </c>
      <c r="N42" s="1"/>
      <c r="O42" s="1"/>
    </row>
    <row r="43" spans="1:15" ht="12.75" customHeight="1">
      <c r="A43" s="60">
        <v>34</v>
      </c>
      <c r="B43" s="62" t="s">
        <v>74</v>
      </c>
      <c r="C43" s="31">
        <v>247</v>
      </c>
      <c r="D43" s="40">
        <v>247.65</v>
      </c>
      <c r="E43" s="40">
        <v>244.5</v>
      </c>
      <c r="F43" s="40">
        <v>242</v>
      </c>
      <c r="G43" s="40">
        <v>238.85</v>
      </c>
      <c r="H43" s="40">
        <v>250.15</v>
      </c>
      <c r="I43" s="40">
        <v>253.30000000000004</v>
      </c>
      <c r="J43" s="40">
        <v>255.8</v>
      </c>
      <c r="K43" s="31">
        <v>250.8</v>
      </c>
      <c r="L43" s="31">
        <v>245.15</v>
      </c>
      <c r="M43" s="31">
        <v>51.293990000000001</v>
      </c>
      <c r="N43" s="1"/>
      <c r="O43" s="1"/>
    </row>
    <row r="44" spans="1:15" ht="12.75" customHeight="1">
      <c r="A44" s="60">
        <v>35</v>
      </c>
      <c r="B44" s="62" t="s">
        <v>75</v>
      </c>
      <c r="C44" s="31">
        <v>194.95</v>
      </c>
      <c r="D44" s="40">
        <v>195.08333333333334</v>
      </c>
      <c r="E44" s="40">
        <v>193.36666666666667</v>
      </c>
      <c r="F44" s="40">
        <v>191.78333333333333</v>
      </c>
      <c r="G44" s="40">
        <v>190.06666666666666</v>
      </c>
      <c r="H44" s="40">
        <v>196.66666666666669</v>
      </c>
      <c r="I44" s="40">
        <v>198.38333333333333</v>
      </c>
      <c r="J44" s="40">
        <v>199.9666666666667</v>
      </c>
      <c r="K44" s="31">
        <v>196.8</v>
      </c>
      <c r="L44" s="31">
        <v>193.5</v>
      </c>
      <c r="M44" s="31">
        <v>287.83695</v>
      </c>
      <c r="N44" s="1"/>
      <c r="O44" s="1"/>
    </row>
    <row r="45" spans="1:15" ht="12.75" customHeight="1">
      <c r="A45" s="60">
        <v>36</v>
      </c>
      <c r="B45" s="62" t="s">
        <v>274</v>
      </c>
      <c r="C45" s="31">
        <v>74.45</v>
      </c>
      <c r="D45" s="40">
        <v>74.316666666666663</v>
      </c>
      <c r="E45" s="40">
        <v>73.933333333333323</v>
      </c>
      <c r="F45" s="40">
        <v>73.416666666666657</v>
      </c>
      <c r="G45" s="40">
        <v>73.033333333333317</v>
      </c>
      <c r="H45" s="40">
        <v>74.833333333333329</v>
      </c>
      <c r="I45" s="40">
        <v>75.216666666666654</v>
      </c>
      <c r="J45" s="40">
        <v>75.733333333333334</v>
      </c>
      <c r="K45" s="31">
        <v>74.7</v>
      </c>
      <c r="L45" s="31">
        <v>73.8</v>
      </c>
      <c r="M45" s="31">
        <v>75.239530000000002</v>
      </c>
      <c r="N45" s="1"/>
      <c r="O45" s="1"/>
    </row>
    <row r="46" spans="1:15" ht="12.75" customHeight="1">
      <c r="A46" s="60">
        <v>37</v>
      </c>
      <c r="B46" s="62" t="s">
        <v>76</v>
      </c>
      <c r="C46" s="31">
        <v>1640.8</v>
      </c>
      <c r="D46" s="40">
        <v>1633.55</v>
      </c>
      <c r="E46" s="40">
        <v>1623.8</v>
      </c>
      <c r="F46" s="40">
        <v>1606.8</v>
      </c>
      <c r="G46" s="40">
        <v>1597.05</v>
      </c>
      <c r="H46" s="40">
        <v>1650.55</v>
      </c>
      <c r="I46" s="40">
        <v>1660.3</v>
      </c>
      <c r="J46" s="40">
        <v>1677.3</v>
      </c>
      <c r="K46" s="31">
        <v>1643.3</v>
      </c>
      <c r="L46" s="31">
        <v>1616.55</v>
      </c>
      <c r="M46" s="31">
        <v>2.78138</v>
      </c>
      <c r="N46" s="1"/>
      <c r="O46" s="1"/>
    </row>
    <row r="47" spans="1:15" ht="12.75" customHeight="1">
      <c r="A47" s="60">
        <v>38</v>
      </c>
      <c r="B47" s="62" t="s">
        <v>78</v>
      </c>
      <c r="C47" s="31">
        <v>674.8</v>
      </c>
      <c r="D47" s="40">
        <v>674.1</v>
      </c>
      <c r="E47" s="40">
        <v>667.7</v>
      </c>
      <c r="F47" s="40">
        <v>660.6</v>
      </c>
      <c r="G47" s="40">
        <v>654.20000000000005</v>
      </c>
      <c r="H47" s="40">
        <v>681.2</v>
      </c>
      <c r="I47" s="40">
        <v>687.59999999999991</v>
      </c>
      <c r="J47" s="40">
        <v>694.7</v>
      </c>
      <c r="K47" s="31">
        <v>680.5</v>
      </c>
      <c r="L47" s="31">
        <v>667</v>
      </c>
      <c r="M47" s="31">
        <v>4.9428099999999997</v>
      </c>
      <c r="N47" s="1"/>
      <c r="O47" s="1"/>
    </row>
    <row r="48" spans="1:15" ht="12.75" customHeight="1">
      <c r="A48" s="60">
        <v>39</v>
      </c>
      <c r="B48" s="62" t="s">
        <v>77</v>
      </c>
      <c r="C48" s="31">
        <v>125.15</v>
      </c>
      <c r="D48" s="40">
        <v>125.26666666666667</v>
      </c>
      <c r="E48" s="40">
        <v>123.78333333333333</v>
      </c>
      <c r="F48" s="40">
        <v>122.41666666666667</v>
      </c>
      <c r="G48" s="40">
        <v>120.93333333333334</v>
      </c>
      <c r="H48" s="40">
        <v>126.63333333333333</v>
      </c>
      <c r="I48" s="40">
        <v>128.11666666666665</v>
      </c>
      <c r="J48" s="40">
        <v>129.48333333333332</v>
      </c>
      <c r="K48" s="31">
        <v>126.75</v>
      </c>
      <c r="L48" s="31">
        <v>123.9</v>
      </c>
      <c r="M48" s="31">
        <v>154.71360999999999</v>
      </c>
      <c r="N48" s="1"/>
      <c r="O48" s="1"/>
    </row>
    <row r="49" spans="1:15" ht="12.75" customHeight="1">
      <c r="A49" s="60">
        <v>40</v>
      </c>
      <c r="B49" s="62" t="s">
        <v>79</v>
      </c>
      <c r="C49" s="31">
        <v>817.6</v>
      </c>
      <c r="D49" s="40">
        <v>819.51666666666677</v>
      </c>
      <c r="E49" s="40">
        <v>810.23333333333358</v>
      </c>
      <c r="F49" s="40">
        <v>802.86666666666679</v>
      </c>
      <c r="G49" s="40">
        <v>793.5833333333336</v>
      </c>
      <c r="H49" s="40">
        <v>826.88333333333355</v>
      </c>
      <c r="I49" s="40">
        <v>836.16666666666663</v>
      </c>
      <c r="J49" s="40">
        <v>843.53333333333353</v>
      </c>
      <c r="K49" s="31">
        <v>828.8</v>
      </c>
      <c r="L49" s="31">
        <v>812.15</v>
      </c>
      <c r="M49" s="31">
        <v>16.904769999999999</v>
      </c>
      <c r="N49" s="1"/>
      <c r="O49" s="1"/>
    </row>
    <row r="50" spans="1:15" ht="12.75" customHeight="1">
      <c r="A50" s="60">
        <v>41</v>
      </c>
      <c r="B50" s="62" t="s">
        <v>82</v>
      </c>
      <c r="C50" s="31">
        <v>87.95</v>
      </c>
      <c r="D50" s="40">
        <v>87.433333333333337</v>
      </c>
      <c r="E50" s="40">
        <v>86.466666666666669</v>
      </c>
      <c r="F50" s="40">
        <v>84.983333333333334</v>
      </c>
      <c r="G50" s="40">
        <v>84.016666666666666</v>
      </c>
      <c r="H50" s="40">
        <v>88.916666666666671</v>
      </c>
      <c r="I50" s="40">
        <v>89.88333333333334</v>
      </c>
      <c r="J50" s="40">
        <v>91.366666666666674</v>
      </c>
      <c r="K50" s="31">
        <v>88.4</v>
      </c>
      <c r="L50" s="31">
        <v>85.95</v>
      </c>
      <c r="M50" s="31">
        <v>203.56316000000001</v>
      </c>
      <c r="N50" s="1"/>
      <c r="O50" s="1"/>
    </row>
    <row r="51" spans="1:15" ht="12.75" customHeight="1">
      <c r="A51" s="60">
        <v>42</v>
      </c>
      <c r="B51" s="62" t="s">
        <v>86</v>
      </c>
      <c r="C51" s="31">
        <v>372.45</v>
      </c>
      <c r="D51" s="40">
        <v>373</v>
      </c>
      <c r="E51" s="40">
        <v>370.95</v>
      </c>
      <c r="F51" s="40">
        <v>369.45</v>
      </c>
      <c r="G51" s="40">
        <v>367.4</v>
      </c>
      <c r="H51" s="40">
        <v>374.5</v>
      </c>
      <c r="I51" s="40">
        <v>376.54999999999995</v>
      </c>
      <c r="J51" s="40">
        <v>378.05</v>
      </c>
      <c r="K51" s="31">
        <v>375.05</v>
      </c>
      <c r="L51" s="31">
        <v>371.5</v>
      </c>
      <c r="M51" s="31">
        <v>12.07938</v>
      </c>
      <c r="N51" s="1"/>
      <c r="O51" s="1"/>
    </row>
    <row r="52" spans="1:15" ht="12.75" customHeight="1">
      <c r="A52" s="60">
        <v>43</v>
      </c>
      <c r="B52" s="62" t="s">
        <v>81</v>
      </c>
      <c r="C52" s="31">
        <v>831.2</v>
      </c>
      <c r="D52" s="40">
        <v>830.58333333333337</v>
      </c>
      <c r="E52" s="40">
        <v>827.4666666666667</v>
      </c>
      <c r="F52" s="40">
        <v>823.73333333333335</v>
      </c>
      <c r="G52" s="40">
        <v>820.61666666666667</v>
      </c>
      <c r="H52" s="40">
        <v>834.31666666666672</v>
      </c>
      <c r="I52" s="40">
        <v>837.43333333333328</v>
      </c>
      <c r="J52" s="40">
        <v>841.16666666666674</v>
      </c>
      <c r="K52" s="31">
        <v>833.7</v>
      </c>
      <c r="L52" s="31">
        <v>826.85</v>
      </c>
      <c r="M52" s="31">
        <v>26.915569999999999</v>
      </c>
      <c r="N52" s="1"/>
      <c r="O52" s="1"/>
    </row>
    <row r="53" spans="1:15" ht="12.75" customHeight="1">
      <c r="A53" s="60">
        <v>44</v>
      </c>
      <c r="B53" s="62" t="s">
        <v>83</v>
      </c>
      <c r="C53" s="31">
        <v>245</v>
      </c>
      <c r="D53" s="40">
        <v>245.21666666666667</v>
      </c>
      <c r="E53" s="40">
        <v>244.18333333333334</v>
      </c>
      <c r="F53" s="40">
        <v>243.36666666666667</v>
      </c>
      <c r="G53" s="40">
        <v>242.33333333333334</v>
      </c>
      <c r="H53" s="40">
        <v>246.03333333333333</v>
      </c>
      <c r="I53" s="40">
        <v>247.06666666666669</v>
      </c>
      <c r="J53" s="40">
        <v>247.88333333333333</v>
      </c>
      <c r="K53" s="31">
        <v>246.25</v>
      </c>
      <c r="L53" s="31">
        <v>244.4</v>
      </c>
      <c r="M53" s="31">
        <v>12.72664</v>
      </c>
      <c r="N53" s="1"/>
      <c r="O53" s="1"/>
    </row>
    <row r="54" spans="1:15" ht="12.75" customHeight="1">
      <c r="A54" s="60">
        <v>45</v>
      </c>
      <c r="B54" s="62" t="s">
        <v>84</v>
      </c>
      <c r="C54" s="31">
        <v>19058.650000000001</v>
      </c>
      <c r="D54" s="40">
        <v>19004.816666666666</v>
      </c>
      <c r="E54" s="40">
        <v>18860.083333333332</v>
      </c>
      <c r="F54" s="40">
        <v>18661.516666666666</v>
      </c>
      <c r="G54" s="40">
        <v>18516.783333333333</v>
      </c>
      <c r="H54" s="40">
        <v>19203.383333333331</v>
      </c>
      <c r="I54" s="40">
        <v>19348.116666666669</v>
      </c>
      <c r="J54" s="40">
        <v>19546.683333333331</v>
      </c>
      <c r="K54" s="31">
        <v>19149.55</v>
      </c>
      <c r="L54" s="31">
        <v>18806.25</v>
      </c>
      <c r="M54" s="31">
        <v>0.18548000000000001</v>
      </c>
      <c r="N54" s="1"/>
      <c r="O54" s="1"/>
    </row>
    <row r="55" spans="1:15" ht="12.75" customHeight="1">
      <c r="A55" s="60">
        <v>46</v>
      </c>
      <c r="B55" s="62" t="s">
        <v>87</v>
      </c>
      <c r="C55" s="31">
        <v>5056.45</v>
      </c>
      <c r="D55" s="40">
        <v>5042.333333333333</v>
      </c>
      <c r="E55" s="40">
        <v>5022.1666666666661</v>
      </c>
      <c r="F55" s="40">
        <v>4987.8833333333332</v>
      </c>
      <c r="G55" s="40">
        <v>4967.7166666666662</v>
      </c>
      <c r="H55" s="40">
        <v>5076.6166666666659</v>
      </c>
      <c r="I55" s="40">
        <v>5096.7833333333319</v>
      </c>
      <c r="J55" s="40">
        <v>5131.0666666666657</v>
      </c>
      <c r="K55" s="31">
        <v>5062.5</v>
      </c>
      <c r="L55" s="31">
        <v>5008.05</v>
      </c>
      <c r="M55" s="31">
        <v>2.5137200000000002</v>
      </c>
      <c r="N55" s="1"/>
      <c r="O55" s="1"/>
    </row>
    <row r="56" spans="1:15" ht="12.75" customHeight="1">
      <c r="A56" s="60">
        <v>47</v>
      </c>
      <c r="B56" s="62" t="s">
        <v>90</v>
      </c>
      <c r="C56" s="31">
        <v>306.39999999999998</v>
      </c>
      <c r="D56" s="40">
        <v>305.25</v>
      </c>
      <c r="E56" s="40">
        <v>303.60000000000002</v>
      </c>
      <c r="F56" s="40">
        <v>300.8</v>
      </c>
      <c r="G56" s="40">
        <v>299.15000000000003</v>
      </c>
      <c r="H56" s="40">
        <v>308.05</v>
      </c>
      <c r="I56" s="40">
        <v>309.7</v>
      </c>
      <c r="J56" s="40">
        <v>312.5</v>
      </c>
      <c r="K56" s="31">
        <v>306.89999999999998</v>
      </c>
      <c r="L56" s="31">
        <v>302.45</v>
      </c>
      <c r="M56" s="31">
        <v>47.085740000000001</v>
      </c>
      <c r="N56" s="1"/>
      <c r="O56" s="1"/>
    </row>
    <row r="57" spans="1:15" ht="12.75" customHeight="1">
      <c r="A57" s="60">
        <v>48</v>
      </c>
      <c r="B57" s="62" t="s">
        <v>93</v>
      </c>
      <c r="C57" s="31">
        <v>1121.9000000000001</v>
      </c>
      <c r="D57" s="40">
        <v>1125.1000000000001</v>
      </c>
      <c r="E57" s="40">
        <v>1113.8500000000004</v>
      </c>
      <c r="F57" s="40">
        <v>1105.8000000000002</v>
      </c>
      <c r="G57" s="40">
        <v>1094.5500000000004</v>
      </c>
      <c r="H57" s="40">
        <v>1133.1500000000003</v>
      </c>
      <c r="I57" s="40">
        <v>1144.3999999999999</v>
      </c>
      <c r="J57" s="40">
        <v>1152.4500000000003</v>
      </c>
      <c r="K57" s="31">
        <v>1136.3499999999999</v>
      </c>
      <c r="L57" s="31">
        <v>1117.05</v>
      </c>
      <c r="M57" s="31">
        <v>11.92136</v>
      </c>
      <c r="N57" s="1"/>
      <c r="O57" s="1"/>
    </row>
    <row r="58" spans="1:15" ht="12.75" customHeight="1">
      <c r="A58" s="60">
        <v>49</v>
      </c>
      <c r="B58" s="62" t="s">
        <v>94</v>
      </c>
      <c r="C58" s="31">
        <v>1011.15</v>
      </c>
      <c r="D58" s="40">
        <v>1010.8499999999999</v>
      </c>
      <c r="E58" s="40">
        <v>1002.8999999999999</v>
      </c>
      <c r="F58" s="40">
        <v>994.65</v>
      </c>
      <c r="G58" s="40">
        <v>986.69999999999993</v>
      </c>
      <c r="H58" s="40">
        <v>1019.0999999999998</v>
      </c>
      <c r="I58" s="40">
        <v>1027.0499999999997</v>
      </c>
      <c r="J58" s="40">
        <v>1035.2999999999997</v>
      </c>
      <c r="K58" s="31">
        <v>1018.8</v>
      </c>
      <c r="L58" s="31">
        <v>1002.6</v>
      </c>
      <c r="M58" s="31">
        <v>14.13571</v>
      </c>
      <c r="N58" s="1"/>
      <c r="O58" s="1"/>
    </row>
    <row r="59" spans="1:15" ht="12.75" customHeight="1">
      <c r="A59" s="60">
        <v>50</v>
      </c>
      <c r="B59" s="62" t="s">
        <v>275</v>
      </c>
      <c r="C59" s="31">
        <v>1363.4</v>
      </c>
      <c r="D59" s="40">
        <v>1370.3666666666668</v>
      </c>
      <c r="E59" s="40">
        <v>1355.0333333333335</v>
      </c>
      <c r="F59" s="40">
        <v>1346.6666666666667</v>
      </c>
      <c r="G59" s="40">
        <v>1331.3333333333335</v>
      </c>
      <c r="H59" s="40">
        <v>1378.7333333333336</v>
      </c>
      <c r="I59" s="40">
        <v>1394.0666666666666</v>
      </c>
      <c r="J59" s="40">
        <v>1402.4333333333336</v>
      </c>
      <c r="K59" s="31">
        <v>1385.7</v>
      </c>
      <c r="L59" s="31">
        <v>1362</v>
      </c>
      <c r="M59" s="31">
        <v>0.85285999999999995</v>
      </c>
      <c r="N59" s="1"/>
      <c r="O59" s="1"/>
    </row>
    <row r="60" spans="1:15" ht="12.75" customHeight="1">
      <c r="A60" s="60">
        <v>51</v>
      </c>
      <c r="B60" s="62" t="s">
        <v>95</v>
      </c>
      <c r="C60" s="31">
        <v>227.25</v>
      </c>
      <c r="D60" s="40">
        <v>226.83333333333334</v>
      </c>
      <c r="E60" s="40">
        <v>225.91666666666669</v>
      </c>
      <c r="F60" s="40">
        <v>224.58333333333334</v>
      </c>
      <c r="G60" s="40">
        <v>223.66666666666669</v>
      </c>
      <c r="H60" s="40">
        <v>228.16666666666669</v>
      </c>
      <c r="I60" s="40">
        <v>229.08333333333337</v>
      </c>
      <c r="J60" s="40">
        <v>230.41666666666669</v>
      </c>
      <c r="K60" s="31">
        <v>227.75</v>
      </c>
      <c r="L60" s="31">
        <v>225.5</v>
      </c>
      <c r="M60" s="31">
        <v>50.245930000000001</v>
      </c>
      <c r="N60" s="1"/>
      <c r="O60" s="1"/>
    </row>
    <row r="61" spans="1:15" ht="12.75" customHeight="1">
      <c r="A61" s="60">
        <v>52</v>
      </c>
      <c r="B61" s="62" t="s">
        <v>96</v>
      </c>
      <c r="C61" s="31">
        <v>4559.25</v>
      </c>
      <c r="D61" s="40">
        <v>4510.5</v>
      </c>
      <c r="E61" s="40">
        <v>4441</v>
      </c>
      <c r="F61" s="40">
        <v>4322.75</v>
      </c>
      <c r="G61" s="40">
        <v>4253.25</v>
      </c>
      <c r="H61" s="40">
        <v>4628.75</v>
      </c>
      <c r="I61" s="40">
        <v>4698.25</v>
      </c>
      <c r="J61" s="40">
        <v>4816.5</v>
      </c>
      <c r="K61" s="31">
        <v>4580</v>
      </c>
      <c r="L61" s="31">
        <v>4392.25</v>
      </c>
      <c r="M61" s="31">
        <v>2.5708600000000001</v>
      </c>
      <c r="N61" s="1"/>
      <c r="O61" s="1"/>
    </row>
    <row r="62" spans="1:15" ht="12.75" customHeight="1">
      <c r="A62" s="60">
        <v>53</v>
      </c>
      <c r="B62" s="62" t="s">
        <v>97</v>
      </c>
      <c r="C62" s="31">
        <v>1644.3</v>
      </c>
      <c r="D62" s="40">
        <v>1647.5666666666666</v>
      </c>
      <c r="E62" s="40">
        <v>1635.2333333333331</v>
      </c>
      <c r="F62" s="40">
        <v>1626.1666666666665</v>
      </c>
      <c r="G62" s="40">
        <v>1613.833333333333</v>
      </c>
      <c r="H62" s="40">
        <v>1656.6333333333332</v>
      </c>
      <c r="I62" s="40">
        <v>1668.9666666666667</v>
      </c>
      <c r="J62" s="40">
        <v>1678.0333333333333</v>
      </c>
      <c r="K62" s="31">
        <v>1659.9</v>
      </c>
      <c r="L62" s="31">
        <v>1638.5</v>
      </c>
      <c r="M62" s="31">
        <v>2.8918599999999999</v>
      </c>
      <c r="N62" s="1"/>
      <c r="O62" s="1"/>
    </row>
    <row r="63" spans="1:15" ht="12.75" customHeight="1">
      <c r="A63" s="60">
        <v>54</v>
      </c>
      <c r="B63" s="62" t="s">
        <v>98</v>
      </c>
      <c r="C63" s="31">
        <v>636.35</v>
      </c>
      <c r="D63" s="40">
        <v>639.83333333333337</v>
      </c>
      <c r="E63" s="40">
        <v>625.7166666666667</v>
      </c>
      <c r="F63" s="40">
        <v>615.08333333333337</v>
      </c>
      <c r="G63" s="40">
        <v>600.9666666666667</v>
      </c>
      <c r="H63" s="40">
        <v>650.4666666666667</v>
      </c>
      <c r="I63" s="40">
        <v>664.58333333333326</v>
      </c>
      <c r="J63" s="40">
        <v>675.2166666666667</v>
      </c>
      <c r="K63" s="31">
        <v>653.95000000000005</v>
      </c>
      <c r="L63" s="31">
        <v>629.20000000000005</v>
      </c>
      <c r="M63" s="31">
        <v>27.963419999999999</v>
      </c>
      <c r="N63" s="1"/>
      <c r="O63" s="1"/>
    </row>
    <row r="64" spans="1:15" ht="12.75" customHeight="1">
      <c r="A64" s="60">
        <v>55</v>
      </c>
      <c r="B64" s="62" t="s">
        <v>99</v>
      </c>
      <c r="C64" s="31">
        <v>944.5</v>
      </c>
      <c r="D64" s="40">
        <v>941.15</v>
      </c>
      <c r="E64" s="40">
        <v>935.34999999999991</v>
      </c>
      <c r="F64" s="40">
        <v>926.19999999999993</v>
      </c>
      <c r="G64" s="40">
        <v>920.39999999999986</v>
      </c>
      <c r="H64" s="40">
        <v>950.3</v>
      </c>
      <c r="I64" s="40">
        <v>956.09999999999991</v>
      </c>
      <c r="J64" s="40">
        <v>965.25</v>
      </c>
      <c r="K64" s="31">
        <v>946.95</v>
      </c>
      <c r="L64" s="31">
        <v>932</v>
      </c>
      <c r="M64" s="31">
        <v>3.0045899999999999</v>
      </c>
      <c r="N64" s="1"/>
      <c r="O64" s="1"/>
    </row>
    <row r="65" spans="1:15" ht="12.75" customHeight="1">
      <c r="A65" s="60">
        <v>56</v>
      </c>
      <c r="B65" s="62" t="s">
        <v>100</v>
      </c>
      <c r="C65" s="31">
        <v>292.85000000000002</v>
      </c>
      <c r="D65" s="40">
        <v>292.28333333333336</v>
      </c>
      <c r="E65" s="40">
        <v>289.2166666666667</v>
      </c>
      <c r="F65" s="40">
        <v>285.58333333333331</v>
      </c>
      <c r="G65" s="40">
        <v>282.51666666666665</v>
      </c>
      <c r="H65" s="40">
        <v>295.91666666666674</v>
      </c>
      <c r="I65" s="40">
        <v>298.98333333333346</v>
      </c>
      <c r="J65" s="40">
        <v>302.61666666666679</v>
      </c>
      <c r="K65" s="31">
        <v>295.35000000000002</v>
      </c>
      <c r="L65" s="31">
        <v>288.64999999999998</v>
      </c>
      <c r="M65" s="31">
        <v>17.053799999999999</v>
      </c>
      <c r="N65" s="1"/>
      <c r="O65" s="1"/>
    </row>
    <row r="66" spans="1:15" ht="12.75" customHeight="1">
      <c r="A66" s="60">
        <v>57</v>
      </c>
      <c r="B66" s="62" t="s">
        <v>102</v>
      </c>
      <c r="C66" s="31">
        <v>1899.5</v>
      </c>
      <c r="D66" s="40">
        <v>1893.45</v>
      </c>
      <c r="E66" s="40">
        <v>1882.9</v>
      </c>
      <c r="F66" s="40">
        <v>1866.3</v>
      </c>
      <c r="G66" s="40">
        <v>1855.75</v>
      </c>
      <c r="H66" s="40">
        <v>1910.0500000000002</v>
      </c>
      <c r="I66" s="40">
        <v>1920.6</v>
      </c>
      <c r="J66" s="40">
        <v>1937.2000000000003</v>
      </c>
      <c r="K66" s="31">
        <v>1904</v>
      </c>
      <c r="L66" s="31">
        <v>1876.85</v>
      </c>
      <c r="M66" s="31">
        <v>6.4354500000000003</v>
      </c>
      <c r="N66" s="1"/>
      <c r="O66" s="1"/>
    </row>
    <row r="67" spans="1:15" ht="12.75" customHeight="1">
      <c r="A67" s="60">
        <v>58</v>
      </c>
      <c r="B67" s="62" t="s">
        <v>110</v>
      </c>
      <c r="C67" s="31">
        <v>489.2</v>
      </c>
      <c r="D67" s="40">
        <v>487.4666666666667</v>
      </c>
      <c r="E67" s="40">
        <v>483.23333333333341</v>
      </c>
      <c r="F67" s="40">
        <v>477.26666666666671</v>
      </c>
      <c r="G67" s="40">
        <v>473.03333333333342</v>
      </c>
      <c r="H67" s="40">
        <v>493.43333333333339</v>
      </c>
      <c r="I67" s="40">
        <v>497.66666666666674</v>
      </c>
      <c r="J67" s="40">
        <v>503.63333333333338</v>
      </c>
      <c r="K67" s="31">
        <v>491.7</v>
      </c>
      <c r="L67" s="31">
        <v>481.5</v>
      </c>
      <c r="M67" s="31">
        <v>38.498869999999997</v>
      </c>
      <c r="N67" s="1"/>
      <c r="O67" s="1"/>
    </row>
    <row r="68" spans="1:15" ht="12.75" customHeight="1">
      <c r="A68" s="60">
        <v>59</v>
      </c>
      <c r="B68" s="62" t="s">
        <v>103</v>
      </c>
      <c r="C68" s="31">
        <v>572.1</v>
      </c>
      <c r="D68" s="40">
        <v>569.36666666666667</v>
      </c>
      <c r="E68" s="40">
        <v>565.83333333333337</v>
      </c>
      <c r="F68" s="40">
        <v>559.56666666666672</v>
      </c>
      <c r="G68" s="40">
        <v>556.03333333333342</v>
      </c>
      <c r="H68" s="40">
        <v>575.63333333333333</v>
      </c>
      <c r="I68" s="40">
        <v>579.16666666666663</v>
      </c>
      <c r="J68" s="40">
        <v>585.43333333333328</v>
      </c>
      <c r="K68" s="31">
        <v>572.9</v>
      </c>
      <c r="L68" s="31">
        <v>563.1</v>
      </c>
      <c r="M68" s="31">
        <v>10.68183</v>
      </c>
      <c r="N68" s="1"/>
      <c r="O68" s="1"/>
    </row>
    <row r="69" spans="1:15" ht="12.75" customHeight="1">
      <c r="A69" s="60">
        <v>60</v>
      </c>
      <c r="B69" s="62" t="s">
        <v>104</v>
      </c>
      <c r="C69" s="31">
        <v>2240.5</v>
      </c>
      <c r="D69" s="40">
        <v>2237.6666666666665</v>
      </c>
      <c r="E69" s="40">
        <v>2225.333333333333</v>
      </c>
      <c r="F69" s="40">
        <v>2210.1666666666665</v>
      </c>
      <c r="G69" s="40">
        <v>2197.833333333333</v>
      </c>
      <c r="H69" s="40">
        <v>2252.833333333333</v>
      </c>
      <c r="I69" s="40">
        <v>2265.1666666666661</v>
      </c>
      <c r="J69" s="40">
        <v>2280.333333333333</v>
      </c>
      <c r="K69" s="31">
        <v>2250</v>
      </c>
      <c r="L69" s="31">
        <v>2222.5</v>
      </c>
      <c r="M69" s="31">
        <v>1.36626</v>
      </c>
      <c r="N69" s="1"/>
      <c r="O69" s="1"/>
    </row>
    <row r="70" spans="1:15" ht="12.75" customHeight="1">
      <c r="A70" s="60">
        <v>61</v>
      </c>
      <c r="B70" s="62" t="s">
        <v>105</v>
      </c>
      <c r="C70" s="31">
        <v>2243.9</v>
      </c>
      <c r="D70" s="40">
        <v>2224.15</v>
      </c>
      <c r="E70" s="40">
        <v>2195.8500000000004</v>
      </c>
      <c r="F70" s="40">
        <v>2147.8000000000002</v>
      </c>
      <c r="G70" s="40">
        <v>2119.5000000000005</v>
      </c>
      <c r="H70" s="40">
        <v>2272.2000000000003</v>
      </c>
      <c r="I70" s="40">
        <v>2300.5000000000005</v>
      </c>
      <c r="J70" s="40">
        <v>2348.5500000000002</v>
      </c>
      <c r="K70" s="31">
        <v>2252.4499999999998</v>
      </c>
      <c r="L70" s="31">
        <v>2176.1</v>
      </c>
      <c r="M70" s="31">
        <v>11.63364</v>
      </c>
      <c r="N70" s="1"/>
      <c r="O70" s="1"/>
    </row>
    <row r="71" spans="1:15" ht="12.75" customHeight="1">
      <c r="A71" s="60">
        <v>62</v>
      </c>
      <c r="B71" s="62" t="s">
        <v>276</v>
      </c>
      <c r="C71" s="31">
        <v>389.1</v>
      </c>
      <c r="D71" s="40">
        <v>389.15000000000003</v>
      </c>
      <c r="E71" s="40">
        <v>384.05000000000007</v>
      </c>
      <c r="F71" s="40">
        <v>379.00000000000006</v>
      </c>
      <c r="G71" s="40">
        <v>373.90000000000009</v>
      </c>
      <c r="H71" s="40">
        <v>394.20000000000005</v>
      </c>
      <c r="I71" s="40">
        <v>399.30000000000007</v>
      </c>
      <c r="J71" s="40">
        <v>404.35</v>
      </c>
      <c r="K71" s="31">
        <v>394.25</v>
      </c>
      <c r="L71" s="31">
        <v>384.1</v>
      </c>
      <c r="M71" s="31">
        <v>8.0289800000000007</v>
      </c>
      <c r="N71" s="1"/>
      <c r="O71" s="1"/>
    </row>
    <row r="72" spans="1:15" ht="12.75" customHeight="1">
      <c r="A72" s="60">
        <v>63</v>
      </c>
      <c r="B72" s="62" t="s">
        <v>107</v>
      </c>
      <c r="C72" s="31">
        <v>3566.2</v>
      </c>
      <c r="D72" s="40">
        <v>3561.9166666666665</v>
      </c>
      <c r="E72" s="40">
        <v>3537.333333333333</v>
      </c>
      <c r="F72" s="40">
        <v>3508.4666666666667</v>
      </c>
      <c r="G72" s="40">
        <v>3483.8833333333332</v>
      </c>
      <c r="H72" s="40">
        <v>3590.7833333333328</v>
      </c>
      <c r="I72" s="40">
        <v>3615.3666666666659</v>
      </c>
      <c r="J72" s="40">
        <v>3644.2333333333327</v>
      </c>
      <c r="K72" s="31">
        <v>3586.5</v>
      </c>
      <c r="L72" s="31">
        <v>3533.05</v>
      </c>
      <c r="M72" s="31">
        <v>2.6727699999999999</v>
      </c>
      <c r="N72" s="1"/>
      <c r="O72" s="1"/>
    </row>
    <row r="73" spans="1:15" ht="12.75" customHeight="1">
      <c r="A73" s="60">
        <v>64</v>
      </c>
      <c r="B73" s="62" t="s">
        <v>108</v>
      </c>
      <c r="C73" s="31">
        <v>4538.55</v>
      </c>
      <c r="D73" s="40">
        <v>4583.7</v>
      </c>
      <c r="E73" s="40">
        <v>4437.3999999999996</v>
      </c>
      <c r="F73" s="40">
        <v>4336.25</v>
      </c>
      <c r="G73" s="40">
        <v>4189.95</v>
      </c>
      <c r="H73" s="40">
        <v>4684.8499999999995</v>
      </c>
      <c r="I73" s="40">
        <v>4831.1500000000005</v>
      </c>
      <c r="J73" s="40">
        <v>4932.2999999999993</v>
      </c>
      <c r="K73" s="31">
        <v>4730</v>
      </c>
      <c r="L73" s="31">
        <v>4482.55</v>
      </c>
      <c r="M73" s="31">
        <v>10.278930000000001</v>
      </c>
      <c r="N73" s="1"/>
      <c r="O73" s="1"/>
    </row>
    <row r="74" spans="1:15" ht="12.75" customHeight="1">
      <c r="A74" s="60">
        <v>65</v>
      </c>
      <c r="B74" s="62" t="s">
        <v>166</v>
      </c>
      <c r="C74" s="31">
        <v>2223.25</v>
      </c>
      <c r="D74" s="40">
        <v>2193.7666666666669</v>
      </c>
      <c r="E74" s="40">
        <v>2157.5333333333338</v>
      </c>
      <c r="F74" s="40">
        <v>2091.8166666666671</v>
      </c>
      <c r="G74" s="40">
        <v>2055.5833333333339</v>
      </c>
      <c r="H74" s="40">
        <v>2259.4833333333336</v>
      </c>
      <c r="I74" s="40">
        <v>2295.7166666666662</v>
      </c>
      <c r="J74" s="40">
        <v>2361.4333333333334</v>
      </c>
      <c r="K74" s="31">
        <v>2230</v>
      </c>
      <c r="L74" s="31">
        <v>2128.0500000000002</v>
      </c>
      <c r="M74" s="31">
        <v>16.40325</v>
      </c>
      <c r="N74" s="1"/>
      <c r="O74" s="1"/>
    </row>
    <row r="75" spans="1:15" ht="12.75" customHeight="1">
      <c r="A75" s="60">
        <v>66</v>
      </c>
      <c r="B75" s="62" t="s">
        <v>111</v>
      </c>
      <c r="C75" s="31">
        <v>4901.2</v>
      </c>
      <c r="D75" s="40">
        <v>4898.333333333333</v>
      </c>
      <c r="E75" s="40">
        <v>4869.9166666666661</v>
      </c>
      <c r="F75" s="40">
        <v>4838.6333333333332</v>
      </c>
      <c r="G75" s="40">
        <v>4810.2166666666662</v>
      </c>
      <c r="H75" s="40">
        <v>4929.6166666666659</v>
      </c>
      <c r="I75" s="40">
        <v>4958.0333333333319</v>
      </c>
      <c r="J75" s="40">
        <v>4989.3166666666657</v>
      </c>
      <c r="K75" s="31">
        <v>4926.75</v>
      </c>
      <c r="L75" s="31">
        <v>4867.05</v>
      </c>
      <c r="M75" s="31">
        <v>2.1415099999999998</v>
      </c>
      <c r="N75" s="1"/>
      <c r="O75" s="1"/>
    </row>
    <row r="76" spans="1:15" ht="12.75" customHeight="1">
      <c r="A76" s="60">
        <v>67</v>
      </c>
      <c r="B76" s="62" t="s">
        <v>112</v>
      </c>
      <c r="C76" s="31">
        <v>3562.1</v>
      </c>
      <c r="D76" s="40">
        <v>3532.3833333333337</v>
      </c>
      <c r="E76" s="40">
        <v>3494.7666666666673</v>
      </c>
      <c r="F76" s="40">
        <v>3427.4333333333338</v>
      </c>
      <c r="G76" s="40">
        <v>3389.8166666666675</v>
      </c>
      <c r="H76" s="40">
        <v>3599.7166666666672</v>
      </c>
      <c r="I76" s="40">
        <v>3637.333333333333</v>
      </c>
      <c r="J76" s="40">
        <v>3704.666666666667</v>
      </c>
      <c r="K76" s="31">
        <v>3570</v>
      </c>
      <c r="L76" s="31">
        <v>3465.05</v>
      </c>
      <c r="M76" s="31">
        <v>3.7856200000000002</v>
      </c>
      <c r="N76" s="1"/>
      <c r="O76" s="1"/>
    </row>
    <row r="77" spans="1:15" ht="12.75" customHeight="1">
      <c r="A77" s="60">
        <v>68</v>
      </c>
      <c r="B77" s="62" t="s">
        <v>277</v>
      </c>
      <c r="C77" s="31">
        <v>413.65</v>
      </c>
      <c r="D77" s="40">
        <v>415.98333333333329</v>
      </c>
      <c r="E77" s="40">
        <v>409.51666666666659</v>
      </c>
      <c r="F77" s="40">
        <v>405.38333333333333</v>
      </c>
      <c r="G77" s="40">
        <v>398.91666666666663</v>
      </c>
      <c r="H77" s="40">
        <v>420.11666666666656</v>
      </c>
      <c r="I77" s="40">
        <v>426.58333333333326</v>
      </c>
      <c r="J77" s="40">
        <v>430.71666666666653</v>
      </c>
      <c r="K77" s="31">
        <v>422.45</v>
      </c>
      <c r="L77" s="31">
        <v>411.85</v>
      </c>
      <c r="M77" s="31">
        <v>12.64357</v>
      </c>
      <c r="N77" s="1"/>
      <c r="O77" s="1"/>
    </row>
    <row r="78" spans="1:15" ht="12.75" customHeight="1">
      <c r="A78" s="60">
        <v>69</v>
      </c>
      <c r="B78" s="62" t="s">
        <v>113</v>
      </c>
      <c r="C78" s="31">
        <v>2162.8000000000002</v>
      </c>
      <c r="D78" s="40">
        <v>2164.15</v>
      </c>
      <c r="E78" s="40">
        <v>2134.9500000000003</v>
      </c>
      <c r="F78" s="40">
        <v>2107.1000000000004</v>
      </c>
      <c r="G78" s="40">
        <v>2077.9000000000005</v>
      </c>
      <c r="H78" s="40">
        <v>2192</v>
      </c>
      <c r="I78" s="40">
        <v>2221.1999999999998</v>
      </c>
      <c r="J78" s="40">
        <v>2249.0499999999997</v>
      </c>
      <c r="K78" s="31">
        <v>2193.35</v>
      </c>
      <c r="L78" s="31">
        <v>2136.3000000000002</v>
      </c>
      <c r="M78" s="31">
        <v>4.3121499999999999</v>
      </c>
      <c r="N78" s="1"/>
      <c r="O78" s="1"/>
    </row>
    <row r="79" spans="1:15" ht="12.75" customHeight="1">
      <c r="A79" s="60">
        <v>70</v>
      </c>
      <c r="B79" s="62" t="s">
        <v>278</v>
      </c>
      <c r="C79" s="31">
        <v>147.05000000000001</v>
      </c>
      <c r="D79" s="40">
        <v>148.18333333333334</v>
      </c>
      <c r="E79" s="40">
        <v>144.86666666666667</v>
      </c>
      <c r="F79" s="40">
        <v>142.68333333333334</v>
      </c>
      <c r="G79" s="40">
        <v>139.36666666666667</v>
      </c>
      <c r="H79" s="40">
        <v>150.36666666666667</v>
      </c>
      <c r="I79" s="40">
        <v>153.68333333333334</v>
      </c>
      <c r="J79" s="40">
        <v>155.86666666666667</v>
      </c>
      <c r="K79" s="31">
        <v>151.5</v>
      </c>
      <c r="L79" s="31">
        <v>146</v>
      </c>
      <c r="M79" s="31">
        <v>77.311610000000002</v>
      </c>
      <c r="N79" s="1"/>
      <c r="O79" s="1"/>
    </row>
    <row r="80" spans="1:15" ht="12.75" customHeight="1">
      <c r="A80" s="60">
        <v>71</v>
      </c>
      <c r="B80" s="62" t="s">
        <v>115</v>
      </c>
      <c r="C80" s="31">
        <v>123.4</v>
      </c>
      <c r="D80" s="40">
        <v>123.28333333333335</v>
      </c>
      <c r="E80" s="40">
        <v>122.91666666666669</v>
      </c>
      <c r="F80" s="40">
        <v>122.43333333333334</v>
      </c>
      <c r="G80" s="40">
        <v>122.06666666666668</v>
      </c>
      <c r="H80" s="40">
        <v>123.76666666666669</v>
      </c>
      <c r="I80" s="40">
        <v>124.13333333333334</v>
      </c>
      <c r="J80" s="40">
        <v>124.6166666666667</v>
      </c>
      <c r="K80" s="31">
        <v>123.65</v>
      </c>
      <c r="L80" s="31">
        <v>122.8</v>
      </c>
      <c r="M80" s="31">
        <v>40.660670000000003</v>
      </c>
      <c r="N80" s="1"/>
      <c r="O80" s="1"/>
    </row>
    <row r="81" spans="1:15" ht="12.75" customHeight="1">
      <c r="A81" s="60">
        <v>72</v>
      </c>
      <c r="B81" s="62" t="s">
        <v>279</v>
      </c>
      <c r="C81" s="31">
        <v>303.05</v>
      </c>
      <c r="D81" s="40">
        <v>303.63333333333338</v>
      </c>
      <c r="E81" s="40">
        <v>300.86666666666679</v>
      </c>
      <c r="F81" s="40">
        <v>298.68333333333339</v>
      </c>
      <c r="G81" s="40">
        <v>295.9166666666668</v>
      </c>
      <c r="H81" s="40">
        <v>305.81666666666678</v>
      </c>
      <c r="I81" s="40">
        <v>308.58333333333331</v>
      </c>
      <c r="J81" s="40">
        <v>310.76666666666677</v>
      </c>
      <c r="K81" s="31">
        <v>306.39999999999998</v>
      </c>
      <c r="L81" s="31">
        <v>301.45</v>
      </c>
      <c r="M81" s="31">
        <v>6.7761199999999997</v>
      </c>
      <c r="N81" s="1"/>
      <c r="O81" s="1"/>
    </row>
    <row r="82" spans="1:15" ht="12.75" customHeight="1">
      <c r="A82" s="60">
        <v>73</v>
      </c>
      <c r="B82" s="62" t="s">
        <v>116</v>
      </c>
      <c r="C82" s="31">
        <v>108.25</v>
      </c>
      <c r="D82" s="40">
        <v>107.89999999999999</v>
      </c>
      <c r="E82" s="40">
        <v>107.09999999999998</v>
      </c>
      <c r="F82" s="40">
        <v>105.94999999999999</v>
      </c>
      <c r="G82" s="40">
        <v>105.14999999999998</v>
      </c>
      <c r="H82" s="40">
        <v>109.04999999999998</v>
      </c>
      <c r="I82" s="40">
        <v>109.85</v>
      </c>
      <c r="J82" s="40">
        <v>110.99999999999999</v>
      </c>
      <c r="K82" s="31">
        <v>108.7</v>
      </c>
      <c r="L82" s="31">
        <v>106.75</v>
      </c>
      <c r="M82" s="31">
        <v>112.18628</v>
      </c>
      <c r="N82" s="1"/>
      <c r="O82" s="1"/>
    </row>
    <row r="83" spans="1:15" ht="12.75" customHeight="1">
      <c r="A83" s="60">
        <v>74</v>
      </c>
      <c r="B83" s="62" t="s">
        <v>280</v>
      </c>
      <c r="C83" s="31">
        <v>1022</v>
      </c>
      <c r="D83" s="40">
        <v>1023.65</v>
      </c>
      <c r="E83" s="40">
        <v>1015.3499999999999</v>
      </c>
      <c r="F83" s="40">
        <v>1008.6999999999999</v>
      </c>
      <c r="G83" s="40">
        <v>1000.3999999999999</v>
      </c>
      <c r="H83" s="40">
        <v>1030.3</v>
      </c>
      <c r="I83" s="40">
        <v>1038.5999999999999</v>
      </c>
      <c r="J83" s="40">
        <v>1045.25</v>
      </c>
      <c r="K83" s="31">
        <v>1031.95</v>
      </c>
      <c r="L83" s="31">
        <v>1017</v>
      </c>
      <c r="M83" s="31">
        <v>3.0099399999999998</v>
      </c>
      <c r="N83" s="1"/>
      <c r="O83" s="1"/>
    </row>
    <row r="84" spans="1:15" ht="12.75" customHeight="1">
      <c r="A84" s="60">
        <v>75</v>
      </c>
      <c r="B84" s="62" t="s">
        <v>121</v>
      </c>
      <c r="C84" s="31">
        <v>1071.9000000000001</v>
      </c>
      <c r="D84" s="40">
        <v>1067.8833333333334</v>
      </c>
      <c r="E84" s="40">
        <v>1061.166666666667</v>
      </c>
      <c r="F84" s="40">
        <v>1050.4333333333336</v>
      </c>
      <c r="G84" s="40">
        <v>1043.7166666666672</v>
      </c>
      <c r="H84" s="40">
        <v>1078.6166666666668</v>
      </c>
      <c r="I84" s="40">
        <v>1085.3333333333335</v>
      </c>
      <c r="J84" s="40">
        <v>1096.0666666666666</v>
      </c>
      <c r="K84" s="31">
        <v>1074.5999999999999</v>
      </c>
      <c r="L84" s="31">
        <v>1057.1500000000001</v>
      </c>
      <c r="M84" s="31">
        <v>7.1527099999999999</v>
      </c>
      <c r="N84" s="1"/>
      <c r="O84" s="1"/>
    </row>
    <row r="85" spans="1:15" ht="12.75" customHeight="1">
      <c r="A85" s="60">
        <v>76</v>
      </c>
      <c r="B85" s="62" t="s">
        <v>122</v>
      </c>
      <c r="C85" s="31">
        <v>1526.8</v>
      </c>
      <c r="D85" s="40">
        <v>1533.1166666666668</v>
      </c>
      <c r="E85" s="40">
        <v>1510.9333333333336</v>
      </c>
      <c r="F85" s="40">
        <v>1495.0666666666668</v>
      </c>
      <c r="G85" s="40">
        <v>1472.8833333333337</v>
      </c>
      <c r="H85" s="40">
        <v>1548.9833333333336</v>
      </c>
      <c r="I85" s="40">
        <v>1571.166666666667</v>
      </c>
      <c r="J85" s="40">
        <v>1587.0333333333335</v>
      </c>
      <c r="K85" s="31">
        <v>1555.3</v>
      </c>
      <c r="L85" s="31">
        <v>1517.25</v>
      </c>
      <c r="M85" s="31">
        <v>11.591530000000001</v>
      </c>
      <c r="N85" s="1"/>
      <c r="O85" s="1"/>
    </row>
    <row r="86" spans="1:15" ht="12.75" customHeight="1">
      <c r="A86" s="60">
        <v>77</v>
      </c>
      <c r="B86" s="62" t="s">
        <v>124</v>
      </c>
      <c r="C86" s="31">
        <v>1769.1</v>
      </c>
      <c r="D86" s="40">
        <v>1762.2</v>
      </c>
      <c r="E86" s="40">
        <v>1751.65</v>
      </c>
      <c r="F86" s="40">
        <v>1734.2</v>
      </c>
      <c r="G86" s="40">
        <v>1723.65</v>
      </c>
      <c r="H86" s="40">
        <v>1779.65</v>
      </c>
      <c r="I86" s="40">
        <v>1790.1999999999998</v>
      </c>
      <c r="J86" s="40">
        <v>1807.65</v>
      </c>
      <c r="K86" s="31">
        <v>1772.75</v>
      </c>
      <c r="L86" s="31">
        <v>1744.75</v>
      </c>
      <c r="M86" s="31">
        <v>4.6159800000000004</v>
      </c>
      <c r="N86" s="1"/>
      <c r="O86" s="1"/>
    </row>
    <row r="87" spans="1:15" ht="12.75" customHeight="1">
      <c r="A87" s="60">
        <v>78</v>
      </c>
      <c r="B87" s="62" t="s">
        <v>125</v>
      </c>
      <c r="C87" s="31">
        <v>476.45</v>
      </c>
      <c r="D87" s="40">
        <v>474.91666666666669</v>
      </c>
      <c r="E87" s="40">
        <v>472.53333333333336</v>
      </c>
      <c r="F87" s="40">
        <v>468.61666666666667</v>
      </c>
      <c r="G87" s="40">
        <v>466.23333333333335</v>
      </c>
      <c r="H87" s="40">
        <v>478.83333333333337</v>
      </c>
      <c r="I87" s="40">
        <v>481.2166666666667</v>
      </c>
      <c r="J87" s="40">
        <v>485.13333333333338</v>
      </c>
      <c r="K87" s="31">
        <v>477.3</v>
      </c>
      <c r="L87" s="31">
        <v>471</v>
      </c>
      <c r="M87" s="31">
        <v>9.6703499999999991</v>
      </c>
      <c r="N87" s="1"/>
      <c r="O87" s="1"/>
    </row>
    <row r="88" spans="1:15" ht="12.75" customHeight="1">
      <c r="A88" s="60">
        <v>79</v>
      </c>
      <c r="B88" s="62" t="s">
        <v>281</v>
      </c>
      <c r="C88" s="31">
        <v>299.10000000000002</v>
      </c>
      <c r="D88" s="40">
        <v>298.91666666666669</v>
      </c>
      <c r="E88" s="40">
        <v>296.03333333333336</v>
      </c>
      <c r="F88" s="40">
        <v>292.9666666666667</v>
      </c>
      <c r="G88" s="40">
        <v>290.08333333333337</v>
      </c>
      <c r="H88" s="40">
        <v>301.98333333333335</v>
      </c>
      <c r="I88" s="40">
        <v>304.86666666666667</v>
      </c>
      <c r="J88" s="40">
        <v>307.93333333333334</v>
      </c>
      <c r="K88" s="31">
        <v>301.8</v>
      </c>
      <c r="L88" s="31">
        <v>295.85000000000002</v>
      </c>
      <c r="M88" s="31">
        <v>3.1131099999999998</v>
      </c>
      <c r="N88" s="1"/>
      <c r="O88" s="1"/>
    </row>
    <row r="89" spans="1:15" ht="12.75" customHeight="1">
      <c r="A89" s="60">
        <v>80</v>
      </c>
      <c r="B89" s="62" t="s">
        <v>128</v>
      </c>
      <c r="C89" s="31">
        <v>1168.6500000000001</v>
      </c>
      <c r="D89" s="40">
        <v>1157.3</v>
      </c>
      <c r="E89" s="40">
        <v>1143.8499999999999</v>
      </c>
      <c r="F89" s="40">
        <v>1119.05</v>
      </c>
      <c r="G89" s="40">
        <v>1105.5999999999999</v>
      </c>
      <c r="H89" s="40">
        <v>1182.0999999999999</v>
      </c>
      <c r="I89" s="40">
        <v>1195.5500000000002</v>
      </c>
      <c r="J89" s="40">
        <v>1220.3499999999999</v>
      </c>
      <c r="K89" s="31">
        <v>1170.75</v>
      </c>
      <c r="L89" s="31">
        <v>1132.5</v>
      </c>
      <c r="M89" s="31">
        <v>35.048670000000001</v>
      </c>
      <c r="N89" s="1"/>
      <c r="O89" s="1"/>
    </row>
    <row r="90" spans="1:15" ht="12.75" customHeight="1">
      <c r="A90" s="60">
        <v>81</v>
      </c>
      <c r="B90" s="62" t="s">
        <v>130</v>
      </c>
      <c r="C90" s="31">
        <v>2104.9</v>
      </c>
      <c r="D90" s="40">
        <v>2072.9</v>
      </c>
      <c r="E90" s="40">
        <v>2018.1000000000004</v>
      </c>
      <c r="F90" s="40">
        <v>1931.3000000000002</v>
      </c>
      <c r="G90" s="40">
        <v>1876.5000000000005</v>
      </c>
      <c r="H90" s="40">
        <v>2159.7000000000003</v>
      </c>
      <c r="I90" s="40">
        <v>2214.5000000000005</v>
      </c>
      <c r="J90" s="40">
        <v>2301.3000000000002</v>
      </c>
      <c r="K90" s="31">
        <v>2127.6999999999998</v>
      </c>
      <c r="L90" s="31">
        <v>1986.1</v>
      </c>
      <c r="M90" s="31">
        <v>65.877560000000003</v>
      </c>
      <c r="N90" s="1"/>
      <c r="O90" s="1"/>
    </row>
    <row r="91" spans="1:15" ht="12.75" customHeight="1">
      <c r="A91" s="60">
        <v>82</v>
      </c>
      <c r="B91" s="62" t="s">
        <v>131</v>
      </c>
      <c r="C91" s="31">
        <v>1607.5</v>
      </c>
      <c r="D91" s="40">
        <v>1603.05</v>
      </c>
      <c r="E91" s="40">
        <v>1595.1</v>
      </c>
      <c r="F91" s="40">
        <v>1582.7</v>
      </c>
      <c r="G91" s="40">
        <v>1574.75</v>
      </c>
      <c r="H91" s="40">
        <v>1615.4499999999998</v>
      </c>
      <c r="I91" s="40">
        <v>1623.4</v>
      </c>
      <c r="J91" s="40">
        <v>1635.7999999999997</v>
      </c>
      <c r="K91" s="31">
        <v>1611</v>
      </c>
      <c r="L91" s="31">
        <v>1590.65</v>
      </c>
      <c r="M91" s="31">
        <v>100.02813</v>
      </c>
      <c r="N91" s="1"/>
      <c r="O91" s="1"/>
    </row>
    <row r="92" spans="1:15" ht="12.75" customHeight="1">
      <c r="A92" s="60">
        <v>83</v>
      </c>
      <c r="B92" s="62" t="s">
        <v>132</v>
      </c>
      <c r="C92" s="31">
        <v>643.70000000000005</v>
      </c>
      <c r="D92" s="40">
        <v>637.58333333333337</v>
      </c>
      <c r="E92" s="40">
        <v>630.31666666666672</v>
      </c>
      <c r="F92" s="40">
        <v>616.93333333333339</v>
      </c>
      <c r="G92" s="40">
        <v>609.66666666666674</v>
      </c>
      <c r="H92" s="40">
        <v>650.9666666666667</v>
      </c>
      <c r="I92" s="40">
        <v>658.23333333333335</v>
      </c>
      <c r="J92" s="40">
        <v>671.61666666666667</v>
      </c>
      <c r="K92" s="31">
        <v>644.85</v>
      </c>
      <c r="L92" s="31">
        <v>624.20000000000005</v>
      </c>
      <c r="M92" s="31">
        <v>104.00684</v>
      </c>
      <c r="N92" s="1"/>
      <c r="O92" s="1"/>
    </row>
    <row r="93" spans="1:15" ht="12.75" customHeight="1">
      <c r="A93" s="60">
        <v>84</v>
      </c>
      <c r="B93" s="62" t="s">
        <v>127</v>
      </c>
      <c r="C93" s="31">
        <v>1346.8</v>
      </c>
      <c r="D93" s="40">
        <v>1341.55</v>
      </c>
      <c r="E93" s="40">
        <v>1333.1999999999998</v>
      </c>
      <c r="F93" s="40">
        <v>1319.6</v>
      </c>
      <c r="G93" s="40">
        <v>1311.2499999999998</v>
      </c>
      <c r="H93" s="40">
        <v>1355.1499999999999</v>
      </c>
      <c r="I93" s="40">
        <v>1363.4999999999998</v>
      </c>
      <c r="J93" s="40">
        <v>1377.1</v>
      </c>
      <c r="K93" s="31">
        <v>1349.9</v>
      </c>
      <c r="L93" s="31">
        <v>1327.95</v>
      </c>
      <c r="M93" s="31">
        <v>5.9411699999999996</v>
      </c>
      <c r="N93" s="1"/>
      <c r="O93" s="1"/>
    </row>
    <row r="94" spans="1:15" ht="12.75" customHeight="1">
      <c r="A94" s="60">
        <v>85</v>
      </c>
      <c r="B94" s="62" t="s">
        <v>133</v>
      </c>
      <c r="C94" s="31">
        <v>2800.7</v>
      </c>
      <c r="D94" s="40">
        <v>2785.1166666666663</v>
      </c>
      <c r="E94" s="40">
        <v>2760.6333333333328</v>
      </c>
      <c r="F94" s="40">
        <v>2720.5666666666666</v>
      </c>
      <c r="G94" s="40">
        <v>2696.083333333333</v>
      </c>
      <c r="H94" s="40">
        <v>2825.1833333333325</v>
      </c>
      <c r="I94" s="40">
        <v>2849.6666666666661</v>
      </c>
      <c r="J94" s="40">
        <v>2889.7333333333322</v>
      </c>
      <c r="K94" s="31">
        <v>2809.6</v>
      </c>
      <c r="L94" s="31">
        <v>2745.05</v>
      </c>
      <c r="M94" s="31">
        <v>8.7256800000000005</v>
      </c>
      <c r="N94" s="1"/>
      <c r="O94" s="1"/>
    </row>
    <row r="95" spans="1:15" ht="12.75" customHeight="1">
      <c r="A95" s="60">
        <v>86</v>
      </c>
      <c r="B95" s="62" t="s">
        <v>135</v>
      </c>
      <c r="C95" s="31">
        <v>428.95</v>
      </c>
      <c r="D95" s="40">
        <v>428.41666666666669</v>
      </c>
      <c r="E95" s="40">
        <v>423.58333333333337</v>
      </c>
      <c r="F95" s="40">
        <v>418.2166666666667</v>
      </c>
      <c r="G95" s="40">
        <v>413.38333333333338</v>
      </c>
      <c r="H95" s="40">
        <v>433.78333333333336</v>
      </c>
      <c r="I95" s="40">
        <v>438.61666666666673</v>
      </c>
      <c r="J95" s="40">
        <v>443.98333333333335</v>
      </c>
      <c r="K95" s="31">
        <v>433.25</v>
      </c>
      <c r="L95" s="31">
        <v>423.05</v>
      </c>
      <c r="M95" s="31">
        <v>50.908009999999997</v>
      </c>
      <c r="N95" s="1"/>
      <c r="O95" s="1"/>
    </row>
    <row r="96" spans="1:15" ht="12.75" customHeight="1">
      <c r="A96" s="60">
        <v>87</v>
      </c>
      <c r="B96" s="62" t="s">
        <v>126</v>
      </c>
      <c r="C96" s="31">
        <v>3848.7</v>
      </c>
      <c r="D96" s="40">
        <v>3849.2333333333336</v>
      </c>
      <c r="E96" s="40">
        <v>3799.4666666666672</v>
      </c>
      <c r="F96" s="40">
        <v>3750.2333333333336</v>
      </c>
      <c r="G96" s="40">
        <v>3700.4666666666672</v>
      </c>
      <c r="H96" s="40">
        <v>3898.4666666666672</v>
      </c>
      <c r="I96" s="40">
        <v>3948.2333333333336</v>
      </c>
      <c r="J96" s="40">
        <v>3997.4666666666672</v>
      </c>
      <c r="K96" s="31">
        <v>3899</v>
      </c>
      <c r="L96" s="31">
        <v>3800</v>
      </c>
      <c r="M96" s="31">
        <v>19.46931</v>
      </c>
      <c r="N96" s="1"/>
      <c r="O96" s="1"/>
    </row>
    <row r="97" spans="1:15" ht="12.75" customHeight="1">
      <c r="A97" s="60">
        <v>88</v>
      </c>
      <c r="B97" s="62" t="s">
        <v>137</v>
      </c>
      <c r="C97" s="31">
        <v>272.95</v>
      </c>
      <c r="D97" s="40">
        <v>271.7166666666667</v>
      </c>
      <c r="E97" s="40">
        <v>269.93333333333339</v>
      </c>
      <c r="F97" s="40">
        <v>266.91666666666669</v>
      </c>
      <c r="G97" s="40">
        <v>265.13333333333338</v>
      </c>
      <c r="H97" s="40">
        <v>274.73333333333341</v>
      </c>
      <c r="I97" s="40">
        <v>276.51666666666671</v>
      </c>
      <c r="J97" s="40">
        <v>279.53333333333342</v>
      </c>
      <c r="K97" s="31">
        <v>273.5</v>
      </c>
      <c r="L97" s="31">
        <v>268.7</v>
      </c>
      <c r="M97" s="31">
        <v>21.602540000000001</v>
      </c>
      <c r="N97" s="1"/>
      <c r="O97" s="1"/>
    </row>
    <row r="98" spans="1:15" ht="12.75" customHeight="1">
      <c r="A98" s="60">
        <v>89</v>
      </c>
      <c r="B98" s="62" t="s">
        <v>138</v>
      </c>
      <c r="C98" s="31">
        <v>2676.1</v>
      </c>
      <c r="D98" s="40">
        <v>2668.2000000000003</v>
      </c>
      <c r="E98" s="40">
        <v>2656.0000000000005</v>
      </c>
      <c r="F98" s="40">
        <v>2635.9</v>
      </c>
      <c r="G98" s="40">
        <v>2623.7000000000003</v>
      </c>
      <c r="H98" s="40">
        <v>2688.3000000000006</v>
      </c>
      <c r="I98" s="40">
        <v>2700.5000000000005</v>
      </c>
      <c r="J98" s="40">
        <v>2720.6000000000008</v>
      </c>
      <c r="K98" s="31">
        <v>2680.4</v>
      </c>
      <c r="L98" s="31">
        <v>2648.1</v>
      </c>
      <c r="M98" s="31">
        <v>11.29279</v>
      </c>
      <c r="N98" s="1"/>
      <c r="O98" s="1"/>
    </row>
    <row r="99" spans="1:15" ht="12.75" customHeight="1">
      <c r="A99" s="60">
        <v>90</v>
      </c>
      <c r="B99" s="62" t="s">
        <v>282</v>
      </c>
      <c r="C99" s="31">
        <v>308.10000000000002</v>
      </c>
      <c r="D99" s="40">
        <v>307.4666666666667</v>
      </c>
      <c r="E99" s="40">
        <v>306.63333333333338</v>
      </c>
      <c r="F99" s="40">
        <v>305.16666666666669</v>
      </c>
      <c r="G99" s="40">
        <v>304.33333333333337</v>
      </c>
      <c r="H99" s="40">
        <v>308.93333333333339</v>
      </c>
      <c r="I99" s="40">
        <v>309.76666666666665</v>
      </c>
      <c r="J99" s="40">
        <v>311.23333333333341</v>
      </c>
      <c r="K99" s="31">
        <v>308.3</v>
      </c>
      <c r="L99" s="31">
        <v>306</v>
      </c>
      <c r="M99" s="31">
        <v>4.8553899999999999</v>
      </c>
      <c r="N99" s="1"/>
      <c r="O99" s="1"/>
    </row>
    <row r="100" spans="1:15" ht="12.75" customHeight="1">
      <c r="A100" s="60">
        <v>91</v>
      </c>
      <c r="B100" s="62" t="s">
        <v>283</v>
      </c>
      <c r="C100" s="31">
        <v>42635.199999999997</v>
      </c>
      <c r="D100" s="40">
        <v>42518.433333333327</v>
      </c>
      <c r="E100" s="40">
        <v>42236.766666666656</v>
      </c>
      <c r="F100" s="40">
        <v>41838.333333333328</v>
      </c>
      <c r="G100" s="40">
        <v>41556.666666666657</v>
      </c>
      <c r="H100" s="40">
        <v>42916.866666666654</v>
      </c>
      <c r="I100" s="40">
        <v>43198.533333333326</v>
      </c>
      <c r="J100" s="40">
        <v>43596.966666666653</v>
      </c>
      <c r="K100" s="31">
        <v>42800.1</v>
      </c>
      <c r="L100" s="31">
        <v>42120</v>
      </c>
      <c r="M100" s="31">
        <v>7.7369999999999994E-2</v>
      </c>
      <c r="N100" s="1"/>
      <c r="O100" s="1"/>
    </row>
    <row r="101" spans="1:15" ht="12.75" customHeight="1">
      <c r="A101" s="60">
        <v>92</v>
      </c>
      <c r="B101" s="62" t="s">
        <v>129</v>
      </c>
      <c r="C101" s="31">
        <v>2658.55</v>
      </c>
      <c r="D101" s="40">
        <v>2650.9833333333336</v>
      </c>
      <c r="E101" s="40">
        <v>2638.9666666666672</v>
      </c>
      <c r="F101" s="40">
        <v>2619.3833333333337</v>
      </c>
      <c r="G101" s="40">
        <v>2607.3666666666672</v>
      </c>
      <c r="H101" s="40">
        <v>2670.5666666666671</v>
      </c>
      <c r="I101" s="40">
        <v>2682.5833333333335</v>
      </c>
      <c r="J101" s="40">
        <v>2702.166666666667</v>
      </c>
      <c r="K101" s="31">
        <v>2663</v>
      </c>
      <c r="L101" s="31">
        <v>2631.4</v>
      </c>
      <c r="M101" s="31">
        <v>54.950690000000002</v>
      </c>
      <c r="N101" s="1"/>
      <c r="O101" s="1"/>
    </row>
    <row r="102" spans="1:15" ht="12.75" customHeight="1">
      <c r="A102" s="60">
        <v>93</v>
      </c>
      <c r="B102" s="62" t="s">
        <v>140</v>
      </c>
      <c r="C102" s="31">
        <v>925.55</v>
      </c>
      <c r="D102" s="40">
        <v>922.96666666666658</v>
      </c>
      <c r="E102" s="40">
        <v>917.38333333333321</v>
      </c>
      <c r="F102" s="40">
        <v>909.21666666666658</v>
      </c>
      <c r="G102" s="40">
        <v>903.63333333333321</v>
      </c>
      <c r="H102" s="40">
        <v>931.13333333333321</v>
      </c>
      <c r="I102" s="40">
        <v>936.71666666666647</v>
      </c>
      <c r="J102" s="40">
        <v>944.88333333333321</v>
      </c>
      <c r="K102" s="31">
        <v>928.55</v>
      </c>
      <c r="L102" s="31">
        <v>914.8</v>
      </c>
      <c r="M102" s="31">
        <v>152.12286</v>
      </c>
      <c r="N102" s="1"/>
      <c r="O102" s="1"/>
    </row>
    <row r="103" spans="1:15" ht="12.75" customHeight="1">
      <c r="A103" s="60">
        <v>94</v>
      </c>
      <c r="B103" s="62" t="s">
        <v>141</v>
      </c>
      <c r="C103" s="31">
        <v>1292.25</v>
      </c>
      <c r="D103" s="40">
        <v>1282.5999999999999</v>
      </c>
      <c r="E103" s="40">
        <v>1270.2499999999998</v>
      </c>
      <c r="F103" s="40">
        <v>1248.2499999999998</v>
      </c>
      <c r="G103" s="40">
        <v>1235.8999999999996</v>
      </c>
      <c r="H103" s="40">
        <v>1304.5999999999999</v>
      </c>
      <c r="I103" s="40">
        <v>1316.9500000000003</v>
      </c>
      <c r="J103" s="40">
        <v>1338.95</v>
      </c>
      <c r="K103" s="31">
        <v>1294.95</v>
      </c>
      <c r="L103" s="31">
        <v>1260.5999999999999</v>
      </c>
      <c r="M103" s="31">
        <v>7.5843299999999996</v>
      </c>
      <c r="N103" s="1"/>
      <c r="O103" s="1"/>
    </row>
    <row r="104" spans="1:15" ht="12.75" customHeight="1">
      <c r="A104" s="60">
        <v>95</v>
      </c>
      <c r="B104" s="62" t="s">
        <v>142</v>
      </c>
      <c r="C104" s="31">
        <v>563.25</v>
      </c>
      <c r="D104" s="40">
        <v>560.23333333333335</v>
      </c>
      <c r="E104" s="40">
        <v>554.06666666666672</v>
      </c>
      <c r="F104" s="40">
        <v>544.88333333333333</v>
      </c>
      <c r="G104" s="40">
        <v>538.7166666666667</v>
      </c>
      <c r="H104" s="40">
        <v>569.41666666666674</v>
      </c>
      <c r="I104" s="40">
        <v>575.58333333333326</v>
      </c>
      <c r="J104" s="40">
        <v>584.76666666666677</v>
      </c>
      <c r="K104" s="31">
        <v>566.4</v>
      </c>
      <c r="L104" s="31">
        <v>551.04999999999995</v>
      </c>
      <c r="M104" s="31">
        <v>33.869929999999997</v>
      </c>
      <c r="N104" s="1"/>
      <c r="O104" s="1"/>
    </row>
    <row r="105" spans="1:15" ht="12.75" customHeight="1">
      <c r="A105" s="60">
        <v>96</v>
      </c>
      <c r="B105" s="62" t="s">
        <v>284</v>
      </c>
      <c r="C105" s="31">
        <v>509.15</v>
      </c>
      <c r="D105" s="40">
        <v>512.1</v>
      </c>
      <c r="E105" s="40">
        <v>503.25</v>
      </c>
      <c r="F105" s="40">
        <v>497.34999999999997</v>
      </c>
      <c r="G105" s="40">
        <v>488.49999999999994</v>
      </c>
      <c r="H105" s="40">
        <v>518</v>
      </c>
      <c r="I105" s="40">
        <v>526.85000000000014</v>
      </c>
      <c r="J105" s="40">
        <v>532.75000000000011</v>
      </c>
      <c r="K105" s="31">
        <v>520.95000000000005</v>
      </c>
      <c r="L105" s="31">
        <v>506.2</v>
      </c>
      <c r="M105" s="31">
        <v>2.19815</v>
      </c>
      <c r="N105" s="1"/>
      <c r="O105" s="1"/>
    </row>
    <row r="106" spans="1:15" ht="12.75" customHeight="1">
      <c r="A106" s="60">
        <v>97</v>
      </c>
      <c r="B106" s="62" t="s">
        <v>145</v>
      </c>
      <c r="C106" s="31">
        <v>82.8</v>
      </c>
      <c r="D106" s="40">
        <v>82.45</v>
      </c>
      <c r="E106" s="40">
        <v>81.75</v>
      </c>
      <c r="F106" s="40">
        <v>80.7</v>
      </c>
      <c r="G106" s="40">
        <v>80</v>
      </c>
      <c r="H106" s="40">
        <v>83.5</v>
      </c>
      <c r="I106" s="40">
        <v>84.200000000000017</v>
      </c>
      <c r="J106" s="40">
        <v>85.25</v>
      </c>
      <c r="K106" s="31">
        <v>83.15</v>
      </c>
      <c r="L106" s="31">
        <v>81.400000000000006</v>
      </c>
      <c r="M106" s="31">
        <v>461.26348999999999</v>
      </c>
      <c r="N106" s="1"/>
      <c r="O106" s="1"/>
    </row>
    <row r="107" spans="1:15" ht="12.75" customHeight="1">
      <c r="A107" s="60">
        <v>98</v>
      </c>
      <c r="B107" s="62" t="s">
        <v>159</v>
      </c>
      <c r="C107" s="31">
        <v>452.85</v>
      </c>
      <c r="D107" s="40">
        <v>452.60000000000008</v>
      </c>
      <c r="E107" s="40">
        <v>450.40000000000015</v>
      </c>
      <c r="F107" s="40">
        <v>447.95000000000005</v>
      </c>
      <c r="G107" s="40">
        <v>445.75000000000011</v>
      </c>
      <c r="H107" s="40">
        <v>455.05000000000018</v>
      </c>
      <c r="I107" s="40">
        <v>457.25000000000011</v>
      </c>
      <c r="J107" s="40">
        <v>459.70000000000022</v>
      </c>
      <c r="K107" s="31">
        <v>454.8</v>
      </c>
      <c r="L107" s="31">
        <v>450.15</v>
      </c>
      <c r="M107" s="31">
        <v>44.72119</v>
      </c>
      <c r="N107" s="1"/>
      <c r="O107" s="1"/>
    </row>
    <row r="108" spans="1:15" ht="12.75" customHeight="1">
      <c r="A108" s="60">
        <v>99</v>
      </c>
      <c r="B108" s="62" t="s">
        <v>150</v>
      </c>
      <c r="C108" s="31">
        <v>5915.3</v>
      </c>
      <c r="D108" s="40">
        <v>5901.833333333333</v>
      </c>
      <c r="E108" s="40">
        <v>5865.0666666666657</v>
      </c>
      <c r="F108" s="40">
        <v>5814.833333333333</v>
      </c>
      <c r="G108" s="40">
        <v>5778.0666666666657</v>
      </c>
      <c r="H108" s="40">
        <v>5952.0666666666657</v>
      </c>
      <c r="I108" s="40">
        <v>5988.8333333333339</v>
      </c>
      <c r="J108" s="40">
        <v>6039.0666666666657</v>
      </c>
      <c r="K108" s="31">
        <v>5938.6</v>
      </c>
      <c r="L108" s="31">
        <v>5851.6</v>
      </c>
      <c r="M108" s="31">
        <v>1.0686199999999999</v>
      </c>
      <c r="N108" s="1"/>
      <c r="O108" s="1"/>
    </row>
    <row r="109" spans="1:15" ht="12.75" customHeight="1">
      <c r="A109" s="60">
        <v>100</v>
      </c>
      <c r="B109" s="62" t="s">
        <v>285</v>
      </c>
      <c r="C109" s="31">
        <v>281.75</v>
      </c>
      <c r="D109" s="40">
        <v>282.16666666666669</v>
      </c>
      <c r="E109" s="40">
        <v>279.83333333333337</v>
      </c>
      <c r="F109" s="40">
        <v>277.91666666666669</v>
      </c>
      <c r="G109" s="40">
        <v>275.58333333333337</v>
      </c>
      <c r="H109" s="40">
        <v>284.08333333333337</v>
      </c>
      <c r="I109" s="40">
        <v>286.41666666666674</v>
      </c>
      <c r="J109" s="40">
        <v>288.33333333333337</v>
      </c>
      <c r="K109" s="31">
        <v>284.5</v>
      </c>
      <c r="L109" s="31">
        <v>280.25</v>
      </c>
      <c r="M109" s="31">
        <v>9.1942500000000003</v>
      </c>
      <c r="N109" s="1"/>
      <c r="O109" s="1"/>
    </row>
    <row r="110" spans="1:15" ht="12.75" customHeight="1">
      <c r="A110" s="60">
        <v>101</v>
      </c>
      <c r="B110" s="62" t="s">
        <v>146</v>
      </c>
      <c r="C110" s="31">
        <v>130.69999999999999</v>
      </c>
      <c r="D110" s="40">
        <v>130.66666666666666</v>
      </c>
      <c r="E110" s="40">
        <v>128.83333333333331</v>
      </c>
      <c r="F110" s="40">
        <v>126.96666666666667</v>
      </c>
      <c r="G110" s="40">
        <v>125.13333333333333</v>
      </c>
      <c r="H110" s="40">
        <v>132.5333333333333</v>
      </c>
      <c r="I110" s="40">
        <v>134.36666666666662</v>
      </c>
      <c r="J110" s="40">
        <v>136.23333333333329</v>
      </c>
      <c r="K110" s="31">
        <v>132.5</v>
      </c>
      <c r="L110" s="31">
        <v>128.80000000000001</v>
      </c>
      <c r="M110" s="31">
        <v>198.46063000000001</v>
      </c>
      <c r="N110" s="1"/>
      <c r="O110" s="1"/>
    </row>
    <row r="111" spans="1:15" ht="12.75" customHeight="1">
      <c r="A111" s="60">
        <v>102</v>
      </c>
      <c r="B111" s="62" t="s">
        <v>148</v>
      </c>
      <c r="C111" s="31">
        <v>394.5</v>
      </c>
      <c r="D111" s="40">
        <v>394.58333333333331</v>
      </c>
      <c r="E111" s="40">
        <v>391.91666666666663</v>
      </c>
      <c r="F111" s="40">
        <v>389.33333333333331</v>
      </c>
      <c r="G111" s="40">
        <v>386.66666666666663</v>
      </c>
      <c r="H111" s="40">
        <v>397.16666666666663</v>
      </c>
      <c r="I111" s="40">
        <v>399.83333333333326</v>
      </c>
      <c r="J111" s="40">
        <v>402.41666666666663</v>
      </c>
      <c r="K111" s="31">
        <v>397.25</v>
      </c>
      <c r="L111" s="31">
        <v>392</v>
      </c>
      <c r="M111" s="31">
        <v>50.535690000000002</v>
      </c>
      <c r="N111" s="1"/>
      <c r="O111" s="1"/>
    </row>
    <row r="112" spans="1:15" ht="12.75" customHeight="1">
      <c r="A112" s="60">
        <v>103</v>
      </c>
      <c r="B112" s="62" t="s">
        <v>156</v>
      </c>
      <c r="C112" s="31">
        <v>91.9</v>
      </c>
      <c r="D112" s="40">
        <v>91.933333333333337</v>
      </c>
      <c r="E112" s="40">
        <v>91.26666666666668</v>
      </c>
      <c r="F112" s="40">
        <v>90.63333333333334</v>
      </c>
      <c r="G112" s="40">
        <v>89.966666666666683</v>
      </c>
      <c r="H112" s="40">
        <v>92.566666666666677</v>
      </c>
      <c r="I112" s="40">
        <v>93.233333333333334</v>
      </c>
      <c r="J112" s="40">
        <v>93.866666666666674</v>
      </c>
      <c r="K112" s="31">
        <v>92.6</v>
      </c>
      <c r="L112" s="31">
        <v>91.3</v>
      </c>
      <c r="M112" s="31">
        <v>93.948939999999993</v>
      </c>
      <c r="N112" s="1"/>
      <c r="O112" s="1"/>
    </row>
    <row r="113" spans="1:15" ht="12.75" customHeight="1">
      <c r="A113" s="60">
        <v>104</v>
      </c>
      <c r="B113" s="62" t="s">
        <v>158</v>
      </c>
      <c r="C113" s="31">
        <v>664.05</v>
      </c>
      <c r="D113" s="40">
        <v>665.05</v>
      </c>
      <c r="E113" s="40">
        <v>659.19999999999993</v>
      </c>
      <c r="F113" s="40">
        <v>654.35</v>
      </c>
      <c r="G113" s="40">
        <v>648.5</v>
      </c>
      <c r="H113" s="40">
        <v>669.89999999999986</v>
      </c>
      <c r="I113" s="40">
        <v>675.74999999999977</v>
      </c>
      <c r="J113" s="40">
        <v>680.5999999999998</v>
      </c>
      <c r="K113" s="31">
        <v>670.9</v>
      </c>
      <c r="L113" s="31">
        <v>660.2</v>
      </c>
      <c r="M113" s="31">
        <v>15.19178</v>
      </c>
      <c r="N113" s="1"/>
      <c r="O113" s="1"/>
    </row>
    <row r="114" spans="1:15" ht="12.75" customHeight="1">
      <c r="A114" s="60">
        <v>105</v>
      </c>
      <c r="B114" s="62" t="s">
        <v>147</v>
      </c>
      <c r="C114" s="31">
        <v>466.25</v>
      </c>
      <c r="D114" s="40">
        <v>463.0333333333333</v>
      </c>
      <c r="E114" s="40">
        <v>459.06666666666661</v>
      </c>
      <c r="F114" s="40">
        <v>451.88333333333333</v>
      </c>
      <c r="G114" s="40">
        <v>447.91666666666663</v>
      </c>
      <c r="H114" s="40">
        <v>470.21666666666658</v>
      </c>
      <c r="I114" s="40">
        <v>474.18333333333328</v>
      </c>
      <c r="J114" s="40">
        <v>481.36666666666656</v>
      </c>
      <c r="K114" s="31">
        <v>467</v>
      </c>
      <c r="L114" s="31">
        <v>455.85</v>
      </c>
      <c r="M114" s="31">
        <v>14.05941</v>
      </c>
      <c r="N114" s="1"/>
      <c r="O114" s="1"/>
    </row>
    <row r="115" spans="1:15" ht="12.75" customHeight="1">
      <c r="A115" s="60">
        <v>106</v>
      </c>
      <c r="B115" s="62" t="s">
        <v>153</v>
      </c>
      <c r="C115" s="31">
        <v>161.55000000000001</v>
      </c>
      <c r="D115" s="40">
        <v>161.16666666666666</v>
      </c>
      <c r="E115" s="40">
        <v>159.88333333333333</v>
      </c>
      <c r="F115" s="40">
        <v>158.21666666666667</v>
      </c>
      <c r="G115" s="40">
        <v>156.93333333333334</v>
      </c>
      <c r="H115" s="40">
        <v>162.83333333333331</v>
      </c>
      <c r="I115" s="40">
        <v>164.11666666666667</v>
      </c>
      <c r="J115" s="40">
        <v>165.7833333333333</v>
      </c>
      <c r="K115" s="31">
        <v>162.44999999999999</v>
      </c>
      <c r="L115" s="31">
        <v>159.5</v>
      </c>
      <c r="M115" s="31">
        <v>38.02675</v>
      </c>
      <c r="N115" s="1"/>
      <c r="O115" s="1"/>
    </row>
    <row r="116" spans="1:15" ht="12.75" customHeight="1">
      <c r="A116" s="60">
        <v>107</v>
      </c>
      <c r="B116" s="62" t="s">
        <v>152</v>
      </c>
      <c r="C116" s="31">
        <v>1298.4000000000001</v>
      </c>
      <c r="D116" s="40">
        <v>1299.6666666666667</v>
      </c>
      <c r="E116" s="40">
        <v>1283.9333333333334</v>
      </c>
      <c r="F116" s="40">
        <v>1269.4666666666667</v>
      </c>
      <c r="G116" s="40">
        <v>1253.7333333333333</v>
      </c>
      <c r="H116" s="40">
        <v>1314.1333333333334</v>
      </c>
      <c r="I116" s="40">
        <v>1329.8666666666666</v>
      </c>
      <c r="J116" s="40">
        <v>1344.3333333333335</v>
      </c>
      <c r="K116" s="31">
        <v>1315.4</v>
      </c>
      <c r="L116" s="31">
        <v>1285.2</v>
      </c>
      <c r="M116" s="31">
        <v>21.02065</v>
      </c>
      <c r="N116" s="1"/>
      <c r="O116" s="1"/>
    </row>
    <row r="117" spans="1:15" ht="12.75" customHeight="1">
      <c r="A117" s="60">
        <v>108</v>
      </c>
      <c r="B117" s="62" t="s">
        <v>188</v>
      </c>
      <c r="C117" s="31">
        <v>4455.7</v>
      </c>
      <c r="D117" s="40">
        <v>4438.7333333333336</v>
      </c>
      <c r="E117" s="40">
        <v>4417.4666666666672</v>
      </c>
      <c r="F117" s="40">
        <v>4379.2333333333336</v>
      </c>
      <c r="G117" s="40">
        <v>4357.9666666666672</v>
      </c>
      <c r="H117" s="40">
        <v>4476.9666666666672</v>
      </c>
      <c r="I117" s="40">
        <v>4498.2333333333336</v>
      </c>
      <c r="J117" s="40">
        <v>4536.4666666666672</v>
      </c>
      <c r="K117" s="31">
        <v>4460</v>
      </c>
      <c r="L117" s="31">
        <v>4400.5</v>
      </c>
      <c r="M117" s="31">
        <v>1.85999</v>
      </c>
      <c r="N117" s="1"/>
      <c r="O117" s="1"/>
    </row>
    <row r="118" spans="1:15" ht="12.75" customHeight="1">
      <c r="A118" s="60">
        <v>109</v>
      </c>
      <c r="B118" s="62" t="s">
        <v>154</v>
      </c>
      <c r="C118" s="31">
        <v>1303.4000000000001</v>
      </c>
      <c r="D118" s="40">
        <v>1299.8333333333333</v>
      </c>
      <c r="E118" s="40">
        <v>1294.6666666666665</v>
      </c>
      <c r="F118" s="40">
        <v>1285.9333333333332</v>
      </c>
      <c r="G118" s="40">
        <v>1280.7666666666664</v>
      </c>
      <c r="H118" s="40">
        <v>1308.5666666666666</v>
      </c>
      <c r="I118" s="40">
        <v>1313.7333333333331</v>
      </c>
      <c r="J118" s="40">
        <v>1322.4666666666667</v>
      </c>
      <c r="K118" s="31">
        <v>1305</v>
      </c>
      <c r="L118" s="31">
        <v>1291.0999999999999</v>
      </c>
      <c r="M118" s="31">
        <v>40.091799999999999</v>
      </c>
      <c r="N118" s="1"/>
      <c r="O118" s="1"/>
    </row>
    <row r="119" spans="1:15" ht="12.75" customHeight="1">
      <c r="A119" s="60">
        <v>110</v>
      </c>
      <c r="B119" s="62" t="s">
        <v>151</v>
      </c>
      <c r="C119" s="31">
        <v>2437.75</v>
      </c>
      <c r="D119" s="40">
        <v>2452.2000000000003</v>
      </c>
      <c r="E119" s="40">
        <v>2414.4000000000005</v>
      </c>
      <c r="F119" s="40">
        <v>2391.0500000000002</v>
      </c>
      <c r="G119" s="40">
        <v>2353.2500000000005</v>
      </c>
      <c r="H119" s="40">
        <v>2475.5500000000006</v>
      </c>
      <c r="I119" s="40">
        <v>2513.3500000000008</v>
      </c>
      <c r="J119" s="40">
        <v>2536.7000000000007</v>
      </c>
      <c r="K119" s="31">
        <v>2490</v>
      </c>
      <c r="L119" s="31">
        <v>2428.85</v>
      </c>
      <c r="M119" s="31">
        <v>12.76432</v>
      </c>
      <c r="N119" s="1"/>
      <c r="O119" s="1"/>
    </row>
    <row r="120" spans="1:15" ht="12.75" customHeight="1">
      <c r="A120" s="60">
        <v>111</v>
      </c>
      <c r="B120" s="62" t="s">
        <v>157</v>
      </c>
      <c r="C120" s="31">
        <v>731.2</v>
      </c>
      <c r="D120" s="40">
        <v>731.13333333333333</v>
      </c>
      <c r="E120" s="40">
        <v>726.26666666666665</v>
      </c>
      <c r="F120" s="40">
        <v>721.33333333333337</v>
      </c>
      <c r="G120" s="40">
        <v>716.4666666666667</v>
      </c>
      <c r="H120" s="40">
        <v>736.06666666666661</v>
      </c>
      <c r="I120" s="40">
        <v>740.93333333333317</v>
      </c>
      <c r="J120" s="40">
        <v>745.86666666666656</v>
      </c>
      <c r="K120" s="31">
        <v>736</v>
      </c>
      <c r="L120" s="31">
        <v>726.2</v>
      </c>
      <c r="M120" s="31">
        <v>1.91483</v>
      </c>
      <c r="N120" s="1"/>
      <c r="O120" s="1"/>
    </row>
    <row r="121" spans="1:15" ht="12.75" customHeight="1">
      <c r="A121" s="60">
        <v>112</v>
      </c>
      <c r="B121" s="62" t="s">
        <v>286</v>
      </c>
      <c r="C121" s="31">
        <v>257.05</v>
      </c>
      <c r="D121" s="40">
        <v>255.51666666666665</v>
      </c>
      <c r="E121" s="40">
        <v>253.08333333333331</v>
      </c>
      <c r="F121" s="40">
        <v>249.11666666666667</v>
      </c>
      <c r="G121" s="40">
        <v>246.68333333333334</v>
      </c>
      <c r="H121" s="40">
        <v>259.48333333333329</v>
      </c>
      <c r="I121" s="40">
        <v>261.91666666666669</v>
      </c>
      <c r="J121" s="40">
        <v>265.88333333333327</v>
      </c>
      <c r="K121" s="31">
        <v>257.95</v>
      </c>
      <c r="L121" s="31">
        <v>251.55</v>
      </c>
      <c r="M121" s="31">
        <v>16.06006</v>
      </c>
      <c r="N121" s="1"/>
      <c r="O121" s="1"/>
    </row>
    <row r="122" spans="1:15" ht="12.75" customHeight="1">
      <c r="A122" s="60">
        <v>113</v>
      </c>
      <c r="B122" s="62" t="s">
        <v>162</v>
      </c>
      <c r="C122" s="31">
        <v>773.15</v>
      </c>
      <c r="D122" s="40">
        <v>776.06666666666661</v>
      </c>
      <c r="E122" s="40">
        <v>765.63333333333321</v>
      </c>
      <c r="F122" s="40">
        <v>758.11666666666656</v>
      </c>
      <c r="G122" s="40">
        <v>747.68333333333317</v>
      </c>
      <c r="H122" s="40">
        <v>783.58333333333326</v>
      </c>
      <c r="I122" s="40">
        <v>794.01666666666665</v>
      </c>
      <c r="J122" s="40">
        <v>801.5333333333333</v>
      </c>
      <c r="K122" s="31">
        <v>786.5</v>
      </c>
      <c r="L122" s="31">
        <v>768.55</v>
      </c>
      <c r="M122" s="31">
        <v>22.825489999999999</v>
      </c>
      <c r="N122" s="1"/>
      <c r="O122" s="1"/>
    </row>
    <row r="123" spans="1:15" ht="12.75" customHeight="1">
      <c r="A123" s="60">
        <v>114</v>
      </c>
      <c r="B123" s="62" t="s">
        <v>160</v>
      </c>
      <c r="C123" s="31">
        <v>594.15</v>
      </c>
      <c r="D123" s="40">
        <v>589.9666666666667</v>
      </c>
      <c r="E123" s="40">
        <v>575.43333333333339</v>
      </c>
      <c r="F123" s="40">
        <v>556.7166666666667</v>
      </c>
      <c r="G123" s="40">
        <v>542.18333333333339</v>
      </c>
      <c r="H123" s="40">
        <v>608.68333333333339</v>
      </c>
      <c r="I123" s="40">
        <v>623.2166666666667</v>
      </c>
      <c r="J123" s="40">
        <v>641.93333333333339</v>
      </c>
      <c r="K123" s="31">
        <v>604.5</v>
      </c>
      <c r="L123" s="31">
        <v>571.25</v>
      </c>
      <c r="M123" s="31">
        <v>95.085899999999995</v>
      </c>
      <c r="N123" s="1"/>
      <c r="O123" s="1"/>
    </row>
    <row r="124" spans="1:15" ht="12.75" customHeight="1">
      <c r="A124" s="60">
        <v>115</v>
      </c>
      <c r="B124" s="62" t="s">
        <v>163</v>
      </c>
      <c r="C124" s="31">
        <v>497</v>
      </c>
      <c r="D124" s="40">
        <v>496.36666666666662</v>
      </c>
      <c r="E124" s="40">
        <v>492.73333333333323</v>
      </c>
      <c r="F124" s="40">
        <v>488.46666666666664</v>
      </c>
      <c r="G124" s="40">
        <v>484.83333333333326</v>
      </c>
      <c r="H124" s="40">
        <v>500.63333333333321</v>
      </c>
      <c r="I124" s="40">
        <v>504.26666666666654</v>
      </c>
      <c r="J124" s="40">
        <v>508.53333333333319</v>
      </c>
      <c r="K124" s="31">
        <v>500</v>
      </c>
      <c r="L124" s="31">
        <v>492.1</v>
      </c>
      <c r="M124" s="31">
        <v>11.553280000000001</v>
      </c>
      <c r="N124" s="1"/>
      <c r="O124" s="1"/>
    </row>
    <row r="125" spans="1:15" ht="12.75" customHeight="1">
      <c r="A125" s="60">
        <v>116</v>
      </c>
      <c r="B125" s="62" t="s">
        <v>164</v>
      </c>
      <c r="C125" s="31">
        <v>1844</v>
      </c>
      <c r="D125" s="40">
        <v>1835.4333333333334</v>
      </c>
      <c r="E125" s="40">
        <v>1823.8666666666668</v>
      </c>
      <c r="F125" s="40">
        <v>1803.7333333333333</v>
      </c>
      <c r="G125" s="40">
        <v>1792.1666666666667</v>
      </c>
      <c r="H125" s="40">
        <v>1855.5666666666668</v>
      </c>
      <c r="I125" s="40">
        <v>1867.1333333333334</v>
      </c>
      <c r="J125" s="40">
        <v>1887.2666666666669</v>
      </c>
      <c r="K125" s="31">
        <v>1847</v>
      </c>
      <c r="L125" s="31">
        <v>1815.3</v>
      </c>
      <c r="M125" s="31">
        <v>46.229050000000001</v>
      </c>
      <c r="N125" s="1"/>
      <c r="O125" s="1"/>
    </row>
    <row r="126" spans="1:15" ht="12.75" customHeight="1">
      <c r="A126" s="60">
        <v>117</v>
      </c>
      <c r="B126" s="62" t="s">
        <v>165</v>
      </c>
      <c r="C126" s="31">
        <v>121.6</v>
      </c>
      <c r="D126" s="40">
        <v>119.91666666666667</v>
      </c>
      <c r="E126" s="40">
        <v>117.93333333333334</v>
      </c>
      <c r="F126" s="40">
        <v>114.26666666666667</v>
      </c>
      <c r="G126" s="40">
        <v>112.28333333333333</v>
      </c>
      <c r="H126" s="40">
        <v>123.58333333333334</v>
      </c>
      <c r="I126" s="40">
        <v>125.56666666666666</v>
      </c>
      <c r="J126" s="40">
        <v>129.23333333333335</v>
      </c>
      <c r="K126" s="31">
        <v>121.9</v>
      </c>
      <c r="L126" s="31">
        <v>116.25</v>
      </c>
      <c r="M126" s="31">
        <v>121.35930999999999</v>
      </c>
      <c r="N126" s="1"/>
      <c r="O126" s="1"/>
    </row>
    <row r="127" spans="1:15" ht="12.75" customHeight="1">
      <c r="A127" s="60">
        <v>118</v>
      </c>
      <c r="B127" s="62" t="s">
        <v>171</v>
      </c>
      <c r="C127" s="31">
        <v>3970.15</v>
      </c>
      <c r="D127" s="40">
        <v>3947.75</v>
      </c>
      <c r="E127" s="40">
        <v>3895.5</v>
      </c>
      <c r="F127" s="40">
        <v>3820.85</v>
      </c>
      <c r="G127" s="40">
        <v>3768.6</v>
      </c>
      <c r="H127" s="40">
        <v>4022.4</v>
      </c>
      <c r="I127" s="40">
        <v>4074.65</v>
      </c>
      <c r="J127" s="40">
        <v>4149.3</v>
      </c>
      <c r="K127" s="31">
        <v>4000</v>
      </c>
      <c r="L127" s="31">
        <v>3873.1</v>
      </c>
      <c r="M127" s="31">
        <v>3.2877800000000001</v>
      </c>
      <c r="N127" s="1"/>
      <c r="O127" s="1"/>
    </row>
    <row r="128" spans="1:15" ht="12.75" customHeight="1">
      <c r="A128" s="60">
        <v>119</v>
      </c>
      <c r="B128" s="62" t="s">
        <v>168</v>
      </c>
      <c r="C128" s="31">
        <v>390.55</v>
      </c>
      <c r="D128" s="40">
        <v>387.61666666666662</v>
      </c>
      <c r="E128" s="40">
        <v>383.93333333333322</v>
      </c>
      <c r="F128" s="40">
        <v>377.31666666666661</v>
      </c>
      <c r="G128" s="40">
        <v>373.63333333333321</v>
      </c>
      <c r="H128" s="40">
        <v>394.23333333333323</v>
      </c>
      <c r="I128" s="40">
        <v>397.91666666666663</v>
      </c>
      <c r="J128" s="40">
        <v>404.53333333333325</v>
      </c>
      <c r="K128" s="31">
        <v>391.3</v>
      </c>
      <c r="L128" s="31">
        <v>381</v>
      </c>
      <c r="M128" s="31">
        <v>15.02464</v>
      </c>
      <c r="N128" s="1"/>
      <c r="O128" s="1"/>
    </row>
    <row r="129" spans="1:15" ht="12.75" customHeight="1">
      <c r="A129" s="60">
        <v>120</v>
      </c>
      <c r="B129" s="62" t="s">
        <v>170</v>
      </c>
      <c r="C129" s="31">
        <v>5022.1499999999996</v>
      </c>
      <c r="D129" s="40">
        <v>5016.5999999999995</v>
      </c>
      <c r="E129" s="40">
        <v>4962.8499999999985</v>
      </c>
      <c r="F129" s="40">
        <v>4903.5499999999993</v>
      </c>
      <c r="G129" s="40">
        <v>4849.7999999999984</v>
      </c>
      <c r="H129" s="40">
        <v>5075.8999999999987</v>
      </c>
      <c r="I129" s="40">
        <v>5129.6500000000005</v>
      </c>
      <c r="J129" s="40">
        <v>5188.9499999999989</v>
      </c>
      <c r="K129" s="31">
        <v>5070.3500000000004</v>
      </c>
      <c r="L129" s="31">
        <v>4957.3</v>
      </c>
      <c r="M129" s="31">
        <v>3.7293400000000001</v>
      </c>
      <c r="N129" s="1"/>
      <c r="O129" s="1"/>
    </row>
    <row r="130" spans="1:15" ht="12.75" customHeight="1">
      <c r="A130" s="60">
        <v>121</v>
      </c>
      <c r="B130" s="62" t="s">
        <v>169</v>
      </c>
      <c r="C130" s="31">
        <v>2382</v>
      </c>
      <c r="D130" s="40">
        <v>2375.3666666666663</v>
      </c>
      <c r="E130" s="40">
        <v>2361.0833333333326</v>
      </c>
      <c r="F130" s="40">
        <v>2340.1666666666661</v>
      </c>
      <c r="G130" s="40">
        <v>2325.8833333333323</v>
      </c>
      <c r="H130" s="40">
        <v>2396.2833333333328</v>
      </c>
      <c r="I130" s="40">
        <v>2410.5666666666666</v>
      </c>
      <c r="J130" s="40">
        <v>2431.4833333333331</v>
      </c>
      <c r="K130" s="31">
        <v>2389.65</v>
      </c>
      <c r="L130" s="31">
        <v>2354.4499999999998</v>
      </c>
      <c r="M130" s="31">
        <v>17.713059999999999</v>
      </c>
      <c r="N130" s="1"/>
      <c r="O130" s="1"/>
    </row>
    <row r="131" spans="1:15" ht="12.75" customHeight="1">
      <c r="A131" s="60">
        <v>122</v>
      </c>
      <c r="B131" s="62" t="s">
        <v>167</v>
      </c>
      <c r="C131" s="31">
        <v>365.5</v>
      </c>
      <c r="D131" s="40">
        <v>365.34999999999997</v>
      </c>
      <c r="E131" s="40">
        <v>363.14999999999992</v>
      </c>
      <c r="F131" s="40">
        <v>360.79999999999995</v>
      </c>
      <c r="G131" s="40">
        <v>358.59999999999991</v>
      </c>
      <c r="H131" s="40">
        <v>367.69999999999993</v>
      </c>
      <c r="I131" s="40">
        <v>369.9</v>
      </c>
      <c r="J131" s="40">
        <v>372.24999999999994</v>
      </c>
      <c r="K131" s="31">
        <v>367.55</v>
      </c>
      <c r="L131" s="31">
        <v>363</v>
      </c>
      <c r="M131" s="31">
        <v>10.7905</v>
      </c>
      <c r="N131" s="1"/>
      <c r="O131" s="1"/>
    </row>
    <row r="132" spans="1:15" ht="12.75" customHeight="1">
      <c r="A132" s="60">
        <v>123</v>
      </c>
      <c r="B132" s="62" t="s">
        <v>287</v>
      </c>
      <c r="C132" s="31">
        <v>630.35</v>
      </c>
      <c r="D132" s="40">
        <v>627.29999999999995</v>
      </c>
      <c r="E132" s="40">
        <v>622.09999999999991</v>
      </c>
      <c r="F132" s="40">
        <v>613.84999999999991</v>
      </c>
      <c r="G132" s="40">
        <v>608.64999999999986</v>
      </c>
      <c r="H132" s="40">
        <v>635.54999999999995</v>
      </c>
      <c r="I132" s="40">
        <v>640.75</v>
      </c>
      <c r="J132" s="40">
        <v>649</v>
      </c>
      <c r="K132" s="31">
        <v>632.5</v>
      </c>
      <c r="L132" s="31">
        <v>619.04999999999995</v>
      </c>
      <c r="M132" s="31">
        <v>30.41047</v>
      </c>
      <c r="N132" s="1"/>
      <c r="O132" s="1"/>
    </row>
    <row r="133" spans="1:15" ht="12.75" customHeight="1">
      <c r="A133" s="60">
        <v>124</v>
      </c>
      <c r="B133" s="62" t="s">
        <v>288</v>
      </c>
      <c r="C133" s="31">
        <v>4350.3</v>
      </c>
      <c r="D133" s="40">
        <v>4350.5666666666666</v>
      </c>
      <c r="E133" s="40">
        <v>4312.2833333333328</v>
      </c>
      <c r="F133" s="40">
        <v>4274.2666666666664</v>
      </c>
      <c r="G133" s="40">
        <v>4235.9833333333327</v>
      </c>
      <c r="H133" s="40">
        <v>4388.583333333333</v>
      </c>
      <c r="I133" s="40">
        <v>4426.8666666666677</v>
      </c>
      <c r="J133" s="40">
        <v>4464.8833333333332</v>
      </c>
      <c r="K133" s="31">
        <v>4388.8500000000004</v>
      </c>
      <c r="L133" s="31">
        <v>4312.55</v>
      </c>
      <c r="M133" s="31">
        <v>0.27259</v>
      </c>
      <c r="N133" s="1"/>
      <c r="O133" s="1"/>
    </row>
    <row r="134" spans="1:15" ht="12.75" customHeight="1">
      <c r="A134" s="60">
        <v>125</v>
      </c>
      <c r="B134" s="62" t="s">
        <v>172</v>
      </c>
      <c r="C134" s="31">
        <v>829.9</v>
      </c>
      <c r="D134" s="40">
        <v>827.56666666666661</v>
      </c>
      <c r="E134" s="40">
        <v>823.93333333333317</v>
      </c>
      <c r="F134" s="40">
        <v>817.96666666666658</v>
      </c>
      <c r="G134" s="40">
        <v>814.33333333333314</v>
      </c>
      <c r="H134" s="40">
        <v>833.53333333333319</v>
      </c>
      <c r="I134" s="40">
        <v>837.16666666666663</v>
      </c>
      <c r="J134" s="40">
        <v>843.13333333333321</v>
      </c>
      <c r="K134" s="31">
        <v>831.2</v>
      </c>
      <c r="L134" s="31">
        <v>821.6</v>
      </c>
      <c r="M134" s="31">
        <v>3.8917700000000002</v>
      </c>
      <c r="N134" s="1"/>
      <c r="O134" s="1"/>
    </row>
    <row r="135" spans="1:15" ht="12.75" customHeight="1">
      <c r="A135" s="60">
        <v>126</v>
      </c>
      <c r="B135" s="62" t="s">
        <v>185</v>
      </c>
      <c r="C135" s="31">
        <v>99348.2</v>
      </c>
      <c r="D135" s="40">
        <v>99276.10000000002</v>
      </c>
      <c r="E135" s="40">
        <v>98352.200000000041</v>
      </c>
      <c r="F135" s="40">
        <v>97356.200000000026</v>
      </c>
      <c r="G135" s="40">
        <v>96432.300000000047</v>
      </c>
      <c r="H135" s="40">
        <v>100272.10000000003</v>
      </c>
      <c r="I135" s="40">
        <v>101196.00000000003</v>
      </c>
      <c r="J135" s="40">
        <v>102192.00000000003</v>
      </c>
      <c r="K135" s="31">
        <v>100200</v>
      </c>
      <c r="L135" s="31">
        <v>98280.1</v>
      </c>
      <c r="M135" s="31">
        <v>8.9139999999999997E-2</v>
      </c>
      <c r="N135" s="1"/>
      <c r="O135" s="1"/>
    </row>
    <row r="136" spans="1:15" ht="12.75" customHeight="1">
      <c r="A136" s="60">
        <v>127</v>
      </c>
      <c r="B136" s="62" t="s">
        <v>174</v>
      </c>
      <c r="C136" s="31">
        <v>320.3</v>
      </c>
      <c r="D136" s="40">
        <v>319.3</v>
      </c>
      <c r="E136" s="40">
        <v>316.15000000000003</v>
      </c>
      <c r="F136" s="40">
        <v>312</v>
      </c>
      <c r="G136" s="40">
        <v>308.85000000000002</v>
      </c>
      <c r="H136" s="40">
        <v>323.45000000000005</v>
      </c>
      <c r="I136" s="40">
        <v>326.60000000000002</v>
      </c>
      <c r="J136" s="40">
        <v>330.75000000000006</v>
      </c>
      <c r="K136" s="31">
        <v>322.45</v>
      </c>
      <c r="L136" s="31">
        <v>315.14999999999998</v>
      </c>
      <c r="M136" s="31">
        <v>36.741340000000001</v>
      </c>
      <c r="N136" s="1"/>
      <c r="O136" s="1"/>
    </row>
    <row r="137" spans="1:15" ht="12.75" customHeight="1">
      <c r="A137" s="60">
        <v>128</v>
      </c>
      <c r="B137" s="62" t="s">
        <v>173</v>
      </c>
      <c r="C137" s="31">
        <v>1396.45</v>
      </c>
      <c r="D137" s="40">
        <v>1395.6833333333334</v>
      </c>
      <c r="E137" s="40">
        <v>1381.4666666666667</v>
      </c>
      <c r="F137" s="40">
        <v>1366.4833333333333</v>
      </c>
      <c r="G137" s="40">
        <v>1352.2666666666667</v>
      </c>
      <c r="H137" s="40">
        <v>1410.6666666666667</v>
      </c>
      <c r="I137" s="40">
        <v>1424.8833333333334</v>
      </c>
      <c r="J137" s="40">
        <v>1439.8666666666668</v>
      </c>
      <c r="K137" s="31">
        <v>1409.9</v>
      </c>
      <c r="L137" s="31">
        <v>1380.7</v>
      </c>
      <c r="M137" s="31">
        <v>10.42428</v>
      </c>
      <c r="N137" s="1"/>
      <c r="O137" s="1"/>
    </row>
    <row r="138" spans="1:15" ht="12.75" customHeight="1">
      <c r="A138" s="60">
        <v>129</v>
      </c>
      <c r="B138" s="62" t="s">
        <v>176</v>
      </c>
      <c r="C138" s="31">
        <v>536.1</v>
      </c>
      <c r="D138" s="40">
        <v>536.18333333333339</v>
      </c>
      <c r="E138" s="40">
        <v>531.91666666666674</v>
      </c>
      <c r="F138" s="40">
        <v>527.73333333333335</v>
      </c>
      <c r="G138" s="40">
        <v>523.4666666666667</v>
      </c>
      <c r="H138" s="40">
        <v>540.36666666666679</v>
      </c>
      <c r="I138" s="40">
        <v>544.63333333333344</v>
      </c>
      <c r="J138" s="40">
        <v>548.81666666666683</v>
      </c>
      <c r="K138" s="31">
        <v>540.45000000000005</v>
      </c>
      <c r="L138" s="31">
        <v>532</v>
      </c>
      <c r="M138" s="31">
        <v>14.8392</v>
      </c>
      <c r="N138" s="1"/>
      <c r="O138" s="1"/>
    </row>
    <row r="139" spans="1:15" ht="12.75" customHeight="1">
      <c r="A139" s="60">
        <v>130</v>
      </c>
      <c r="B139" s="62" t="s">
        <v>177</v>
      </c>
      <c r="C139" s="31">
        <v>9492.1</v>
      </c>
      <c r="D139" s="40">
        <v>9483.6666666666661</v>
      </c>
      <c r="E139" s="40">
        <v>9428.4333333333325</v>
      </c>
      <c r="F139" s="40">
        <v>9364.7666666666664</v>
      </c>
      <c r="G139" s="40">
        <v>9309.5333333333328</v>
      </c>
      <c r="H139" s="40">
        <v>9547.3333333333321</v>
      </c>
      <c r="I139" s="40">
        <v>9602.5666666666657</v>
      </c>
      <c r="J139" s="40">
        <v>9666.2333333333318</v>
      </c>
      <c r="K139" s="31">
        <v>9538.9</v>
      </c>
      <c r="L139" s="31">
        <v>9420</v>
      </c>
      <c r="M139" s="31">
        <v>6.1271300000000002</v>
      </c>
      <c r="N139" s="1"/>
      <c r="O139" s="1"/>
    </row>
    <row r="140" spans="1:15" ht="12.75" customHeight="1">
      <c r="A140" s="60">
        <v>131</v>
      </c>
      <c r="B140" s="62" t="s">
        <v>181</v>
      </c>
      <c r="C140" s="31">
        <v>703.2</v>
      </c>
      <c r="D140" s="40">
        <v>697.4</v>
      </c>
      <c r="E140" s="40">
        <v>685.4</v>
      </c>
      <c r="F140" s="40">
        <v>667.6</v>
      </c>
      <c r="G140" s="40">
        <v>655.6</v>
      </c>
      <c r="H140" s="40">
        <v>715.19999999999993</v>
      </c>
      <c r="I140" s="40">
        <v>727.19999999999993</v>
      </c>
      <c r="J140" s="40">
        <v>744.99999999999989</v>
      </c>
      <c r="K140" s="31">
        <v>709.4</v>
      </c>
      <c r="L140" s="31">
        <v>679.6</v>
      </c>
      <c r="M140" s="31">
        <v>12.120340000000001</v>
      </c>
      <c r="N140" s="1"/>
      <c r="O140" s="1"/>
    </row>
    <row r="141" spans="1:15" ht="12.75" customHeight="1">
      <c r="A141" s="60">
        <v>132</v>
      </c>
      <c r="B141" s="62" t="s">
        <v>289</v>
      </c>
      <c r="C141" s="31">
        <v>584.04999999999995</v>
      </c>
      <c r="D141" s="40">
        <v>589.75</v>
      </c>
      <c r="E141" s="40">
        <v>576.65</v>
      </c>
      <c r="F141" s="40">
        <v>569.25</v>
      </c>
      <c r="G141" s="40">
        <v>556.15</v>
      </c>
      <c r="H141" s="40">
        <v>597.15</v>
      </c>
      <c r="I141" s="40">
        <v>610.24999999999989</v>
      </c>
      <c r="J141" s="40">
        <v>617.65</v>
      </c>
      <c r="K141" s="31">
        <v>602.85</v>
      </c>
      <c r="L141" s="31">
        <v>582.35</v>
      </c>
      <c r="M141" s="31">
        <v>19.704149999999998</v>
      </c>
      <c r="N141" s="1"/>
      <c r="O141" s="1"/>
    </row>
    <row r="142" spans="1:15" ht="12.75" customHeight="1">
      <c r="A142" s="60">
        <v>133</v>
      </c>
      <c r="B142" s="62" t="s">
        <v>290</v>
      </c>
      <c r="C142" s="31">
        <v>58.3</v>
      </c>
      <c r="D142" s="40">
        <v>58.133333333333326</v>
      </c>
      <c r="E142" s="40">
        <v>57.466666666666654</v>
      </c>
      <c r="F142" s="40">
        <v>56.633333333333326</v>
      </c>
      <c r="G142" s="40">
        <v>55.966666666666654</v>
      </c>
      <c r="H142" s="40">
        <v>58.966666666666654</v>
      </c>
      <c r="I142" s="40">
        <v>59.633333333333326</v>
      </c>
      <c r="J142" s="40">
        <v>60.466666666666654</v>
      </c>
      <c r="K142" s="31">
        <v>58.8</v>
      </c>
      <c r="L142" s="31">
        <v>57.3</v>
      </c>
      <c r="M142" s="31">
        <v>55.533639999999998</v>
      </c>
      <c r="N142" s="1"/>
      <c r="O142" s="1"/>
    </row>
    <row r="143" spans="1:15" ht="12.75" customHeight="1">
      <c r="A143" s="60">
        <v>134</v>
      </c>
      <c r="B143" s="62" t="s">
        <v>184</v>
      </c>
      <c r="C143" s="31">
        <v>1884.5</v>
      </c>
      <c r="D143" s="40">
        <v>1875.9333333333334</v>
      </c>
      <c r="E143" s="40">
        <v>1862.8666666666668</v>
      </c>
      <c r="F143" s="40">
        <v>1841.2333333333333</v>
      </c>
      <c r="G143" s="40">
        <v>1828.1666666666667</v>
      </c>
      <c r="H143" s="40">
        <v>1897.5666666666668</v>
      </c>
      <c r="I143" s="40">
        <v>1910.6333333333334</v>
      </c>
      <c r="J143" s="40">
        <v>1932.2666666666669</v>
      </c>
      <c r="K143" s="31">
        <v>1889</v>
      </c>
      <c r="L143" s="31">
        <v>1854.3</v>
      </c>
      <c r="M143" s="31">
        <v>5.8966700000000003</v>
      </c>
      <c r="N143" s="1"/>
      <c r="O143" s="1"/>
    </row>
    <row r="144" spans="1:15" ht="12.75" customHeight="1">
      <c r="A144" s="60">
        <v>135</v>
      </c>
      <c r="B144" s="62" t="s">
        <v>186</v>
      </c>
      <c r="C144" s="31">
        <v>1191.25</v>
      </c>
      <c r="D144" s="40">
        <v>1187.0833333333333</v>
      </c>
      <c r="E144" s="40">
        <v>1180.1666666666665</v>
      </c>
      <c r="F144" s="40">
        <v>1169.0833333333333</v>
      </c>
      <c r="G144" s="40">
        <v>1162.1666666666665</v>
      </c>
      <c r="H144" s="40">
        <v>1198.1666666666665</v>
      </c>
      <c r="I144" s="40">
        <v>1205.083333333333</v>
      </c>
      <c r="J144" s="40">
        <v>1216.1666666666665</v>
      </c>
      <c r="K144" s="31">
        <v>1194</v>
      </c>
      <c r="L144" s="31">
        <v>1176</v>
      </c>
      <c r="M144" s="31">
        <v>3.2960400000000001</v>
      </c>
      <c r="N144" s="1"/>
      <c r="O144" s="1"/>
    </row>
    <row r="145" spans="1:15" ht="12.75" customHeight="1">
      <c r="A145" s="60">
        <v>136</v>
      </c>
      <c r="B145" s="62" t="s">
        <v>193</v>
      </c>
      <c r="C145" s="31">
        <v>187.5</v>
      </c>
      <c r="D145" s="40">
        <v>186.68333333333331</v>
      </c>
      <c r="E145" s="40">
        <v>185.36666666666662</v>
      </c>
      <c r="F145" s="40">
        <v>183.23333333333332</v>
      </c>
      <c r="G145" s="40">
        <v>181.91666666666663</v>
      </c>
      <c r="H145" s="40">
        <v>188.81666666666661</v>
      </c>
      <c r="I145" s="40">
        <v>190.13333333333327</v>
      </c>
      <c r="J145" s="40">
        <v>192.26666666666659</v>
      </c>
      <c r="K145" s="31">
        <v>188</v>
      </c>
      <c r="L145" s="31">
        <v>184.55</v>
      </c>
      <c r="M145" s="31">
        <v>60.356000000000002</v>
      </c>
      <c r="N145" s="1"/>
      <c r="O145" s="1"/>
    </row>
    <row r="146" spans="1:15" ht="12.75" customHeight="1">
      <c r="A146" s="60">
        <v>137</v>
      </c>
      <c r="B146" s="62" t="s">
        <v>187</v>
      </c>
      <c r="C146" s="31">
        <v>85.2</v>
      </c>
      <c r="D146" s="40">
        <v>85.13333333333334</v>
      </c>
      <c r="E146" s="40">
        <v>84.416666666666686</v>
      </c>
      <c r="F146" s="40">
        <v>83.63333333333334</v>
      </c>
      <c r="G146" s="40">
        <v>82.916666666666686</v>
      </c>
      <c r="H146" s="40">
        <v>85.916666666666686</v>
      </c>
      <c r="I146" s="40">
        <v>86.633333333333354</v>
      </c>
      <c r="J146" s="40">
        <v>87.416666666666686</v>
      </c>
      <c r="K146" s="31">
        <v>85.85</v>
      </c>
      <c r="L146" s="31">
        <v>84.35</v>
      </c>
      <c r="M146" s="31">
        <v>47.472479999999997</v>
      </c>
      <c r="N146" s="1"/>
      <c r="O146" s="1"/>
    </row>
    <row r="147" spans="1:15" ht="12.75" customHeight="1">
      <c r="A147" s="60">
        <v>138</v>
      </c>
      <c r="B147" s="62" t="s">
        <v>189</v>
      </c>
      <c r="C147" s="31">
        <v>4617.3</v>
      </c>
      <c r="D147" s="40">
        <v>4627.9666666666672</v>
      </c>
      <c r="E147" s="40">
        <v>4579.3333333333339</v>
      </c>
      <c r="F147" s="40">
        <v>4541.3666666666668</v>
      </c>
      <c r="G147" s="40">
        <v>4492.7333333333336</v>
      </c>
      <c r="H147" s="40">
        <v>4665.9333333333343</v>
      </c>
      <c r="I147" s="40">
        <v>4714.5666666666675</v>
      </c>
      <c r="J147" s="40">
        <v>4752.5333333333347</v>
      </c>
      <c r="K147" s="31">
        <v>4676.6000000000004</v>
      </c>
      <c r="L147" s="31">
        <v>4590</v>
      </c>
      <c r="M147" s="31">
        <v>0.72346999999999995</v>
      </c>
      <c r="N147" s="1"/>
      <c r="O147" s="1"/>
    </row>
    <row r="148" spans="1:15" ht="12.75" customHeight="1">
      <c r="A148" s="60">
        <v>139</v>
      </c>
      <c r="B148" s="62" t="s">
        <v>190</v>
      </c>
      <c r="C148" s="31">
        <v>22955.55</v>
      </c>
      <c r="D148" s="40">
        <v>22891.833333333332</v>
      </c>
      <c r="E148" s="40">
        <v>22783.716666666664</v>
      </c>
      <c r="F148" s="40">
        <v>22611.883333333331</v>
      </c>
      <c r="G148" s="40">
        <v>22503.766666666663</v>
      </c>
      <c r="H148" s="40">
        <v>23063.666666666664</v>
      </c>
      <c r="I148" s="40">
        <v>23171.783333333333</v>
      </c>
      <c r="J148" s="40">
        <v>23343.616666666665</v>
      </c>
      <c r="K148" s="31">
        <v>22999.95</v>
      </c>
      <c r="L148" s="31">
        <v>22720</v>
      </c>
      <c r="M148" s="31">
        <v>0.68876999999999999</v>
      </c>
      <c r="N148" s="1"/>
      <c r="O148" s="1"/>
    </row>
    <row r="149" spans="1:15" ht="12.75" customHeight="1">
      <c r="A149" s="60">
        <v>140</v>
      </c>
      <c r="B149" s="62" t="s">
        <v>291</v>
      </c>
      <c r="C149" s="31">
        <v>252.3</v>
      </c>
      <c r="D149" s="40">
        <v>251.21666666666667</v>
      </c>
      <c r="E149" s="40">
        <v>248.43333333333334</v>
      </c>
      <c r="F149" s="40">
        <v>244.56666666666666</v>
      </c>
      <c r="G149" s="40">
        <v>241.78333333333333</v>
      </c>
      <c r="H149" s="40">
        <v>255.08333333333334</v>
      </c>
      <c r="I149" s="40">
        <v>257.86666666666667</v>
      </c>
      <c r="J149" s="40">
        <v>261.73333333333335</v>
      </c>
      <c r="K149" s="31">
        <v>254</v>
      </c>
      <c r="L149" s="31">
        <v>247.35</v>
      </c>
      <c r="M149" s="31">
        <v>11.623989999999999</v>
      </c>
      <c r="N149" s="1"/>
      <c r="O149" s="1"/>
    </row>
    <row r="150" spans="1:15" ht="12.75" customHeight="1">
      <c r="A150" s="60">
        <v>141</v>
      </c>
      <c r="B150" s="62" t="s">
        <v>194</v>
      </c>
      <c r="C150" s="31">
        <v>1020.2</v>
      </c>
      <c r="D150" s="40">
        <v>1013.2166666666667</v>
      </c>
      <c r="E150" s="40">
        <v>1002.3333333333335</v>
      </c>
      <c r="F150" s="40">
        <v>984.46666666666681</v>
      </c>
      <c r="G150" s="40">
        <v>973.5833333333336</v>
      </c>
      <c r="H150" s="40">
        <v>1031.0833333333335</v>
      </c>
      <c r="I150" s="40">
        <v>1041.9666666666667</v>
      </c>
      <c r="J150" s="40">
        <v>1059.8333333333333</v>
      </c>
      <c r="K150" s="31">
        <v>1024.0999999999999</v>
      </c>
      <c r="L150" s="31">
        <v>995.35</v>
      </c>
      <c r="M150" s="31">
        <v>5.5542400000000001</v>
      </c>
      <c r="N150" s="1"/>
      <c r="O150" s="1"/>
    </row>
    <row r="151" spans="1:15" ht="12.75" customHeight="1">
      <c r="A151" s="60">
        <v>142</v>
      </c>
      <c r="B151" s="62" t="s">
        <v>196</v>
      </c>
      <c r="C151" s="31">
        <v>157.25</v>
      </c>
      <c r="D151" s="40">
        <v>157.20000000000002</v>
      </c>
      <c r="E151" s="40">
        <v>156.60000000000002</v>
      </c>
      <c r="F151" s="40">
        <v>155.95000000000002</v>
      </c>
      <c r="G151" s="40">
        <v>155.35000000000002</v>
      </c>
      <c r="H151" s="40">
        <v>157.85000000000002</v>
      </c>
      <c r="I151" s="40">
        <v>158.44999999999999</v>
      </c>
      <c r="J151" s="40">
        <v>159.10000000000002</v>
      </c>
      <c r="K151" s="31">
        <v>157.80000000000001</v>
      </c>
      <c r="L151" s="31">
        <v>156.55000000000001</v>
      </c>
      <c r="M151" s="31">
        <v>60.597380000000001</v>
      </c>
      <c r="N151" s="1"/>
      <c r="O151" s="1"/>
    </row>
    <row r="152" spans="1:15" ht="12.75" customHeight="1">
      <c r="A152" s="60">
        <v>143</v>
      </c>
      <c r="B152" s="62" t="s">
        <v>292</v>
      </c>
      <c r="C152" s="31">
        <v>252.2</v>
      </c>
      <c r="D152" s="40">
        <v>252.54999999999998</v>
      </c>
      <c r="E152" s="40">
        <v>250.89999999999998</v>
      </c>
      <c r="F152" s="40">
        <v>249.6</v>
      </c>
      <c r="G152" s="40">
        <v>247.95</v>
      </c>
      <c r="H152" s="40">
        <v>253.84999999999997</v>
      </c>
      <c r="I152" s="40">
        <v>255.5</v>
      </c>
      <c r="J152" s="40">
        <v>256.79999999999995</v>
      </c>
      <c r="K152" s="31">
        <v>254.2</v>
      </c>
      <c r="L152" s="31">
        <v>251.25</v>
      </c>
      <c r="M152" s="31">
        <v>11.70196</v>
      </c>
      <c r="N152" s="1"/>
      <c r="O152" s="1"/>
    </row>
    <row r="153" spans="1:15" ht="12.75" customHeight="1">
      <c r="A153" s="60">
        <v>144</v>
      </c>
      <c r="B153" s="62" t="s">
        <v>293</v>
      </c>
      <c r="C153" s="31">
        <v>895.75</v>
      </c>
      <c r="D153" s="40">
        <v>886.58333333333337</v>
      </c>
      <c r="E153" s="40">
        <v>874.16666666666674</v>
      </c>
      <c r="F153" s="40">
        <v>852.58333333333337</v>
      </c>
      <c r="G153" s="40">
        <v>840.16666666666674</v>
      </c>
      <c r="H153" s="40">
        <v>908.16666666666674</v>
      </c>
      <c r="I153" s="40">
        <v>920.58333333333348</v>
      </c>
      <c r="J153" s="40">
        <v>942.16666666666674</v>
      </c>
      <c r="K153" s="31">
        <v>899</v>
      </c>
      <c r="L153" s="31">
        <v>865</v>
      </c>
      <c r="M153" s="31">
        <v>49.004910000000002</v>
      </c>
      <c r="N153" s="1"/>
      <c r="O153" s="1"/>
    </row>
    <row r="154" spans="1:15" ht="12.75" customHeight="1">
      <c r="A154" s="60">
        <v>145</v>
      </c>
      <c r="B154" s="62" t="s">
        <v>195</v>
      </c>
      <c r="C154" s="31">
        <v>3911.65</v>
      </c>
      <c r="D154" s="40">
        <v>3904.9166666666665</v>
      </c>
      <c r="E154" s="40">
        <v>3867.833333333333</v>
      </c>
      <c r="F154" s="40">
        <v>3824.0166666666664</v>
      </c>
      <c r="G154" s="40">
        <v>3786.9333333333329</v>
      </c>
      <c r="H154" s="40">
        <v>3948.7333333333331</v>
      </c>
      <c r="I154" s="40">
        <v>3985.8166666666662</v>
      </c>
      <c r="J154" s="40">
        <v>4029.6333333333332</v>
      </c>
      <c r="K154" s="31">
        <v>3942</v>
      </c>
      <c r="L154" s="31">
        <v>3861.1</v>
      </c>
      <c r="M154" s="31">
        <v>0.92030000000000001</v>
      </c>
      <c r="N154" s="1"/>
      <c r="O154" s="1"/>
    </row>
    <row r="155" spans="1:15" ht="12.75" customHeight="1">
      <c r="A155" s="60">
        <v>146</v>
      </c>
      <c r="B155" s="62" t="s">
        <v>294</v>
      </c>
      <c r="C155" s="31">
        <v>659.05</v>
      </c>
      <c r="D155" s="40">
        <v>662.26666666666677</v>
      </c>
      <c r="E155" s="40">
        <v>651.68333333333351</v>
      </c>
      <c r="F155" s="40">
        <v>644.31666666666672</v>
      </c>
      <c r="G155" s="40">
        <v>633.73333333333346</v>
      </c>
      <c r="H155" s="40">
        <v>669.63333333333355</v>
      </c>
      <c r="I155" s="40">
        <v>680.21666666666681</v>
      </c>
      <c r="J155" s="40">
        <v>687.5833333333336</v>
      </c>
      <c r="K155" s="31">
        <v>672.85</v>
      </c>
      <c r="L155" s="31">
        <v>654.9</v>
      </c>
      <c r="M155" s="31">
        <v>8.3347300000000004</v>
      </c>
      <c r="N155" s="1"/>
      <c r="O155" s="1"/>
    </row>
    <row r="156" spans="1:15" ht="12.75" customHeight="1">
      <c r="A156" s="60">
        <v>147</v>
      </c>
      <c r="B156" s="62" t="s">
        <v>203</v>
      </c>
      <c r="C156" s="31">
        <v>3879.95</v>
      </c>
      <c r="D156" s="40">
        <v>3866.9333333333329</v>
      </c>
      <c r="E156" s="40">
        <v>3844.9166666666661</v>
      </c>
      <c r="F156" s="40">
        <v>3809.8833333333332</v>
      </c>
      <c r="G156" s="40">
        <v>3787.8666666666663</v>
      </c>
      <c r="H156" s="40">
        <v>3901.9666666666658</v>
      </c>
      <c r="I156" s="40">
        <v>3923.9833333333331</v>
      </c>
      <c r="J156" s="40">
        <v>3959.0166666666655</v>
      </c>
      <c r="K156" s="31">
        <v>3888.95</v>
      </c>
      <c r="L156" s="31">
        <v>3831.9</v>
      </c>
      <c r="M156" s="31">
        <v>2.4089999999999998</v>
      </c>
      <c r="N156" s="1"/>
      <c r="O156" s="1"/>
    </row>
    <row r="157" spans="1:15" ht="12.75" customHeight="1">
      <c r="A157" s="60">
        <v>148</v>
      </c>
      <c r="B157" s="62" t="s">
        <v>197</v>
      </c>
      <c r="C157" s="31">
        <v>38647.35</v>
      </c>
      <c r="D157" s="40">
        <v>38661.716666666667</v>
      </c>
      <c r="E157" s="40">
        <v>38424.633333333331</v>
      </c>
      <c r="F157" s="40">
        <v>38201.916666666664</v>
      </c>
      <c r="G157" s="40">
        <v>37964.833333333328</v>
      </c>
      <c r="H157" s="40">
        <v>38884.433333333334</v>
      </c>
      <c r="I157" s="40">
        <v>39121.516666666663</v>
      </c>
      <c r="J157" s="40">
        <v>39344.233333333337</v>
      </c>
      <c r="K157" s="31">
        <v>38898.800000000003</v>
      </c>
      <c r="L157" s="31">
        <v>38439</v>
      </c>
      <c r="M157" s="31">
        <v>0.12257999999999999</v>
      </c>
      <c r="N157" s="1"/>
      <c r="O157" s="1"/>
    </row>
    <row r="158" spans="1:15" ht="12.75" customHeight="1">
      <c r="A158" s="60">
        <v>149</v>
      </c>
      <c r="B158" s="62" t="s">
        <v>295</v>
      </c>
      <c r="C158" s="31">
        <v>1175.5</v>
      </c>
      <c r="D158" s="40">
        <v>1168.7333333333333</v>
      </c>
      <c r="E158" s="40">
        <v>1157.7666666666667</v>
      </c>
      <c r="F158" s="40">
        <v>1140.0333333333333</v>
      </c>
      <c r="G158" s="40">
        <v>1129.0666666666666</v>
      </c>
      <c r="H158" s="40">
        <v>1186.4666666666667</v>
      </c>
      <c r="I158" s="40">
        <v>1197.4333333333334</v>
      </c>
      <c r="J158" s="40">
        <v>1215.1666666666667</v>
      </c>
      <c r="K158" s="31">
        <v>1179.7</v>
      </c>
      <c r="L158" s="31">
        <v>1151</v>
      </c>
      <c r="M158" s="31">
        <v>2.7167599999999998</v>
      </c>
      <c r="N158" s="1"/>
      <c r="O158" s="1"/>
    </row>
    <row r="159" spans="1:15" ht="12.75" customHeight="1">
      <c r="A159" s="60">
        <v>150</v>
      </c>
      <c r="B159" s="62" t="s">
        <v>199</v>
      </c>
      <c r="C159" s="31">
        <v>4969.05</v>
      </c>
      <c r="D159" s="40">
        <v>4949.9333333333334</v>
      </c>
      <c r="E159" s="40">
        <v>4924.8666666666668</v>
      </c>
      <c r="F159" s="40">
        <v>4880.6833333333334</v>
      </c>
      <c r="G159" s="40">
        <v>4855.6166666666668</v>
      </c>
      <c r="H159" s="40">
        <v>4994.1166666666668</v>
      </c>
      <c r="I159" s="40">
        <v>5019.1833333333343</v>
      </c>
      <c r="J159" s="40">
        <v>5063.3666666666668</v>
      </c>
      <c r="K159" s="31">
        <v>4975</v>
      </c>
      <c r="L159" s="31">
        <v>4905.75</v>
      </c>
      <c r="M159" s="31">
        <v>1.96462</v>
      </c>
      <c r="N159" s="1"/>
      <c r="O159" s="1"/>
    </row>
    <row r="160" spans="1:15" ht="12.75" customHeight="1">
      <c r="A160" s="60">
        <v>151</v>
      </c>
      <c r="B160" s="62" t="s">
        <v>200</v>
      </c>
      <c r="C160" s="31">
        <v>224.05</v>
      </c>
      <c r="D160" s="40">
        <v>224.31666666666669</v>
      </c>
      <c r="E160" s="40">
        <v>222.53333333333339</v>
      </c>
      <c r="F160" s="40">
        <v>221.01666666666671</v>
      </c>
      <c r="G160" s="40">
        <v>219.23333333333341</v>
      </c>
      <c r="H160" s="40">
        <v>225.83333333333337</v>
      </c>
      <c r="I160" s="40">
        <v>227.61666666666667</v>
      </c>
      <c r="J160" s="40">
        <v>229.13333333333335</v>
      </c>
      <c r="K160" s="31">
        <v>226.1</v>
      </c>
      <c r="L160" s="31">
        <v>222.8</v>
      </c>
      <c r="M160" s="31">
        <v>18.82038</v>
      </c>
      <c r="N160" s="1"/>
      <c r="O160" s="1"/>
    </row>
    <row r="161" spans="1:15" ht="12.75" customHeight="1">
      <c r="A161" s="60">
        <v>152</v>
      </c>
      <c r="B161" s="62" t="s">
        <v>202</v>
      </c>
      <c r="C161" s="31">
        <v>2678.5</v>
      </c>
      <c r="D161" s="40">
        <v>2683.4333333333334</v>
      </c>
      <c r="E161" s="40">
        <v>2665.8666666666668</v>
      </c>
      <c r="F161" s="40">
        <v>2653.2333333333336</v>
      </c>
      <c r="G161" s="40">
        <v>2635.666666666667</v>
      </c>
      <c r="H161" s="40">
        <v>2696.0666666666666</v>
      </c>
      <c r="I161" s="40">
        <v>2713.6333333333332</v>
      </c>
      <c r="J161" s="40">
        <v>2726.2666666666664</v>
      </c>
      <c r="K161" s="31">
        <v>2701</v>
      </c>
      <c r="L161" s="31">
        <v>2670.8</v>
      </c>
      <c r="M161" s="31">
        <v>4.476</v>
      </c>
      <c r="N161" s="1"/>
      <c r="O161" s="1"/>
    </row>
    <row r="162" spans="1:15" ht="12.75" customHeight="1">
      <c r="A162" s="60">
        <v>153</v>
      </c>
      <c r="B162" s="62" t="s">
        <v>205</v>
      </c>
      <c r="C162" s="31">
        <v>3542.45</v>
      </c>
      <c r="D162" s="40">
        <v>3542.6333333333332</v>
      </c>
      <c r="E162" s="40">
        <v>3515.4666666666662</v>
      </c>
      <c r="F162" s="40">
        <v>3488.4833333333331</v>
      </c>
      <c r="G162" s="40">
        <v>3461.3166666666662</v>
      </c>
      <c r="H162" s="40">
        <v>3569.6166666666663</v>
      </c>
      <c r="I162" s="40">
        <v>3596.7833333333333</v>
      </c>
      <c r="J162" s="40">
        <v>3623.7666666666664</v>
      </c>
      <c r="K162" s="31">
        <v>3569.8</v>
      </c>
      <c r="L162" s="31">
        <v>3515.65</v>
      </c>
      <c r="M162" s="31">
        <v>2.7598799999999999</v>
      </c>
      <c r="N162" s="1"/>
      <c r="O162" s="1"/>
    </row>
    <row r="163" spans="1:15" ht="12.75" customHeight="1">
      <c r="A163" s="60">
        <v>154</v>
      </c>
      <c r="B163" s="62" t="s">
        <v>296</v>
      </c>
      <c r="C163" s="31">
        <v>341.15</v>
      </c>
      <c r="D163" s="40">
        <v>342.0333333333333</v>
      </c>
      <c r="E163" s="40">
        <v>339.11666666666662</v>
      </c>
      <c r="F163" s="40">
        <v>337.08333333333331</v>
      </c>
      <c r="G163" s="40">
        <v>334.16666666666663</v>
      </c>
      <c r="H163" s="40">
        <v>344.06666666666661</v>
      </c>
      <c r="I163" s="40">
        <v>346.98333333333335</v>
      </c>
      <c r="J163" s="40">
        <v>349.01666666666659</v>
      </c>
      <c r="K163" s="31">
        <v>344.95</v>
      </c>
      <c r="L163" s="31">
        <v>340</v>
      </c>
      <c r="M163" s="31">
        <v>9.0108200000000007</v>
      </c>
      <c r="N163" s="1"/>
      <c r="O163" s="1"/>
    </row>
    <row r="164" spans="1:15" ht="12.75" customHeight="1">
      <c r="A164" s="60">
        <v>155</v>
      </c>
      <c r="B164" s="62" t="s">
        <v>201</v>
      </c>
      <c r="C164" s="31">
        <v>203.95</v>
      </c>
      <c r="D164" s="40">
        <v>201.65</v>
      </c>
      <c r="E164" s="40">
        <v>198.8</v>
      </c>
      <c r="F164" s="40">
        <v>193.65</v>
      </c>
      <c r="G164" s="40">
        <v>190.8</v>
      </c>
      <c r="H164" s="40">
        <v>206.8</v>
      </c>
      <c r="I164" s="40">
        <v>209.64999999999998</v>
      </c>
      <c r="J164" s="40">
        <v>214.8</v>
      </c>
      <c r="K164" s="31">
        <v>204.5</v>
      </c>
      <c r="L164" s="31">
        <v>196.5</v>
      </c>
      <c r="M164" s="31">
        <v>77.812860000000001</v>
      </c>
      <c r="N164" s="1"/>
      <c r="O164" s="1"/>
    </row>
    <row r="165" spans="1:15" ht="12.75" customHeight="1">
      <c r="A165" s="60">
        <v>156</v>
      </c>
      <c r="B165" s="62" t="s">
        <v>206</v>
      </c>
      <c r="C165" s="31">
        <v>248.75</v>
      </c>
      <c r="D165" s="40">
        <v>247.4</v>
      </c>
      <c r="E165" s="40">
        <v>245.10000000000002</v>
      </c>
      <c r="F165" s="40">
        <v>241.45000000000002</v>
      </c>
      <c r="G165" s="40">
        <v>239.15000000000003</v>
      </c>
      <c r="H165" s="40">
        <v>251.05</v>
      </c>
      <c r="I165" s="40">
        <v>253.35000000000002</v>
      </c>
      <c r="J165" s="40">
        <v>257</v>
      </c>
      <c r="K165" s="31">
        <v>249.7</v>
      </c>
      <c r="L165" s="31">
        <v>243.75</v>
      </c>
      <c r="M165" s="31">
        <v>100.69774</v>
      </c>
      <c r="N165" s="1"/>
      <c r="O165" s="1"/>
    </row>
    <row r="166" spans="1:15" ht="12.75" customHeight="1">
      <c r="A166" s="60">
        <v>157</v>
      </c>
      <c r="B166" s="62" t="s">
        <v>297</v>
      </c>
      <c r="C166" s="31">
        <v>578</v>
      </c>
      <c r="D166" s="40">
        <v>573.2166666666667</v>
      </c>
      <c r="E166" s="40">
        <v>566.78333333333342</v>
      </c>
      <c r="F166" s="40">
        <v>555.56666666666672</v>
      </c>
      <c r="G166" s="40">
        <v>549.13333333333344</v>
      </c>
      <c r="H166" s="40">
        <v>584.43333333333339</v>
      </c>
      <c r="I166" s="40">
        <v>590.86666666666679</v>
      </c>
      <c r="J166" s="40">
        <v>602.08333333333337</v>
      </c>
      <c r="K166" s="31">
        <v>579.65</v>
      </c>
      <c r="L166" s="31">
        <v>562</v>
      </c>
      <c r="M166" s="31">
        <v>2.9041199999999998</v>
      </c>
      <c r="N166" s="1"/>
      <c r="O166" s="1"/>
    </row>
    <row r="167" spans="1:15" ht="12.75" customHeight="1">
      <c r="A167" s="60">
        <v>158</v>
      </c>
      <c r="B167" s="62" t="s">
        <v>298</v>
      </c>
      <c r="C167" s="31">
        <v>13827.05</v>
      </c>
      <c r="D167" s="40">
        <v>13857.033333333333</v>
      </c>
      <c r="E167" s="40">
        <v>13734.066666666666</v>
      </c>
      <c r="F167" s="40">
        <v>13641.083333333332</v>
      </c>
      <c r="G167" s="40">
        <v>13518.116666666665</v>
      </c>
      <c r="H167" s="40">
        <v>13950.016666666666</v>
      </c>
      <c r="I167" s="40">
        <v>14072.983333333334</v>
      </c>
      <c r="J167" s="40">
        <v>14165.966666666667</v>
      </c>
      <c r="K167" s="31">
        <v>13980</v>
      </c>
      <c r="L167" s="31">
        <v>13764.05</v>
      </c>
      <c r="M167" s="31">
        <v>3.1460000000000002E-2</v>
      </c>
      <c r="N167" s="1"/>
      <c r="O167" s="1"/>
    </row>
    <row r="168" spans="1:15" ht="12.75" customHeight="1">
      <c r="A168" s="60">
        <v>159</v>
      </c>
      <c r="B168" s="62" t="s">
        <v>204</v>
      </c>
      <c r="C168" s="31">
        <v>51.9</v>
      </c>
      <c r="D168" s="40">
        <v>51.866666666666674</v>
      </c>
      <c r="E168" s="40">
        <v>51.483333333333348</v>
      </c>
      <c r="F168" s="40">
        <v>51.066666666666677</v>
      </c>
      <c r="G168" s="40">
        <v>50.683333333333351</v>
      </c>
      <c r="H168" s="40">
        <v>52.283333333333346</v>
      </c>
      <c r="I168" s="40">
        <v>52.666666666666671</v>
      </c>
      <c r="J168" s="40">
        <v>53.083333333333343</v>
      </c>
      <c r="K168" s="31">
        <v>52.25</v>
      </c>
      <c r="L168" s="31">
        <v>51.45</v>
      </c>
      <c r="M168" s="31">
        <v>231.94149999999999</v>
      </c>
      <c r="N168" s="1"/>
      <c r="O168" s="1"/>
    </row>
    <row r="169" spans="1:15" ht="12.75" customHeight="1">
      <c r="A169" s="60">
        <v>160</v>
      </c>
      <c r="B169" s="62" t="s">
        <v>212</v>
      </c>
      <c r="C169" s="31">
        <v>159.80000000000001</v>
      </c>
      <c r="D169" s="40">
        <v>158.03333333333333</v>
      </c>
      <c r="E169" s="40">
        <v>155.06666666666666</v>
      </c>
      <c r="F169" s="40">
        <v>150.33333333333334</v>
      </c>
      <c r="G169" s="40">
        <v>147.36666666666667</v>
      </c>
      <c r="H169" s="40">
        <v>162.76666666666665</v>
      </c>
      <c r="I169" s="40">
        <v>165.73333333333329</v>
      </c>
      <c r="J169" s="40">
        <v>170.46666666666664</v>
      </c>
      <c r="K169" s="31">
        <v>161</v>
      </c>
      <c r="L169" s="31">
        <v>153.30000000000001</v>
      </c>
      <c r="M169" s="31">
        <v>150.61901</v>
      </c>
      <c r="N169" s="1"/>
      <c r="O169" s="1"/>
    </row>
    <row r="170" spans="1:15" ht="12.75" customHeight="1">
      <c r="A170" s="60">
        <v>161</v>
      </c>
      <c r="B170" s="62" t="s">
        <v>213</v>
      </c>
      <c r="C170" s="31">
        <v>2557.1</v>
      </c>
      <c r="D170" s="40">
        <v>2552.0333333333333</v>
      </c>
      <c r="E170" s="40">
        <v>2540.0666666666666</v>
      </c>
      <c r="F170" s="40">
        <v>2523.0333333333333</v>
      </c>
      <c r="G170" s="40">
        <v>2511.0666666666666</v>
      </c>
      <c r="H170" s="40">
        <v>2569.0666666666666</v>
      </c>
      <c r="I170" s="40">
        <v>2581.0333333333328</v>
      </c>
      <c r="J170" s="40">
        <v>2598.0666666666666</v>
      </c>
      <c r="K170" s="31">
        <v>2564</v>
      </c>
      <c r="L170" s="31">
        <v>2535</v>
      </c>
      <c r="M170" s="31">
        <v>31.940850000000001</v>
      </c>
      <c r="N170" s="1"/>
      <c r="O170" s="1"/>
    </row>
    <row r="171" spans="1:15" ht="12.75" customHeight="1">
      <c r="A171" s="60">
        <v>162</v>
      </c>
      <c r="B171" s="62" t="s">
        <v>215</v>
      </c>
      <c r="C171" s="31">
        <v>893.8</v>
      </c>
      <c r="D171" s="40">
        <v>896.1</v>
      </c>
      <c r="E171" s="40">
        <v>888.2</v>
      </c>
      <c r="F171" s="40">
        <v>882.6</v>
      </c>
      <c r="G171" s="40">
        <v>874.7</v>
      </c>
      <c r="H171" s="40">
        <v>901.7</v>
      </c>
      <c r="I171" s="40">
        <v>909.59999999999991</v>
      </c>
      <c r="J171" s="40">
        <v>915.2</v>
      </c>
      <c r="K171" s="31">
        <v>904</v>
      </c>
      <c r="L171" s="31">
        <v>890.5</v>
      </c>
      <c r="M171" s="31">
        <v>11.60812</v>
      </c>
      <c r="N171" s="1"/>
      <c r="O171" s="1"/>
    </row>
    <row r="172" spans="1:15" ht="12.75" customHeight="1">
      <c r="A172" s="60">
        <v>163</v>
      </c>
      <c r="B172" s="62" t="s">
        <v>216</v>
      </c>
      <c r="C172" s="31">
        <v>1295.3499999999999</v>
      </c>
      <c r="D172" s="40">
        <v>1294.2166666666665</v>
      </c>
      <c r="E172" s="40">
        <v>1281.633333333333</v>
      </c>
      <c r="F172" s="40">
        <v>1267.9166666666665</v>
      </c>
      <c r="G172" s="40">
        <v>1255.333333333333</v>
      </c>
      <c r="H172" s="40">
        <v>1307.9333333333329</v>
      </c>
      <c r="I172" s="40">
        <v>1320.5166666666664</v>
      </c>
      <c r="J172" s="40">
        <v>1334.2333333333329</v>
      </c>
      <c r="K172" s="31">
        <v>1306.8</v>
      </c>
      <c r="L172" s="31">
        <v>1280.5</v>
      </c>
      <c r="M172" s="31">
        <v>14.743230000000001</v>
      </c>
      <c r="N172" s="1"/>
      <c r="O172" s="1"/>
    </row>
    <row r="173" spans="1:15" ht="12.75" customHeight="1">
      <c r="A173" s="60">
        <v>164</v>
      </c>
      <c r="B173" s="62" t="s">
        <v>220</v>
      </c>
      <c r="C173" s="31">
        <v>2405.9499999999998</v>
      </c>
      <c r="D173" s="40">
        <v>2402</v>
      </c>
      <c r="E173" s="40">
        <v>2387.5</v>
      </c>
      <c r="F173" s="40">
        <v>2369.0500000000002</v>
      </c>
      <c r="G173" s="40">
        <v>2354.5500000000002</v>
      </c>
      <c r="H173" s="40">
        <v>2420.4499999999998</v>
      </c>
      <c r="I173" s="40">
        <v>2434.9499999999998</v>
      </c>
      <c r="J173" s="40">
        <v>2453.3999999999996</v>
      </c>
      <c r="K173" s="31">
        <v>2416.5</v>
      </c>
      <c r="L173" s="31">
        <v>2383.5500000000002</v>
      </c>
      <c r="M173" s="31">
        <v>4.0449999999999999</v>
      </c>
      <c r="N173" s="1"/>
      <c r="O173" s="1"/>
    </row>
    <row r="174" spans="1:15" ht="12.75" customHeight="1">
      <c r="A174" s="60">
        <v>165</v>
      </c>
      <c r="B174" s="62" t="s">
        <v>183</v>
      </c>
      <c r="C174" s="31">
        <v>82.2</v>
      </c>
      <c r="D174" s="40">
        <v>82</v>
      </c>
      <c r="E174" s="40">
        <v>81.2</v>
      </c>
      <c r="F174" s="40">
        <v>80.2</v>
      </c>
      <c r="G174" s="40">
        <v>79.400000000000006</v>
      </c>
      <c r="H174" s="40">
        <v>83</v>
      </c>
      <c r="I174" s="40">
        <v>83.800000000000011</v>
      </c>
      <c r="J174" s="40">
        <v>84.8</v>
      </c>
      <c r="K174" s="31">
        <v>82.8</v>
      </c>
      <c r="L174" s="31">
        <v>81</v>
      </c>
      <c r="M174" s="31">
        <v>123.95502999999999</v>
      </c>
      <c r="N174" s="1"/>
      <c r="O174" s="1"/>
    </row>
    <row r="175" spans="1:15" ht="12.75" customHeight="1">
      <c r="A175" s="60">
        <v>166</v>
      </c>
      <c r="B175" s="62" t="s">
        <v>218</v>
      </c>
      <c r="C175" s="31">
        <v>25949.200000000001</v>
      </c>
      <c r="D175" s="40">
        <v>25959.333333333332</v>
      </c>
      <c r="E175" s="40">
        <v>25729.866666666665</v>
      </c>
      <c r="F175" s="40">
        <v>25510.533333333333</v>
      </c>
      <c r="G175" s="40">
        <v>25281.066666666666</v>
      </c>
      <c r="H175" s="40">
        <v>26178.666666666664</v>
      </c>
      <c r="I175" s="40">
        <v>26408.133333333331</v>
      </c>
      <c r="J175" s="40">
        <v>26627.466666666664</v>
      </c>
      <c r="K175" s="31">
        <v>26188.799999999999</v>
      </c>
      <c r="L175" s="31">
        <v>25740</v>
      </c>
      <c r="M175" s="31">
        <v>0.18089</v>
      </c>
      <c r="N175" s="1"/>
      <c r="O175" s="1"/>
    </row>
    <row r="176" spans="1:15" ht="12.75" customHeight="1">
      <c r="A176" s="60">
        <v>167</v>
      </c>
      <c r="B176" t="s">
        <v>221</v>
      </c>
      <c r="C176" s="31">
        <v>1559.65</v>
      </c>
      <c r="D176" s="40">
        <v>1529.4666666666669</v>
      </c>
      <c r="E176" s="40">
        <v>1486.2333333333338</v>
      </c>
      <c r="F176" s="40">
        <v>1412.8166666666668</v>
      </c>
      <c r="G176" s="40">
        <v>1369.5833333333337</v>
      </c>
      <c r="H176" s="40">
        <v>1602.8833333333339</v>
      </c>
      <c r="I176" s="40">
        <v>1646.116666666667</v>
      </c>
      <c r="J176" s="40">
        <v>1719.533333333334</v>
      </c>
      <c r="K176" s="31">
        <v>1572.7</v>
      </c>
      <c r="L176" s="31">
        <v>1456.05</v>
      </c>
      <c r="M176" s="31">
        <v>27.629200000000001</v>
      </c>
      <c r="N176" s="1"/>
      <c r="O176" s="1"/>
    </row>
    <row r="177" spans="1:15" ht="12.75" customHeight="1">
      <c r="A177" s="60">
        <v>168</v>
      </c>
      <c r="B177" s="62" t="s">
        <v>219</v>
      </c>
      <c r="C177" s="31">
        <v>3829.4</v>
      </c>
      <c r="D177" s="40">
        <v>3821.6</v>
      </c>
      <c r="E177" s="40">
        <v>3803.2</v>
      </c>
      <c r="F177" s="40">
        <v>3777</v>
      </c>
      <c r="G177" s="40">
        <v>3758.6</v>
      </c>
      <c r="H177" s="40">
        <v>3847.7999999999997</v>
      </c>
      <c r="I177" s="40">
        <v>3866.2000000000003</v>
      </c>
      <c r="J177" s="40">
        <v>3892.3999999999996</v>
      </c>
      <c r="K177" s="31">
        <v>3840</v>
      </c>
      <c r="L177" s="31">
        <v>3795.4</v>
      </c>
      <c r="M177" s="31">
        <v>3.1931600000000002</v>
      </c>
      <c r="N177" s="1"/>
      <c r="O177" s="1"/>
    </row>
    <row r="178" spans="1:15" ht="12.75" customHeight="1">
      <c r="A178" s="60">
        <v>169</v>
      </c>
      <c r="B178" s="62" t="s">
        <v>299</v>
      </c>
      <c r="C178" s="31">
        <v>515.79999999999995</v>
      </c>
      <c r="D178" s="40">
        <v>518.4</v>
      </c>
      <c r="E178" s="40">
        <v>512</v>
      </c>
      <c r="F178" s="40">
        <v>508.20000000000005</v>
      </c>
      <c r="G178" s="40">
        <v>501.80000000000007</v>
      </c>
      <c r="H178" s="40">
        <v>522.19999999999993</v>
      </c>
      <c r="I178" s="40">
        <v>528.5999999999998</v>
      </c>
      <c r="J178" s="40">
        <v>532.39999999999986</v>
      </c>
      <c r="K178" s="31">
        <v>524.79999999999995</v>
      </c>
      <c r="L178" s="31">
        <v>514.6</v>
      </c>
      <c r="M178" s="31">
        <v>8.1667100000000001</v>
      </c>
      <c r="N178" s="1"/>
      <c r="O178" s="1"/>
    </row>
    <row r="179" spans="1:15" ht="12.75" customHeight="1">
      <c r="A179" s="60">
        <v>170</v>
      </c>
      <c r="B179" s="62" t="s">
        <v>217</v>
      </c>
      <c r="C179" s="31">
        <v>567.4</v>
      </c>
      <c r="D179" s="40">
        <v>566.46666666666658</v>
      </c>
      <c r="E179" s="40">
        <v>563.48333333333312</v>
      </c>
      <c r="F179" s="40">
        <v>559.56666666666649</v>
      </c>
      <c r="G179" s="40">
        <v>556.58333333333303</v>
      </c>
      <c r="H179" s="40">
        <v>570.38333333333321</v>
      </c>
      <c r="I179" s="40">
        <v>573.36666666666656</v>
      </c>
      <c r="J179" s="40">
        <v>577.2833333333333</v>
      </c>
      <c r="K179" s="31">
        <v>569.45000000000005</v>
      </c>
      <c r="L179" s="31">
        <v>562.54999999999995</v>
      </c>
      <c r="M179" s="31">
        <v>145.49152000000001</v>
      </c>
      <c r="N179" s="1"/>
      <c r="O179" s="1"/>
    </row>
    <row r="180" spans="1:15" ht="12.75" customHeight="1">
      <c r="A180" s="60">
        <v>171</v>
      </c>
      <c r="B180" s="62" t="s">
        <v>214</v>
      </c>
      <c r="C180" s="31">
        <v>86</v>
      </c>
      <c r="D180" s="40">
        <v>86.133333333333326</v>
      </c>
      <c r="E180" s="40">
        <v>85.216666666666654</v>
      </c>
      <c r="F180" s="40">
        <v>84.433333333333323</v>
      </c>
      <c r="G180" s="40">
        <v>83.516666666666652</v>
      </c>
      <c r="H180" s="40">
        <v>86.916666666666657</v>
      </c>
      <c r="I180" s="40">
        <v>87.833333333333343</v>
      </c>
      <c r="J180" s="40">
        <v>88.61666666666666</v>
      </c>
      <c r="K180" s="31">
        <v>87.05</v>
      </c>
      <c r="L180" s="31">
        <v>85.35</v>
      </c>
      <c r="M180" s="31">
        <v>185.07799</v>
      </c>
      <c r="N180" s="1"/>
      <c r="O180" s="1"/>
    </row>
    <row r="181" spans="1:15" ht="12.75" customHeight="1">
      <c r="A181" s="60">
        <v>172</v>
      </c>
      <c r="B181" s="62" t="s">
        <v>222</v>
      </c>
      <c r="C181" s="31">
        <v>991.95</v>
      </c>
      <c r="D181" s="40">
        <v>996.43333333333339</v>
      </c>
      <c r="E181" s="40">
        <v>985.11666666666679</v>
      </c>
      <c r="F181" s="40">
        <v>978.28333333333342</v>
      </c>
      <c r="G181" s="40">
        <v>966.96666666666681</v>
      </c>
      <c r="H181" s="40">
        <v>1003.2666666666668</v>
      </c>
      <c r="I181" s="40">
        <v>1014.5833333333334</v>
      </c>
      <c r="J181" s="40">
        <v>1021.4166666666667</v>
      </c>
      <c r="K181" s="31">
        <v>1007.75</v>
      </c>
      <c r="L181" s="31">
        <v>989.6</v>
      </c>
      <c r="M181" s="31">
        <v>14.45688</v>
      </c>
      <c r="N181" s="1"/>
      <c r="O181" s="1"/>
    </row>
    <row r="182" spans="1:15" ht="12.75" customHeight="1">
      <c r="A182" s="60">
        <v>173</v>
      </c>
      <c r="B182" s="62" t="s">
        <v>223</v>
      </c>
      <c r="C182" s="31">
        <v>443.25</v>
      </c>
      <c r="D182" s="40">
        <v>442.7</v>
      </c>
      <c r="E182" s="40">
        <v>440.04999999999995</v>
      </c>
      <c r="F182" s="40">
        <v>436.84999999999997</v>
      </c>
      <c r="G182" s="40">
        <v>434.19999999999993</v>
      </c>
      <c r="H182" s="40">
        <v>445.9</v>
      </c>
      <c r="I182" s="40">
        <v>448.54999999999995</v>
      </c>
      <c r="J182" s="40">
        <v>451.75</v>
      </c>
      <c r="K182" s="31">
        <v>445.35</v>
      </c>
      <c r="L182" s="31">
        <v>439.5</v>
      </c>
      <c r="M182" s="31">
        <v>3.7791700000000001</v>
      </c>
      <c r="N182" s="1"/>
      <c r="O182" s="1"/>
    </row>
    <row r="183" spans="1:15" ht="12.75" customHeight="1">
      <c r="A183" s="60">
        <v>174</v>
      </c>
      <c r="B183" s="62" t="s">
        <v>224</v>
      </c>
      <c r="C183" s="31">
        <v>748.4</v>
      </c>
      <c r="D183" s="40">
        <v>748.05000000000007</v>
      </c>
      <c r="E183" s="40">
        <v>743.60000000000014</v>
      </c>
      <c r="F183" s="40">
        <v>738.80000000000007</v>
      </c>
      <c r="G183" s="40">
        <v>734.35000000000014</v>
      </c>
      <c r="H183" s="40">
        <v>752.85000000000014</v>
      </c>
      <c r="I183" s="40">
        <v>757.30000000000018</v>
      </c>
      <c r="J183" s="40">
        <v>762.10000000000014</v>
      </c>
      <c r="K183" s="31">
        <v>752.5</v>
      </c>
      <c r="L183" s="31">
        <v>743.25</v>
      </c>
      <c r="M183" s="31">
        <v>2.0001600000000002</v>
      </c>
      <c r="N183" s="1"/>
      <c r="O183" s="1"/>
    </row>
    <row r="184" spans="1:15" ht="12.75" customHeight="1">
      <c r="A184" s="60">
        <v>175</v>
      </c>
      <c r="B184" s="62" t="s">
        <v>236</v>
      </c>
      <c r="C184" s="31">
        <v>1343.8</v>
      </c>
      <c r="D184" s="40">
        <v>1339.95</v>
      </c>
      <c r="E184" s="40">
        <v>1330.8500000000001</v>
      </c>
      <c r="F184" s="40">
        <v>1317.9</v>
      </c>
      <c r="G184" s="40">
        <v>1308.8000000000002</v>
      </c>
      <c r="H184" s="40">
        <v>1352.9</v>
      </c>
      <c r="I184" s="40">
        <v>1362</v>
      </c>
      <c r="J184" s="40">
        <v>1374.95</v>
      </c>
      <c r="K184" s="31">
        <v>1349.05</v>
      </c>
      <c r="L184" s="31">
        <v>1327</v>
      </c>
      <c r="M184" s="31">
        <v>11.39873</v>
      </c>
      <c r="N184" s="1"/>
      <c r="O184" s="1"/>
    </row>
    <row r="185" spans="1:15" ht="12.75" customHeight="1">
      <c r="A185" s="60">
        <v>176</v>
      </c>
      <c r="B185" s="62" t="s">
        <v>225</v>
      </c>
      <c r="C185" s="31">
        <v>983.5</v>
      </c>
      <c r="D185" s="40">
        <v>981.18333333333339</v>
      </c>
      <c r="E185" s="40">
        <v>976.36666666666679</v>
      </c>
      <c r="F185" s="40">
        <v>969.23333333333335</v>
      </c>
      <c r="G185" s="40">
        <v>964.41666666666674</v>
      </c>
      <c r="H185" s="40">
        <v>988.31666666666683</v>
      </c>
      <c r="I185" s="40">
        <v>993.13333333333344</v>
      </c>
      <c r="J185" s="40">
        <v>1000.2666666666669</v>
      </c>
      <c r="K185" s="31">
        <v>986</v>
      </c>
      <c r="L185" s="31">
        <v>974.05</v>
      </c>
      <c r="M185" s="31">
        <v>12.67022</v>
      </c>
      <c r="N185" s="1"/>
      <c r="O185" s="1"/>
    </row>
    <row r="186" spans="1:15" ht="12.75" customHeight="1">
      <c r="A186" s="60">
        <v>177</v>
      </c>
      <c r="B186" s="62" t="s">
        <v>226</v>
      </c>
      <c r="C186" s="31">
        <v>1612.75</v>
      </c>
      <c r="D186" s="40">
        <v>1608.8</v>
      </c>
      <c r="E186" s="40">
        <v>1593.8</v>
      </c>
      <c r="F186" s="40">
        <v>1574.85</v>
      </c>
      <c r="G186" s="40">
        <v>1559.85</v>
      </c>
      <c r="H186" s="40">
        <v>1627.75</v>
      </c>
      <c r="I186" s="40">
        <v>1642.75</v>
      </c>
      <c r="J186" s="40">
        <v>1661.7</v>
      </c>
      <c r="K186" s="31">
        <v>1623.8</v>
      </c>
      <c r="L186" s="31">
        <v>1589.85</v>
      </c>
      <c r="M186" s="31">
        <v>5.7450099999999997</v>
      </c>
      <c r="N186" s="1"/>
      <c r="O186" s="1"/>
    </row>
    <row r="187" spans="1:15" ht="12.75" customHeight="1">
      <c r="A187" s="60">
        <v>178</v>
      </c>
      <c r="B187" s="62" t="s">
        <v>231</v>
      </c>
      <c r="C187" s="31">
        <v>3227.7</v>
      </c>
      <c r="D187" s="40">
        <v>3220.4166666666665</v>
      </c>
      <c r="E187" s="40">
        <v>3208.333333333333</v>
      </c>
      <c r="F187" s="40">
        <v>3188.9666666666667</v>
      </c>
      <c r="G187" s="40">
        <v>3176.8833333333332</v>
      </c>
      <c r="H187" s="40">
        <v>3239.7833333333328</v>
      </c>
      <c r="I187" s="40">
        <v>3251.8666666666659</v>
      </c>
      <c r="J187" s="40">
        <v>3271.2333333333327</v>
      </c>
      <c r="K187" s="31">
        <v>3232.5</v>
      </c>
      <c r="L187" s="31">
        <v>3201.05</v>
      </c>
      <c r="M187" s="31">
        <v>15.284520000000001</v>
      </c>
      <c r="N187" s="1"/>
      <c r="O187" s="1"/>
    </row>
    <row r="188" spans="1:15" ht="12.75" customHeight="1">
      <c r="A188" s="60">
        <v>179</v>
      </c>
      <c r="B188" s="62" t="s">
        <v>227</v>
      </c>
      <c r="C188" s="31">
        <v>858.9</v>
      </c>
      <c r="D188" s="40">
        <v>857.73333333333323</v>
      </c>
      <c r="E188" s="40">
        <v>848.46666666666647</v>
      </c>
      <c r="F188" s="40">
        <v>838.03333333333319</v>
      </c>
      <c r="G188" s="40">
        <v>828.76666666666642</v>
      </c>
      <c r="H188" s="40">
        <v>868.16666666666652</v>
      </c>
      <c r="I188" s="40">
        <v>877.43333333333317</v>
      </c>
      <c r="J188" s="40">
        <v>887.86666666666656</v>
      </c>
      <c r="K188" s="31">
        <v>867</v>
      </c>
      <c r="L188" s="31">
        <v>847.3</v>
      </c>
      <c r="M188" s="31">
        <v>11.78858</v>
      </c>
      <c r="N188" s="1"/>
      <c r="O188" s="1"/>
    </row>
    <row r="189" spans="1:15" ht="12.75" customHeight="1">
      <c r="A189" s="60">
        <v>180</v>
      </c>
      <c r="B189" s="62" t="s">
        <v>300</v>
      </c>
      <c r="C189" s="31">
        <v>7770.45</v>
      </c>
      <c r="D189" s="40">
        <v>7763.4666666666672</v>
      </c>
      <c r="E189" s="40">
        <v>7709.9833333333345</v>
      </c>
      <c r="F189" s="40">
        <v>7649.5166666666673</v>
      </c>
      <c r="G189" s="40">
        <v>7596.0333333333347</v>
      </c>
      <c r="H189" s="40">
        <v>7823.9333333333343</v>
      </c>
      <c r="I189" s="40">
        <v>7877.4166666666679</v>
      </c>
      <c r="J189" s="40">
        <v>7937.8833333333341</v>
      </c>
      <c r="K189" s="31">
        <v>7816.95</v>
      </c>
      <c r="L189" s="31">
        <v>7703</v>
      </c>
      <c r="M189" s="31">
        <v>1.7367699999999999</v>
      </c>
      <c r="N189" s="1"/>
      <c r="O189" s="1"/>
    </row>
    <row r="190" spans="1:15" ht="12.75" customHeight="1">
      <c r="A190" s="60">
        <v>181</v>
      </c>
      <c r="B190" s="62" t="s">
        <v>228</v>
      </c>
      <c r="C190" s="31">
        <v>583.25</v>
      </c>
      <c r="D190" s="40">
        <v>576.56666666666672</v>
      </c>
      <c r="E190" s="40">
        <v>569.18333333333339</v>
      </c>
      <c r="F190" s="40">
        <v>555.11666666666667</v>
      </c>
      <c r="G190" s="40">
        <v>547.73333333333335</v>
      </c>
      <c r="H190" s="40">
        <v>590.63333333333344</v>
      </c>
      <c r="I190" s="40">
        <v>598.01666666666688</v>
      </c>
      <c r="J190" s="40">
        <v>612.08333333333348</v>
      </c>
      <c r="K190" s="31">
        <v>583.95000000000005</v>
      </c>
      <c r="L190" s="31">
        <v>562.5</v>
      </c>
      <c r="M190" s="31">
        <v>180.74902</v>
      </c>
      <c r="N190" s="1"/>
      <c r="O190" s="1"/>
    </row>
    <row r="191" spans="1:15" ht="12.75" customHeight="1">
      <c r="A191" s="60">
        <v>182</v>
      </c>
      <c r="B191" s="62" t="s">
        <v>229</v>
      </c>
      <c r="C191" s="31">
        <v>224.95</v>
      </c>
      <c r="D191" s="40">
        <v>224.63333333333333</v>
      </c>
      <c r="E191" s="40">
        <v>222.91666666666666</v>
      </c>
      <c r="F191" s="40">
        <v>220.88333333333333</v>
      </c>
      <c r="G191" s="40">
        <v>219.16666666666666</v>
      </c>
      <c r="H191" s="40">
        <v>226.66666666666666</v>
      </c>
      <c r="I191" s="40">
        <v>228.38333333333335</v>
      </c>
      <c r="J191" s="40">
        <v>230.41666666666666</v>
      </c>
      <c r="K191" s="31">
        <v>226.35</v>
      </c>
      <c r="L191" s="31">
        <v>222.6</v>
      </c>
      <c r="M191" s="31">
        <v>112.21841999999999</v>
      </c>
      <c r="N191" s="1"/>
      <c r="O191" s="1"/>
    </row>
    <row r="192" spans="1:15" ht="12.75" customHeight="1">
      <c r="A192" s="60">
        <v>183</v>
      </c>
      <c r="B192" s="62" t="s">
        <v>230</v>
      </c>
      <c r="C192" s="31">
        <v>114.25</v>
      </c>
      <c r="D192" s="40">
        <v>114.33333333333333</v>
      </c>
      <c r="E192" s="40">
        <v>113.41666666666666</v>
      </c>
      <c r="F192" s="40">
        <v>112.58333333333333</v>
      </c>
      <c r="G192" s="40">
        <v>111.66666666666666</v>
      </c>
      <c r="H192" s="40">
        <v>115.16666666666666</v>
      </c>
      <c r="I192" s="40">
        <v>116.08333333333331</v>
      </c>
      <c r="J192" s="40">
        <v>116.91666666666666</v>
      </c>
      <c r="K192" s="31">
        <v>115.25</v>
      </c>
      <c r="L192" s="31">
        <v>113.5</v>
      </c>
      <c r="M192" s="31">
        <v>303.71598999999998</v>
      </c>
      <c r="N192" s="1"/>
      <c r="O192" s="1"/>
    </row>
    <row r="193" spans="1:15" ht="12.75" customHeight="1">
      <c r="A193" s="60">
        <v>184</v>
      </c>
      <c r="B193" s="62" t="s">
        <v>301</v>
      </c>
      <c r="C193" s="31">
        <v>74.3</v>
      </c>
      <c r="D193" s="40">
        <v>74.2</v>
      </c>
      <c r="E193" s="40">
        <v>72.400000000000006</v>
      </c>
      <c r="F193" s="40">
        <v>70.5</v>
      </c>
      <c r="G193" s="40">
        <v>68.7</v>
      </c>
      <c r="H193" s="40">
        <v>76.100000000000009</v>
      </c>
      <c r="I193" s="40">
        <v>77.899999999999991</v>
      </c>
      <c r="J193" s="40">
        <v>79.800000000000011</v>
      </c>
      <c r="K193" s="31">
        <v>76</v>
      </c>
      <c r="L193" s="31">
        <v>72.3</v>
      </c>
      <c r="M193" s="31">
        <v>39.316130000000001</v>
      </c>
      <c r="N193" s="1"/>
      <c r="O193" s="1"/>
    </row>
    <row r="194" spans="1:15" ht="12.75" customHeight="1">
      <c r="A194" s="60">
        <v>185</v>
      </c>
      <c r="B194" s="62" t="s">
        <v>232</v>
      </c>
      <c r="C194" s="31">
        <v>1107.3499999999999</v>
      </c>
      <c r="D194" s="40">
        <v>1102.1666666666667</v>
      </c>
      <c r="E194" s="40">
        <v>1093.3833333333334</v>
      </c>
      <c r="F194" s="40">
        <v>1079.4166666666667</v>
      </c>
      <c r="G194" s="40">
        <v>1070.6333333333334</v>
      </c>
      <c r="H194" s="40">
        <v>1116.1333333333334</v>
      </c>
      <c r="I194" s="40">
        <v>1124.9166666666667</v>
      </c>
      <c r="J194" s="40">
        <v>1138.8833333333334</v>
      </c>
      <c r="K194" s="31">
        <v>1110.95</v>
      </c>
      <c r="L194" s="31">
        <v>1088.2</v>
      </c>
      <c r="M194" s="31">
        <v>33.188659999999999</v>
      </c>
      <c r="N194" s="1"/>
      <c r="O194" s="1"/>
    </row>
    <row r="195" spans="1:15" ht="12.75" customHeight="1">
      <c r="A195" s="60">
        <v>186</v>
      </c>
      <c r="B195" s="62" t="s">
        <v>210</v>
      </c>
      <c r="C195" s="31">
        <v>927.5</v>
      </c>
      <c r="D195" s="40">
        <v>930.69999999999993</v>
      </c>
      <c r="E195" s="40">
        <v>921.79999999999984</v>
      </c>
      <c r="F195" s="40">
        <v>916.09999999999991</v>
      </c>
      <c r="G195" s="40">
        <v>907.19999999999982</v>
      </c>
      <c r="H195" s="40">
        <v>936.39999999999986</v>
      </c>
      <c r="I195" s="40">
        <v>945.3</v>
      </c>
      <c r="J195" s="40">
        <v>950.99999999999989</v>
      </c>
      <c r="K195" s="31">
        <v>939.6</v>
      </c>
      <c r="L195" s="31">
        <v>925</v>
      </c>
      <c r="M195" s="31">
        <v>3.6293799999999998</v>
      </c>
      <c r="N195" s="1"/>
      <c r="O195" s="1"/>
    </row>
    <row r="196" spans="1:15" ht="12.75" customHeight="1">
      <c r="A196" s="60">
        <v>187</v>
      </c>
      <c r="B196" s="62" t="s">
        <v>233</v>
      </c>
      <c r="C196" s="31">
        <v>2974</v>
      </c>
      <c r="D196" s="40">
        <v>2969.5500000000006</v>
      </c>
      <c r="E196" s="40">
        <v>2952.7500000000014</v>
      </c>
      <c r="F196" s="40">
        <v>2931.5000000000009</v>
      </c>
      <c r="G196" s="40">
        <v>2914.7000000000016</v>
      </c>
      <c r="H196" s="40">
        <v>2990.8000000000011</v>
      </c>
      <c r="I196" s="40">
        <v>3007.6000000000004</v>
      </c>
      <c r="J196" s="40">
        <v>3028.8500000000008</v>
      </c>
      <c r="K196" s="31">
        <v>2986.35</v>
      </c>
      <c r="L196" s="31">
        <v>2948.3</v>
      </c>
      <c r="M196" s="31">
        <v>6.7229799999999997</v>
      </c>
      <c r="N196" s="1"/>
      <c r="O196" s="1"/>
    </row>
    <row r="197" spans="1:15" ht="12.75" customHeight="1">
      <c r="A197" s="60">
        <v>188</v>
      </c>
      <c r="B197" s="62" t="s">
        <v>234</v>
      </c>
      <c r="C197" s="31">
        <v>1860.05</v>
      </c>
      <c r="D197" s="40">
        <v>1860.55</v>
      </c>
      <c r="E197" s="40">
        <v>1851.75</v>
      </c>
      <c r="F197" s="40">
        <v>1843.45</v>
      </c>
      <c r="G197" s="40">
        <v>1834.65</v>
      </c>
      <c r="H197" s="40">
        <v>1868.85</v>
      </c>
      <c r="I197" s="40">
        <v>1877.6499999999996</v>
      </c>
      <c r="J197" s="40">
        <v>1885.9499999999998</v>
      </c>
      <c r="K197" s="31">
        <v>1869.35</v>
      </c>
      <c r="L197" s="31">
        <v>1852.25</v>
      </c>
      <c r="M197" s="31">
        <v>1.3639300000000001</v>
      </c>
      <c r="N197" s="1"/>
      <c r="O197" s="1"/>
    </row>
    <row r="198" spans="1:15" ht="12.75" customHeight="1">
      <c r="A198" s="60">
        <v>189</v>
      </c>
      <c r="B198" s="62" t="s">
        <v>302</v>
      </c>
      <c r="C198" s="31">
        <v>660.05</v>
      </c>
      <c r="D198" s="40">
        <v>663.86666666666667</v>
      </c>
      <c r="E198" s="40">
        <v>652.7833333333333</v>
      </c>
      <c r="F198" s="40">
        <v>645.51666666666665</v>
      </c>
      <c r="G198" s="40">
        <v>634.43333333333328</v>
      </c>
      <c r="H198" s="40">
        <v>671.13333333333333</v>
      </c>
      <c r="I198" s="40">
        <v>682.21666666666658</v>
      </c>
      <c r="J198" s="40">
        <v>689.48333333333335</v>
      </c>
      <c r="K198" s="31">
        <v>674.95</v>
      </c>
      <c r="L198" s="31">
        <v>656.6</v>
      </c>
      <c r="M198" s="31">
        <v>4.1682100000000002</v>
      </c>
      <c r="N198" s="1"/>
      <c r="O198" s="1"/>
    </row>
    <row r="199" spans="1:15" ht="12.75" customHeight="1">
      <c r="A199" s="60">
        <v>190</v>
      </c>
      <c r="B199" s="62" t="s">
        <v>235</v>
      </c>
      <c r="C199" s="31">
        <v>1719.45</v>
      </c>
      <c r="D199" s="40">
        <v>1713.1833333333332</v>
      </c>
      <c r="E199" s="40">
        <v>1701.3666666666663</v>
      </c>
      <c r="F199" s="40">
        <v>1683.2833333333331</v>
      </c>
      <c r="G199" s="40">
        <v>1671.4666666666662</v>
      </c>
      <c r="H199" s="40">
        <v>1731.2666666666664</v>
      </c>
      <c r="I199" s="40">
        <v>1743.0833333333335</v>
      </c>
      <c r="J199" s="40">
        <v>1761.1666666666665</v>
      </c>
      <c r="K199" s="31">
        <v>1725</v>
      </c>
      <c r="L199" s="31">
        <v>1695.1</v>
      </c>
      <c r="M199" s="31">
        <v>2.7330000000000001</v>
      </c>
      <c r="N199" s="1"/>
      <c r="O199" s="1"/>
    </row>
    <row r="200" spans="1:15" ht="12.75" customHeight="1">
      <c r="A200" s="60">
        <v>191</v>
      </c>
      <c r="B200" s="62" t="s">
        <v>303</v>
      </c>
      <c r="C200" s="31">
        <v>33.5</v>
      </c>
      <c r="D200" s="40">
        <v>33.6</v>
      </c>
      <c r="E200" s="40">
        <v>33.200000000000003</v>
      </c>
      <c r="F200" s="40">
        <v>32.9</v>
      </c>
      <c r="G200" s="40">
        <v>32.5</v>
      </c>
      <c r="H200" s="40">
        <v>33.900000000000006</v>
      </c>
      <c r="I200" s="40">
        <v>34.299999999999997</v>
      </c>
      <c r="J200" s="40">
        <v>34.600000000000009</v>
      </c>
      <c r="K200" s="31">
        <v>34</v>
      </c>
      <c r="L200" s="31">
        <v>33.299999999999997</v>
      </c>
      <c r="M200" s="31">
        <v>73.617059999999995</v>
      </c>
      <c r="N200" s="1"/>
      <c r="O200" s="1"/>
    </row>
    <row r="201" spans="1:15" ht="12.75" customHeight="1">
      <c r="A201" s="60">
        <v>192</v>
      </c>
      <c r="B201" s="62" t="s">
        <v>304</v>
      </c>
      <c r="C201" s="31">
        <v>3020.2</v>
      </c>
      <c r="D201" s="40">
        <v>3005.1999999999994</v>
      </c>
      <c r="E201" s="40">
        <v>2967.4499999999989</v>
      </c>
      <c r="F201" s="40">
        <v>2914.6999999999994</v>
      </c>
      <c r="G201" s="40">
        <v>2876.9499999999989</v>
      </c>
      <c r="H201" s="40">
        <v>3057.9499999999989</v>
      </c>
      <c r="I201" s="40">
        <v>3095.7</v>
      </c>
      <c r="J201" s="40">
        <v>3148.4499999999989</v>
      </c>
      <c r="K201" s="31">
        <v>3042.95</v>
      </c>
      <c r="L201" s="31">
        <v>2952.45</v>
      </c>
      <c r="M201" s="31">
        <v>0.94008999999999998</v>
      </c>
      <c r="N201" s="1"/>
      <c r="O201" s="1"/>
    </row>
    <row r="202" spans="1:15" ht="12.75" customHeight="1">
      <c r="A202" s="60">
        <v>193</v>
      </c>
      <c r="B202" s="62" t="s">
        <v>239</v>
      </c>
      <c r="C202" s="31">
        <v>683.45</v>
      </c>
      <c r="D202" s="40">
        <v>682.41666666666674</v>
      </c>
      <c r="E202" s="40">
        <v>679.73333333333346</v>
      </c>
      <c r="F202" s="40">
        <v>676.01666666666677</v>
      </c>
      <c r="G202" s="40">
        <v>673.33333333333348</v>
      </c>
      <c r="H202" s="40">
        <v>686.13333333333344</v>
      </c>
      <c r="I202" s="40">
        <v>688.81666666666683</v>
      </c>
      <c r="J202" s="40">
        <v>692.53333333333342</v>
      </c>
      <c r="K202" s="31">
        <v>685.1</v>
      </c>
      <c r="L202" s="31">
        <v>678.7</v>
      </c>
      <c r="M202" s="31">
        <v>15.37058</v>
      </c>
      <c r="N202" s="1"/>
      <c r="O202" s="1"/>
    </row>
    <row r="203" spans="1:15" ht="12.75" customHeight="1">
      <c r="A203" s="60">
        <v>194</v>
      </c>
      <c r="B203" s="62" t="s">
        <v>238</v>
      </c>
      <c r="C203" s="31">
        <v>8243.4500000000007</v>
      </c>
      <c r="D203" s="40">
        <v>8235.3833333333332</v>
      </c>
      <c r="E203" s="40">
        <v>8179.3666666666668</v>
      </c>
      <c r="F203" s="40">
        <v>8115.2833333333338</v>
      </c>
      <c r="G203" s="40">
        <v>8059.2666666666673</v>
      </c>
      <c r="H203" s="40">
        <v>8299.4666666666672</v>
      </c>
      <c r="I203" s="40">
        <v>8355.4833333333336</v>
      </c>
      <c r="J203" s="40">
        <v>8419.5666666666657</v>
      </c>
      <c r="K203" s="31">
        <v>8291.4</v>
      </c>
      <c r="L203" s="31">
        <v>8171.3</v>
      </c>
      <c r="M203" s="31">
        <v>3.4318900000000001</v>
      </c>
      <c r="N203" s="1"/>
      <c r="O203" s="1"/>
    </row>
    <row r="204" spans="1:15" ht="12.75" customHeight="1">
      <c r="A204" s="60">
        <v>195</v>
      </c>
      <c r="B204" s="62" t="s">
        <v>305</v>
      </c>
      <c r="C204" s="31">
        <v>70.849999999999994</v>
      </c>
      <c r="D204" s="40">
        <v>71.033333333333331</v>
      </c>
      <c r="E204" s="40">
        <v>70.066666666666663</v>
      </c>
      <c r="F204" s="40">
        <v>69.283333333333331</v>
      </c>
      <c r="G204" s="40">
        <v>68.316666666666663</v>
      </c>
      <c r="H204" s="40">
        <v>71.816666666666663</v>
      </c>
      <c r="I204" s="40">
        <v>72.783333333333331</v>
      </c>
      <c r="J204" s="40">
        <v>73.566666666666663</v>
      </c>
      <c r="K204" s="31">
        <v>72</v>
      </c>
      <c r="L204" s="31">
        <v>70.25</v>
      </c>
      <c r="M204" s="31">
        <v>77.436629999999994</v>
      </c>
      <c r="N204" s="1"/>
      <c r="O204" s="1"/>
    </row>
    <row r="205" spans="1:15" ht="12.75" customHeight="1">
      <c r="A205" s="60">
        <v>196</v>
      </c>
      <c r="B205" s="62" t="s">
        <v>237</v>
      </c>
      <c r="C205" s="31">
        <v>1495.2</v>
      </c>
      <c r="D205" s="40">
        <v>1493.8666666666668</v>
      </c>
      <c r="E205" s="40">
        <v>1481.3333333333335</v>
      </c>
      <c r="F205" s="40">
        <v>1467.4666666666667</v>
      </c>
      <c r="G205" s="40">
        <v>1454.9333333333334</v>
      </c>
      <c r="H205" s="40">
        <v>1507.7333333333336</v>
      </c>
      <c r="I205" s="40">
        <v>1520.2666666666669</v>
      </c>
      <c r="J205" s="40">
        <v>1534.1333333333337</v>
      </c>
      <c r="K205" s="31">
        <v>1506.4</v>
      </c>
      <c r="L205" s="31">
        <v>1480</v>
      </c>
      <c r="M205" s="31">
        <v>3.9274399999999998</v>
      </c>
      <c r="N205" s="1"/>
      <c r="O205" s="1"/>
    </row>
    <row r="206" spans="1:15" ht="12.75" customHeight="1">
      <c r="A206" s="60">
        <v>197</v>
      </c>
      <c r="B206" s="62" t="s">
        <v>178</v>
      </c>
      <c r="C206" s="31">
        <v>891.75</v>
      </c>
      <c r="D206" s="40">
        <v>893.33333333333337</v>
      </c>
      <c r="E206" s="40">
        <v>887.76666666666677</v>
      </c>
      <c r="F206" s="40">
        <v>883.78333333333342</v>
      </c>
      <c r="G206" s="40">
        <v>878.21666666666681</v>
      </c>
      <c r="H206" s="40">
        <v>897.31666666666672</v>
      </c>
      <c r="I206" s="40">
        <v>902.88333333333333</v>
      </c>
      <c r="J206" s="40">
        <v>906.86666666666667</v>
      </c>
      <c r="K206" s="31">
        <v>898.9</v>
      </c>
      <c r="L206" s="31">
        <v>889.35</v>
      </c>
      <c r="M206" s="31">
        <v>5.8505700000000003</v>
      </c>
      <c r="N206" s="1"/>
      <c r="O206" s="1"/>
    </row>
    <row r="207" spans="1:15" ht="12.75" customHeight="1">
      <c r="A207" s="60">
        <v>198</v>
      </c>
      <c r="B207" s="62" t="s">
        <v>306</v>
      </c>
      <c r="C207" s="31">
        <v>813.35</v>
      </c>
      <c r="D207" s="40">
        <v>812.76666666666677</v>
      </c>
      <c r="E207" s="40">
        <v>803.98333333333358</v>
      </c>
      <c r="F207" s="40">
        <v>794.61666666666679</v>
      </c>
      <c r="G207" s="40">
        <v>785.8333333333336</v>
      </c>
      <c r="H207" s="40">
        <v>822.13333333333355</v>
      </c>
      <c r="I207" s="40">
        <v>830.91666666666663</v>
      </c>
      <c r="J207" s="40">
        <v>840.28333333333353</v>
      </c>
      <c r="K207" s="31">
        <v>821.55</v>
      </c>
      <c r="L207" s="31">
        <v>803.4</v>
      </c>
      <c r="M207" s="31">
        <v>24.6553</v>
      </c>
      <c r="N207" s="1"/>
      <c r="O207" s="1"/>
    </row>
    <row r="208" spans="1:15" ht="12.75" customHeight="1">
      <c r="A208" s="60">
        <v>199</v>
      </c>
      <c r="B208" s="62" t="s">
        <v>240</v>
      </c>
      <c r="C208" s="31">
        <v>282.64999999999998</v>
      </c>
      <c r="D208" s="40">
        <v>282</v>
      </c>
      <c r="E208" s="40">
        <v>279.64999999999998</v>
      </c>
      <c r="F208" s="40">
        <v>276.64999999999998</v>
      </c>
      <c r="G208" s="40">
        <v>274.29999999999995</v>
      </c>
      <c r="H208" s="40">
        <v>285</v>
      </c>
      <c r="I208" s="40">
        <v>287.35000000000002</v>
      </c>
      <c r="J208" s="40">
        <v>290.35000000000002</v>
      </c>
      <c r="K208" s="31">
        <v>284.35000000000002</v>
      </c>
      <c r="L208" s="31">
        <v>279</v>
      </c>
      <c r="M208" s="31">
        <v>56.004440000000002</v>
      </c>
      <c r="N208" s="1"/>
      <c r="O208" s="1"/>
    </row>
    <row r="209" spans="1:15" ht="12.75" customHeight="1">
      <c r="A209" s="60">
        <v>200</v>
      </c>
      <c r="B209" s="62" t="s">
        <v>143</v>
      </c>
      <c r="C209" s="31">
        <v>7.4</v>
      </c>
      <c r="D209" s="40">
        <v>7.4666666666666659</v>
      </c>
      <c r="E209" s="40">
        <v>7.2833333333333314</v>
      </c>
      <c r="F209" s="40">
        <v>7.1666666666666652</v>
      </c>
      <c r="G209" s="40">
        <v>6.9833333333333307</v>
      </c>
      <c r="H209" s="40">
        <v>7.5833333333333321</v>
      </c>
      <c r="I209" s="40">
        <v>7.7666666666666675</v>
      </c>
      <c r="J209" s="40">
        <v>7.8833333333333329</v>
      </c>
      <c r="K209" s="31">
        <v>7.65</v>
      </c>
      <c r="L209" s="31">
        <v>7.35</v>
      </c>
      <c r="M209" s="31">
        <v>763.98915999999997</v>
      </c>
      <c r="N209" s="1"/>
      <c r="O209" s="1"/>
    </row>
    <row r="210" spans="1:15" ht="12.75" customHeight="1">
      <c r="A210" s="60">
        <v>201</v>
      </c>
      <c r="B210" s="62" t="s">
        <v>241</v>
      </c>
      <c r="C210" s="31">
        <v>789.25</v>
      </c>
      <c r="D210" s="40">
        <v>790.0333333333333</v>
      </c>
      <c r="E210" s="40">
        <v>785.26666666666665</v>
      </c>
      <c r="F210" s="40">
        <v>781.2833333333333</v>
      </c>
      <c r="G210" s="40">
        <v>776.51666666666665</v>
      </c>
      <c r="H210" s="40">
        <v>794.01666666666665</v>
      </c>
      <c r="I210" s="40">
        <v>798.7833333333333</v>
      </c>
      <c r="J210" s="40">
        <v>802.76666666666665</v>
      </c>
      <c r="K210" s="31">
        <v>794.8</v>
      </c>
      <c r="L210" s="31">
        <v>786.05</v>
      </c>
      <c r="M210" s="31">
        <v>7.7291699999999999</v>
      </c>
      <c r="N210" s="1"/>
      <c r="O210" s="1"/>
    </row>
    <row r="211" spans="1:15" ht="12.75" customHeight="1">
      <c r="A211" s="60">
        <v>202</v>
      </c>
      <c r="B211" s="62" t="s">
        <v>307</v>
      </c>
      <c r="C211" s="31">
        <v>1454.2</v>
      </c>
      <c r="D211" s="40">
        <v>1453.5333333333335</v>
      </c>
      <c r="E211" s="40">
        <v>1443.116666666667</v>
      </c>
      <c r="F211" s="40">
        <v>1432.0333333333335</v>
      </c>
      <c r="G211" s="40">
        <v>1421.616666666667</v>
      </c>
      <c r="H211" s="40">
        <v>1464.616666666667</v>
      </c>
      <c r="I211" s="40">
        <v>1475.0333333333335</v>
      </c>
      <c r="J211" s="40">
        <v>1486.116666666667</v>
      </c>
      <c r="K211" s="31">
        <v>1463.95</v>
      </c>
      <c r="L211" s="31">
        <v>1442.45</v>
      </c>
      <c r="M211" s="31">
        <v>0.22036</v>
      </c>
      <c r="N211" s="1"/>
      <c r="O211" s="1"/>
    </row>
    <row r="212" spans="1:15" ht="12.75" customHeight="1">
      <c r="A212" s="60">
        <v>203</v>
      </c>
      <c r="B212" s="62" t="s">
        <v>242</v>
      </c>
      <c r="C212" s="31">
        <v>382.5</v>
      </c>
      <c r="D212" s="40">
        <v>382.68333333333339</v>
      </c>
      <c r="E212" s="40">
        <v>380.4166666666668</v>
      </c>
      <c r="F212" s="40">
        <v>378.33333333333343</v>
      </c>
      <c r="G212" s="40">
        <v>376.06666666666683</v>
      </c>
      <c r="H212" s="40">
        <v>384.76666666666677</v>
      </c>
      <c r="I212" s="40">
        <v>387.03333333333342</v>
      </c>
      <c r="J212" s="40">
        <v>389.11666666666673</v>
      </c>
      <c r="K212" s="31">
        <v>384.95</v>
      </c>
      <c r="L212" s="31">
        <v>380.6</v>
      </c>
      <c r="M212" s="31">
        <v>59.013289999999998</v>
      </c>
      <c r="N212" s="1"/>
      <c r="O212" s="1"/>
    </row>
    <row r="213" spans="1:15" ht="12.75" customHeight="1">
      <c r="A213" s="60">
        <v>204</v>
      </c>
      <c r="B213" s="62" t="s">
        <v>308</v>
      </c>
      <c r="C213" s="31">
        <v>16.25</v>
      </c>
      <c r="D213" s="40">
        <v>16.266666666666666</v>
      </c>
      <c r="E213" s="40">
        <v>16.133333333333333</v>
      </c>
      <c r="F213" s="40">
        <v>16.016666666666666</v>
      </c>
      <c r="G213" s="40">
        <v>15.883333333333333</v>
      </c>
      <c r="H213" s="40">
        <v>16.383333333333333</v>
      </c>
      <c r="I213" s="40">
        <v>16.516666666666666</v>
      </c>
      <c r="J213" s="40">
        <v>16.633333333333333</v>
      </c>
      <c r="K213" s="31">
        <v>16.399999999999999</v>
      </c>
      <c r="L213" s="31">
        <v>16.149999999999999</v>
      </c>
      <c r="M213" s="31">
        <v>623.44782999999995</v>
      </c>
      <c r="N213" s="1"/>
      <c r="O213" s="1"/>
    </row>
    <row r="214" spans="1:15" ht="12.75" customHeight="1">
      <c r="A214" s="60">
        <v>205</v>
      </c>
      <c r="B214" s="62" t="s">
        <v>243</v>
      </c>
      <c r="C214" s="31">
        <v>173.3</v>
      </c>
      <c r="D214" s="40">
        <v>176.4</v>
      </c>
      <c r="E214" s="40">
        <v>167</v>
      </c>
      <c r="F214" s="40">
        <v>160.69999999999999</v>
      </c>
      <c r="G214" s="40">
        <v>151.29999999999998</v>
      </c>
      <c r="H214" s="40">
        <v>182.70000000000002</v>
      </c>
      <c r="I214" s="40">
        <v>192.10000000000005</v>
      </c>
      <c r="J214" s="40">
        <v>198.40000000000003</v>
      </c>
      <c r="K214" s="31">
        <v>185.8</v>
      </c>
      <c r="L214" s="31">
        <v>170.1</v>
      </c>
      <c r="M214" s="31">
        <v>341.15276999999998</v>
      </c>
      <c r="N214" s="1"/>
      <c r="O214" s="1"/>
    </row>
    <row r="215" spans="1:15" ht="12.75" customHeight="1">
      <c r="A215" s="60">
        <v>206</v>
      </c>
      <c r="B215" s="62" t="s">
        <v>309</v>
      </c>
      <c r="C215" s="31">
        <v>75.849999999999994</v>
      </c>
      <c r="D215" s="40">
        <v>75.683333333333337</v>
      </c>
      <c r="E215" s="40">
        <v>74.966666666666669</v>
      </c>
      <c r="F215" s="40">
        <v>74.083333333333329</v>
      </c>
      <c r="G215" s="40">
        <v>73.36666666666666</v>
      </c>
      <c r="H215" s="40">
        <v>76.566666666666677</v>
      </c>
      <c r="I215" s="40">
        <v>77.283333333333346</v>
      </c>
      <c r="J215" s="40">
        <v>78.166666666666686</v>
      </c>
      <c r="K215" s="31">
        <v>76.400000000000006</v>
      </c>
      <c r="L215" s="31">
        <v>74.8</v>
      </c>
      <c r="M215" s="31">
        <v>305.91595000000001</v>
      </c>
      <c r="N215" s="1"/>
      <c r="O215" s="1"/>
    </row>
    <row r="216" spans="1:15" ht="12.75" customHeight="1">
      <c r="A216" s="60">
        <v>207</v>
      </c>
      <c r="B216" s="62" t="s">
        <v>244</v>
      </c>
      <c r="C216" s="31">
        <v>556.04999999999995</v>
      </c>
      <c r="D216" s="40">
        <v>555.7166666666667</v>
      </c>
      <c r="E216" s="40">
        <v>553.68333333333339</v>
      </c>
      <c r="F216" s="40">
        <v>551.31666666666672</v>
      </c>
      <c r="G216" s="40">
        <v>549.28333333333342</v>
      </c>
      <c r="H216" s="40">
        <v>558.08333333333337</v>
      </c>
      <c r="I216" s="40">
        <v>560.11666666666667</v>
      </c>
      <c r="J216" s="40">
        <v>562.48333333333335</v>
      </c>
      <c r="K216" s="31">
        <v>557.75</v>
      </c>
      <c r="L216" s="31">
        <v>553.35</v>
      </c>
      <c r="M216" s="31">
        <v>6.4319300000000004</v>
      </c>
      <c r="N216" s="1"/>
      <c r="O216" s="1"/>
    </row>
    <row r="217" spans="1:15" ht="12.75" customHeight="1">
      <c r="A217" s="63"/>
      <c r="B217" s="64"/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5"/>
      <c r="N217" s="1"/>
      <c r="O217" s="1"/>
    </row>
    <row r="218" spans="1:15" ht="12.75" customHeight="1">
      <c r="A218" s="66"/>
      <c r="B218" s="67"/>
      <c r="C218" s="68"/>
      <c r="D218" s="68"/>
      <c r="E218" s="68"/>
      <c r="F218" s="68"/>
      <c r="G218" s="68"/>
      <c r="H218" s="68"/>
      <c r="I218" s="68"/>
      <c r="J218" s="68"/>
      <c r="K218" s="68"/>
      <c r="L218" s="69"/>
      <c r="M218" s="1"/>
      <c r="N218" s="1"/>
      <c r="O218" s="1"/>
    </row>
    <row r="219" spans="1:15" ht="12.75" customHeight="1">
      <c r="A219" s="66"/>
      <c r="B219" s="1"/>
      <c r="C219" s="68"/>
      <c r="D219" s="68"/>
      <c r="E219" s="68"/>
      <c r="F219" s="68"/>
      <c r="G219" s="68"/>
      <c r="H219" s="68"/>
      <c r="I219" s="68"/>
      <c r="J219" s="68"/>
      <c r="K219" s="68"/>
      <c r="L219" s="69"/>
      <c r="M219" s="1"/>
      <c r="N219" s="1"/>
      <c r="O219" s="1"/>
    </row>
    <row r="220" spans="1:15" ht="12.75" customHeight="1">
      <c r="A220" s="66"/>
      <c r="B220" s="1"/>
      <c r="C220" s="68"/>
      <c r="D220" s="68"/>
      <c r="E220" s="68"/>
      <c r="F220" s="68"/>
      <c r="G220" s="68"/>
      <c r="H220" s="68"/>
      <c r="I220" s="68"/>
      <c r="J220" s="68"/>
      <c r="K220" s="68"/>
      <c r="L220" s="69"/>
      <c r="M220" s="1"/>
      <c r="N220" s="1"/>
      <c r="O220" s="1"/>
    </row>
    <row r="221" spans="1:15" ht="12.75" customHeight="1">
      <c r="A221" s="70" t="s">
        <v>310</v>
      </c>
      <c r="B221" s="1"/>
      <c r="C221" s="68"/>
      <c r="D221" s="68"/>
      <c r="E221" s="68"/>
      <c r="F221" s="68"/>
      <c r="G221" s="68"/>
      <c r="H221" s="68"/>
      <c r="I221" s="68"/>
      <c r="J221" s="68"/>
      <c r="K221" s="68"/>
      <c r="L221" s="69"/>
      <c r="M221" s="1"/>
      <c r="N221" s="1"/>
      <c r="O221" s="1"/>
    </row>
    <row r="222" spans="1:15" ht="12.75" customHeight="1">
      <c r="A222" s="1"/>
      <c r="B222" s="1"/>
      <c r="C222" s="68"/>
      <c r="D222" s="68"/>
      <c r="E222" s="68"/>
      <c r="F222" s="68"/>
      <c r="G222" s="68"/>
      <c r="H222" s="68"/>
      <c r="I222" s="68"/>
      <c r="J222" s="68"/>
      <c r="K222" s="68"/>
      <c r="L222" s="69"/>
      <c r="M222" s="1"/>
      <c r="N222" s="1"/>
      <c r="O222" s="1"/>
    </row>
    <row r="223" spans="1:15" ht="12.75" customHeight="1">
      <c r="A223" s="1"/>
      <c r="B223" s="1"/>
      <c r="C223" s="68"/>
      <c r="D223" s="68"/>
      <c r="E223" s="68"/>
      <c r="F223" s="68"/>
      <c r="G223" s="68"/>
      <c r="H223" s="68"/>
      <c r="I223" s="68"/>
      <c r="J223" s="68"/>
      <c r="K223" s="68"/>
      <c r="L223" s="69"/>
      <c r="M223" s="1"/>
      <c r="N223" s="1"/>
      <c r="O223" s="1"/>
    </row>
    <row r="224" spans="1:15" ht="12.75" customHeight="1">
      <c r="A224" s="71" t="s">
        <v>311</v>
      </c>
      <c r="B224" s="1"/>
      <c r="C224" s="68"/>
      <c r="D224" s="68"/>
      <c r="E224" s="68"/>
      <c r="F224" s="68"/>
      <c r="G224" s="68"/>
      <c r="H224" s="68"/>
      <c r="I224" s="68"/>
      <c r="J224" s="68"/>
      <c r="K224" s="68"/>
      <c r="L224" s="69"/>
      <c r="M224" s="1"/>
      <c r="N224" s="1"/>
      <c r="O224" s="1"/>
    </row>
    <row r="225" spans="1:15" ht="12.75" customHeight="1">
      <c r="A225" s="72"/>
      <c r="B225" s="1"/>
      <c r="C225" s="68"/>
      <c r="D225" s="68"/>
      <c r="E225" s="68"/>
      <c r="F225" s="68"/>
      <c r="G225" s="68"/>
      <c r="H225" s="68"/>
      <c r="I225" s="68"/>
      <c r="J225" s="68"/>
      <c r="K225" s="68"/>
      <c r="L225" s="69"/>
      <c r="M225" s="1"/>
      <c r="N225" s="1"/>
      <c r="O225" s="1"/>
    </row>
    <row r="226" spans="1:15" ht="12.75" customHeight="1">
      <c r="A226" s="73" t="s">
        <v>312</v>
      </c>
      <c r="B226" s="1"/>
      <c r="C226" s="68"/>
      <c r="D226" s="68"/>
      <c r="E226" s="68"/>
      <c r="F226" s="68"/>
      <c r="G226" s="68"/>
      <c r="H226" s="68"/>
      <c r="I226" s="68"/>
      <c r="J226" s="68"/>
      <c r="K226" s="68"/>
      <c r="L226" s="69"/>
      <c r="M226" s="1"/>
      <c r="N226" s="1"/>
      <c r="O226" s="1"/>
    </row>
    <row r="227" spans="1:15" ht="12.75" customHeight="1">
      <c r="A227" s="53" t="s">
        <v>245</v>
      </c>
      <c r="B227" s="1"/>
      <c r="C227" s="68"/>
      <c r="D227" s="68"/>
      <c r="E227" s="68"/>
      <c r="F227" s="68"/>
      <c r="G227" s="68"/>
      <c r="H227" s="68"/>
      <c r="I227" s="68"/>
      <c r="J227" s="68"/>
      <c r="K227" s="68"/>
      <c r="L227" s="69"/>
      <c r="M227" s="1"/>
      <c r="N227" s="1"/>
      <c r="O227" s="1"/>
    </row>
    <row r="228" spans="1:15" ht="12.75" customHeight="1">
      <c r="A228" s="53" t="s">
        <v>246</v>
      </c>
      <c r="B228" s="1"/>
      <c r="C228" s="68"/>
      <c r="D228" s="68"/>
      <c r="E228" s="68"/>
      <c r="F228" s="68"/>
      <c r="G228" s="68"/>
      <c r="H228" s="68"/>
      <c r="I228" s="68"/>
      <c r="J228" s="68"/>
      <c r="K228" s="68"/>
      <c r="L228" s="69"/>
      <c r="M228" s="1"/>
      <c r="N228" s="1"/>
      <c r="O228" s="1"/>
    </row>
    <row r="229" spans="1:15" ht="12.75" customHeight="1">
      <c r="A229" s="53" t="s">
        <v>247</v>
      </c>
      <c r="B229" s="1"/>
      <c r="C229" s="74"/>
      <c r="D229" s="74"/>
      <c r="E229" s="74"/>
      <c r="F229" s="74"/>
      <c r="G229" s="74"/>
      <c r="H229" s="74"/>
      <c r="I229" s="74"/>
      <c r="J229" s="74"/>
      <c r="K229" s="74"/>
      <c r="L229" s="69"/>
      <c r="M229" s="1"/>
      <c r="N229" s="1"/>
      <c r="O229" s="1"/>
    </row>
    <row r="230" spans="1:15" ht="12.75" customHeight="1">
      <c r="A230" s="53" t="s">
        <v>248</v>
      </c>
      <c r="B230" s="1"/>
      <c r="C230" s="68"/>
      <c r="D230" s="68"/>
      <c r="E230" s="68"/>
      <c r="F230" s="68"/>
      <c r="G230" s="68"/>
      <c r="H230" s="68"/>
      <c r="I230" s="68"/>
      <c r="J230" s="68"/>
      <c r="K230" s="68"/>
      <c r="L230" s="69"/>
      <c r="M230" s="1"/>
      <c r="N230" s="1"/>
      <c r="O230" s="1"/>
    </row>
    <row r="231" spans="1:15" ht="12.75" customHeight="1">
      <c r="A231" s="53" t="s">
        <v>249</v>
      </c>
      <c r="B231" s="1"/>
      <c r="C231" s="68"/>
      <c r="D231" s="68"/>
      <c r="E231" s="68"/>
      <c r="F231" s="68"/>
      <c r="G231" s="68"/>
      <c r="H231" s="68"/>
      <c r="I231" s="68"/>
      <c r="J231" s="68"/>
      <c r="K231" s="68"/>
      <c r="L231" s="69"/>
      <c r="M231" s="1"/>
      <c r="N231" s="1"/>
      <c r="O231" s="1"/>
    </row>
    <row r="232" spans="1:15" ht="12.75" customHeight="1">
      <c r="A232" s="75"/>
      <c r="B232" s="1"/>
      <c r="C232" s="68"/>
      <c r="D232" s="68"/>
      <c r="E232" s="68"/>
      <c r="F232" s="68"/>
      <c r="G232" s="68"/>
      <c r="H232" s="68"/>
      <c r="I232" s="68"/>
      <c r="J232" s="68"/>
      <c r="K232" s="68"/>
      <c r="L232" s="69"/>
      <c r="M232" s="1"/>
      <c r="N232" s="1"/>
      <c r="O232" s="1"/>
    </row>
    <row r="233" spans="1:15" ht="12.75" customHeight="1">
      <c r="A233" s="1"/>
      <c r="B233" s="1"/>
      <c r="C233" s="68"/>
      <c r="D233" s="68"/>
      <c r="E233" s="68"/>
      <c r="F233" s="68"/>
      <c r="G233" s="68"/>
      <c r="H233" s="68"/>
      <c r="I233" s="68"/>
      <c r="J233" s="68"/>
      <c r="K233" s="68"/>
      <c r="L233" s="69"/>
      <c r="M233" s="1"/>
      <c r="N233" s="1"/>
      <c r="O233" s="1"/>
    </row>
    <row r="234" spans="1:15" ht="12.75" customHeight="1">
      <c r="A234" s="1"/>
      <c r="B234" s="1"/>
      <c r="C234" s="68"/>
      <c r="D234" s="68"/>
      <c r="E234" s="68"/>
      <c r="F234" s="68"/>
      <c r="G234" s="68"/>
      <c r="H234" s="68"/>
      <c r="I234" s="68"/>
      <c r="J234" s="68"/>
      <c r="K234" s="68"/>
      <c r="L234" s="69"/>
      <c r="M234" s="1"/>
      <c r="N234" s="1"/>
      <c r="O234" s="1"/>
    </row>
    <row r="235" spans="1:15" ht="12.75" customHeight="1">
      <c r="A235" s="1"/>
      <c r="B235" s="1"/>
      <c r="C235" s="68"/>
      <c r="D235" s="68"/>
      <c r="E235" s="68"/>
      <c r="F235" s="68"/>
      <c r="G235" s="68"/>
      <c r="H235" s="68"/>
      <c r="I235" s="68"/>
      <c r="J235" s="68"/>
      <c r="K235" s="68"/>
      <c r="L235" s="69"/>
      <c r="M235" s="1"/>
      <c r="N235" s="1"/>
      <c r="O235" s="1"/>
    </row>
    <row r="236" spans="1:15" ht="12.75" customHeight="1">
      <c r="A236" s="1"/>
      <c r="B236" s="1"/>
      <c r="C236" s="68"/>
      <c r="D236" s="68"/>
      <c r="E236" s="68"/>
      <c r="F236" s="68"/>
      <c r="G236" s="68"/>
      <c r="H236" s="68"/>
      <c r="I236" s="68"/>
      <c r="J236" s="68"/>
      <c r="K236" s="68"/>
      <c r="L236" s="69"/>
      <c r="M236" s="1"/>
      <c r="N236" s="1"/>
      <c r="O236" s="1"/>
    </row>
    <row r="237" spans="1:15" ht="12.75" customHeight="1">
      <c r="A237" s="76" t="s">
        <v>250</v>
      </c>
      <c r="B237" s="1"/>
      <c r="C237" s="68"/>
      <c r="D237" s="68"/>
      <c r="E237" s="68"/>
      <c r="F237" s="68"/>
      <c r="G237" s="68"/>
      <c r="H237" s="68"/>
      <c r="I237" s="68"/>
      <c r="J237" s="68"/>
      <c r="K237" s="68"/>
      <c r="L237" s="69"/>
      <c r="M237" s="1"/>
      <c r="N237" s="1"/>
      <c r="O237" s="1"/>
    </row>
    <row r="238" spans="1:15" ht="12.75" customHeight="1">
      <c r="A238" s="77" t="s">
        <v>251</v>
      </c>
      <c r="B238" s="1"/>
      <c r="C238" s="68"/>
      <c r="D238" s="68"/>
      <c r="E238" s="68"/>
      <c r="F238" s="68"/>
      <c r="G238" s="68"/>
      <c r="H238" s="68"/>
      <c r="I238" s="68"/>
      <c r="J238" s="68"/>
      <c r="K238" s="68"/>
      <c r="L238" s="69"/>
      <c r="M238" s="1"/>
      <c r="N238" s="1"/>
      <c r="O238" s="1"/>
    </row>
    <row r="239" spans="1:15" ht="12.75" customHeight="1">
      <c r="A239" s="77" t="s">
        <v>252</v>
      </c>
      <c r="B239" s="1"/>
      <c r="C239" s="68"/>
      <c r="D239" s="68"/>
      <c r="E239" s="68"/>
      <c r="F239" s="68"/>
      <c r="G239" s="68"/>
      <c r="H239" s="68"/>
      <c r="I239" s="68"/>
      <c r="J239" s="68"/>
      <c r="K239" s="68"/>
      <c r="L239" s="69"/>
      <c r="M239" s="1"/>
      <c r="N239" s="1"/>
      <c r="O239" s="1"/>
    </row>
    <row r="240" spans="1:15" ht="12.75" customHeight="1">
      <c r="A240" s="77" t="s">
        <v>253</v>
      </c>
      <c r="B240" s="1"/>
      <c r="C240" s="68"/>
      <c r="D240" s="68"/>
      <c r="E240" s="68"/>
      <c r="F240" s="68"/>
      <c r="G240" s="68"/>
      <c r="H240" s="68"/>
      <c r="I240" s="68"/>
      <c r="J240" s="68"/>
      <c r="K240" s="68"/>
      <c r="L240" s="69"/>
      <c r="M240" s="1"/>
      <c r="N240" s="1"/>
      <c r="O240" s="1"/>
    </row>
    <row r="241" spans="1:15" ht="12.75" customHeight="1">
      <c r="A241" s="77" t="s">
        <v>254</v>
      </c>
      <c r="B241" s="1"/>
      <c r="C241" s="68"/>
      <c r="D241" s="68"/>
      <c r="E241" s="68"/>
      <c r="F241" s="68"/>
      <c r="G241" s="68"/>
      <c r="H241" s="68"/>
      <c r="I241" s="68"/>
      <c r="J241" s="68"/>
      <c r="K241" s="68"/>
      <c r="L241" s="69"/>
      <c r="M241" s="1"/>
      <c r="N241" s="1"/>
      <c r="O241" s="1"/>
    </row>
    <row r="242" spans="1:15" ht="12.75" customHeight="1">
      <c r="A242" s="77" t="s">
        <v>255</v>
      </c>
      <c r="B242" s="1"/>
      <c r="C242" s="68"/>
      <c r="D242" s="68"/>
      <c r="E242" s="68"/>
      <c r="F242" s="68"/>
      <c r="G242" s="68"/>
      <c r="H242" s="68"/>
      <c r="I242" s="68"/>
      <c r="J242" s="68"/>
      <c r="K242" s="68"/>
      <c r="L242" s="69"/>
      <c r="M242" s="1"/>
      <c r="N242" s="1"/>
      <c r="O242" s="1"/>
    </row>
    <row r="243" spans="1:15" ht="12.75" customHeight="1">
      <c r="A243" s="77" t="s">
        <v>256</v>
      </c>
      <c r="B243" s="1"/>
      <c r="C243" s="68"/>
      <c r="D243" s="68"/>
      <c r="E243" s="68"/>
      <c r="F243" s="68"/>
      <c r="G243" s="68"/>
      <c r="H243" s="68"/>
      <c r="I243" s="68"/>
      <c r="J243" s="68"/>
      <c r="K243" s="68"/>
      <c r="L243" s="69"/>
      <c r="M243" s="1"/>
      <c r="N243" s="1"/>
      <c r="O243" s="1"/>
    </row>
    <row r="244" spans="1:15" ht="12.75" customHeight="1">
      <c r="A244" s="77" t="s">
        <v>257</v>
      </c>
      <c r="B244" s="1"/>
      <c r="C244" s="68"/>
      <c r="D244" s="68"/>
      <c r="E244" s="68"/>
      <c r="F244" s="68"/>
      <c r="G244" s="68"/>
      <c r="H244" s="68"/>
      <c r="I244" s="68"/>
      <c r="J244" s="68"/>
      <c r="K244" s="68"/>
      <c r="L244" s="69"/>
      <c r="M244" s="1"/>
      <c r="N244" s="1"/>
      <c r="O244" s="1"/>
    </row>
    <row r="245" spans="1:15" ht="12.75" customHeight="1">
      <c r="A245" s="77" t="s">
        <v>258</v>
      </c>
      <c r="B245" s="1"/>
      <c r="C245" s="68"/>
      <c r="D245" s="68"/>
      <c r="E245" s="68"/>
      <c r="F245" s="68"/>
      <c r="G245" s="68"/>
      <c r="H245" s="68"/>
      <c r="I245" s="68"/>
      <c r="J245" s="68"/>
      <c r="K245" s="68"/>
      <c r="L245" s="69"/>
      <c r="M245" s="1"/>
      <c r="N245" s="1"/>
      <c r="O245" s="1"/>
    </row>
    <row r="246" spans="1:15" ht="12.75" customHeight="1">
      <c r="A246" s="77" t="s">
        <v>259</v>
      </c>
      <c r="B246" s="1"/>
      <c r="C246" s="74"/>
      <c r="D246" s="74"/>
      <c r="E246" s="74"/>
      <c r="F246" s="74"/>
      <c r="G246" s="74"/>
      <c r="H246" s="74"/>
      <c r="I246" s="74"/>
      <c r="J246" s="74"/>
      <c r="K246" s="74"/>
      <c r="L246" s="69"/>
      <c r="M246" s="1"/>
      <c r="N246" s="1"/>
      <c r="O246" s="1"/>
    </row>
    <row r="247" spans="1:15" ht="12.75" customHeight="1">
      <c r="A247" s="1"/>
      <c r="B247" s="1"/>
      <c r="C247" s="68"/>
      <c r="D247" s="68"/>
      <c r="E247" s="68"/>
      <c r="F247" s="68"/>
      <c r="G247" s="68"/>
      <c r="H247" s="68"/>
      <c r="I247" s="68"/>
      <c r="J247" s="68"/>
      <c r="K247" s="68"/>
      <c r="L247" s="69"/>
      <c r="M247" s="1"/>
      <c r="N247" s="1"/>
      <c r="O247" s="1"/>
    </row>
    <row r="248" spans="1:15" ht="12.75" customHeight="1">
      <c r="A248" s="1"/>
      <c r="B248" s="1"/>
      <c r="C248" s="68"/>
      <c r="D248" s="68"/>
      <c r="E248" s="68"/>
      <c r="F248" s="68"/>
      <c r="G248" s="68"/>
      <c r="H248" s="68"/>
      <c r="I248" s="68"/>
      <c r="J248" s="68"/>
      <c r="K248" s="68"/>
      <c r="L248" s="69"/>
      <c r="M248" s="1"/>
      <c r="N248" s="1"/>
      <c r="O248" s="1"/>
    </row>
    <row r="249" spans="1:15" ht="12.75" customHeight="1">
      <c r="A249" s="1"/>
      <c r="B249" s="1"/>
      <c r="C249" s="68"/>
      <c r="D249" s="68"/>
      <c r="E249" s="68"/>
      <c r="F249" s="68"/>
      <c r="G249" s="68"/>
      <c r="H249" s="68"/>
      <c r="I249" s="68"/>
      <c r="J249" s="68"/>
      <c r="K249" s="68"/>
      <c r="L249" s="69"/>
      <c r="M249" s="1"/>
      <c r="N249" s="1"/>
      <c r="O249" s="1"/>
    </row>
    <row r="250" spans="1:15" ht="12.75" customHeight="1">
      <c r="A250" s="1"/>
      <c r="B250" s="1"/>
      <c r="C250" s="68"/>
      <c r="D250" s="68"/>
      <c r="E250" s="68"/>
      <c r="F250" s="68"/>
      <c r="G250" s="68"/>
      <c r="H250" s="68"/>
      <c r="I250" s="68"/>
      <c r="J250" s="68"/>
      <c r="K250" s="68"/>
      <c r="L250" s="69"/>
      <c r="M250" s="1"/>
      <c r="N250" s="1"/>
      <c r="O250" s="1"/>
    </row>
    <row r="251" spans="1:15" ht="12.75" customHeight="1">
      <c r="A251" s="1"/>
      <c r="B251" s="1"/>
      <c r="C251" s="68"/>
      <c r="D251" s="68"/>
      <c r="E251" s="68"/>
      <c r="F251" s="68"/>
      <c r="G251" s="68"/>
      <c r="H251" s="68"/>
      <c r="I251" s="68"/>
      <c r="J251" s="68"/>
      <c r="K251" s="68"/>
      <c r="L251" s="69"/>
      <c r="M251" s="1"/>
      <c r="N251" s="1"/>
      <c r="O251" s="1"/>
    </row>
    <row r="252" spans="1:15" ht="12.75" customHeight="1">
      <c r="A252" s="1"/>
      <c r="B252" s="1"/>
      <c r="C252" s="68"/>
      <c r="D252" s="68"/>
      <c r="E252" s="68"/>
      <c r="F252" s="68"/>
      <c r="G252" s="68"/>
      <c r="H252" s="68"/>
      <c r="I252" s="68"/>
      <c r="J252" s="68"/>
      <c r="K252" s="68"/>
      <c r="L252" s="69"/>
      <c r="M252" s="1"/>
      <c r="N252" s="1"/>
      <c r="O252" s="1"/>
    </row>
    <row r="253" spans="1:15" ht="12.75" customHeight="1">
      <c r="A253" s="1"/>
      <c r="B253" s="1"/>
      <c r="C253" s="68"/>
      <c r="D253" s="68"/>
      <c r="E253" s="68"/>
      <c r="F253" s="68"/>
      <c r="G253" s="68"/>
      <c r="H253" s="68"/>
      <c r="I253" s="68"/>
      <c r="J253" s="68"/>
      <c r="K253" s="68"/>
      <c r="L253" s="69"/>
      <c r="M253" s="1"/>
      <c r="N253" s="1"/>
      <c r="O253" s="1"/>
    </row>
    <row r="254" spans="1:15" ht="12.75" customHeight="1">
      <c r="A254" s="1"/>
      <c r="B254" s="1"/>
      <c r="C254" s="68"/>
      <c r="D254" s="68"/>
      <c r="E254" s="68"/>
      <c r="F254" s="68"/>
      <c r="G254" s="68"/>
      <c r="H254" s="68"/>
      <c r="I254" s="68"/>
      <c r="J254" s="68"/>
      <c r="K254" s="68"/>
      <c r="L254" s="69"/>
      <c r="M254" s="1"/>
      <c r="N254" s="1"/>
      <c r="O254" s="1"/>
    </row>
    <row r="255" spans="1:15" ht="12.75" customHeight="1">
      <c r="A255" s="1"/>
      <c r="B255" s="1"/>
      <c r="C255" s="68"/>
      <c r="D255" s="68"/>
      <c r="E255" s="68"/>
      <c r="F255" s="68"/>
      <c r="G255" s="68"/>
      <c r="H255" s="68"/>
      <c r="I255" s="68"/>
      <c r="J255" s="68"/>
      <c r="K255" s="68"/>
      <c r="L255" s="69"/>
      <c r="M255" s="1"/>
      <c r="N255" s="1"/>
      <c r="O255" s="1"/>
    </row>
    <row r="256" spans="1:15" ht="12.75" customHeight="1">
      <c r="A256" s="1"/>
      <c r="B256" s="1"/>
      <c r="C256" s="68"/>
      <c r="D256" s="68"/>
      <c r="E256" s="68"/>
      <c r="F256" s="68"/>
      <c r="G256" s="68"/>
      <c r="H256" s="68"/>
      <c r="I256" s="68"/>
      <c r="J256" s="68"/>
      <c r="K256" s="68"/>
      <c r="L256" s="69"/>
      <c r="M256" s="1"/>
      <c r="N256" s="1"/>
      <c r="O256" s="1"/>
    </row>
    <row r="257" spans="1:15" ht="12.75" customHeight="1">
      <c r="A257" s="1"/>
      <c r="B257" s="1"/>
      <c r="C257" s="68"/>
      <c r="D257" s="68"/>
      <c r="E257" s="68"/>
      <c r="F257" s="68"/>
      <c r="G257" s="68"/>
      <c r="H257" s="68"/>
      <c r="I257" s="68"/>
      <c r="J257" s="68"/>
      <c r="K257" s="68"/>
      <c r="L257" s="69"/>
      <c r="M257" s="1"/>
      <c r="N257" s="1"/>
      <c r="O257" s="1"/>
    </row>
    <row r="258" spans="1:15" ht="12.75" customHeight="1">
      <c r="A258" s="1"/>
      <c r="B258" s="1"/>
      <c r="C258" s="68"/>
      <c r="D258" s="68"/>
      <c r="E258" s="68"/>
      <c r="F258" s="68"/>
      <c r="G258" s="68"/>
      <c r="H258" s="68"/>
      <c r="I258" s="68"/>
      <c r="J258" s="68"/>
      <c r="K258" s="68"/>
      <c r="L258" s="69"/>
      <c r="M258" s="1"/>
      <c r="N258" s="1"/>
      <c r="O258" s="1"/>
    </row>
    <row r="259" spans="1:15" ht="12.75" customHeight="1">
      <c r="A259" s="1"/>
      <c r="B259" s="1"/>
      <c r="C259" s="68"/>
      <c r="D259" s="68"/>
      <c r="E259" s="68"/>
      <c r="F259" s="68"/>
      <c r="G259" s="68"/>
      <c r="H259" s="68"/>
      <c r="I259" s="68"/>
      <c r="J259" s="68"/>
      <c r="K259" s="68"/>
      <c r="L259" s="69"/>
      <c r="M259" s="1"/>
      <c r="N259" s="1"/>
      <c r="O259" s="1"/>
    </row>
    <row r="260" spans="1:15" ht="12.75" customHeight="1">
      <c r="A260" s="1"/>
      <c r="B260" s="1"/>
      <c r="C260" s="68"/>
      <c r="D260" s="68"/>
      <c r="E260" s="68"/>
      <c r="F260" s="68"/>
      <c r="G260" s="68"/>
      <c r="H260" s="68"/>
      <c r="I260" s="68"/>
      <c r="J260" s="68"/>
      <c r="K260" s="68"/>
      <c r="L260" s="69"/>
      <c r="M260" s="1"/>
      <c r="N260" s="1"/>
      <c r="O260" s="1"/>
    </row>
    <row r="261" spans="1:15" ht="12.75" customHeight="1">
      <c r="A261" s="1"/>
      <c r="B261" s="1"/>
      <c r="C261" s="68"/>
      <c r="D261" s="68"/>
      <c r="E261" s="68"/>
      <c r="F261" s="68"/>
      <c r="G261" s="68"/>
      <c r="H261" s="68"/>
      <c r="I261" s="68"/>
      <c r="J261" s="68"/>
      <c r="K261" s="68"/>
      <c r="L261" s="69"/>
      <c r="M261" s="1"/>
      <c r="N261" s="1"/>
      <c r="O261" s="1"/>
    </row>
    <row r="262" spans="1:15" ht="12.75" customHeight="1">
      <c r="A262" s="1"/>
      <c r="B262" s="1"/>
      <c r="C262" s="68"/>
      <c r="D262" s="68"/>
      <c r="E262" s="68"/>
      <c r="F262" s="68"/>
      <c r="G262" s="68"/>
      <c r="H262" s="68"/>
      <c r="I262" s="68"/>
      <c r="J262" s="68"/>
      <c r="K262" s="68"/>
      <c r="L262" s="69"/>
      <c r="M262" s="1"/>
      <c r="N262" s="1"/>
      <c r="O262" s="1"/>
    </row>
    <row r="263" spans="1:15" ht="12.75" customHeight="1">
      <c r="A263" s="1"/>
      <c r="B263" s="1"/>
      <c r="C263" s="68"/>
      <c r="D263" s="68"/>
      <c r="E263" s="68"/>
      <c r="F263" s="68"/>
      <c r="G263" s="68"/>
      <c r="H263" s="68"/>
      <c r="I263" s="68"/>
      <c r="J263" s="68"/>
      <c r="K263" s="68"/>
      <c r="L263" s="69"/>
      <c r="M263" s="1"/>
      <c r="N263" s="1"/>
      <c r="O263" s="1"/>
    </row>
    <row r="264" spans="1:15" ht="12.75" customHeight="1">
      <c r="A264" s="1"/>
      <c r="B264" s="1"/>
      <c r="C264" s="68"/>
      <c r="D264" s="68"/>
      <c r="E264" s="68"/>
      <c r="F264" s="68"/>
      <c r="G264" s="68"/>
      <c r="H264" s="68"/>
      <c r="I264" s="68"/>
      <c r="J264" s="68"/>
      <c r="K264" s="68"/>
      <c r="L264" s="69"/>
      <c r="M264" s="1"/>
      <c r="N264" s="1"/>
      <c r="O264" s="1"/>
    </row>
    <row r="265" spans="1:15" ht="12.75" customHeight="1">
      <c r="A265" s="1"/>
      <c r="B265" s="1"/>
      <c r="C265" s="68"/>
      <c r="D265" s="68"/>
      <c r="E265" s="68"/>
      <c r="F265" s="68"/>
      <c r="G265" s="68"/>
      <c r="H265" s="68"/>
      <c r="I265" s="68"/>
      <c r="J265" s="68"/>
      <c r="K265" s="68"/>
      <c r="L265" s="69"/>
      <c r="M265" s="1"/>
      <c r="N265" s="1"/>
      <c r="O265" s="1"/>
    </row>
    <row r="266" spans="1:15" ht="12.75" customHeight="1">
      <c r="A266" s="1"/>
      <c r="B266" s="1"/>
      <c r="C266" s="68"/>
      <c r="D266" s="68"/>
      <c r="E266" s="68"/>
      <c r="F266" s="68"/>
      <c r="G266" s="68"/>
      <c r="H266" s="68"/>
      <c r="I266" s="68"/>
      <c r="J266" s="68"/>
      <c r="K266" s="68"/>
      <c r="L266" s="69"/>
      <c r="M266" s="1"/>
      <c r="N266" s="1"/>
      <c r="O266" s="1"/>
    </row>
    <row r="267" spans="1:15" ht="12.75" customHeight="1">
      <c r="A267" s="1"/>
      <c r="B267" s="1"/>
      <c r="C267" s="68"/>
      <c r="D267" s="68"/>
      <c r="E267" s="68"/>
      <c r="F267" s="68"/>
      <c r="G267" s="68"/>
      <c r="H267" s="68"/>
      <c r="I267" s="68"/>
      <c r="J267" s="68"/>
      <c r="K267" s="68"/>
      <c r="L267" s="69"/>
      <c r="M267" s="1"/>
      <c r="N267" s="1"/>
      <c r="O267" s="1"/>
    </row>
    <row r="268" spans="1:15" ht="12.75" customHeight="1">
      <c r="A268" s="1"/>
      <c r="B268" s="1"/>
      <c r="C268" s="68"/>
      <c r="D268" s="68"/>
      <c r="E268" s="68"/>
      <c r="F268" s="68"/>
      <c r="G268" s="68"/>
      <c r="H268" s="68"/>
      <c r="I268" s="68"/>
      <c r="J268" s="68"/>
      <c r="K268" s="68"/>
      <c r="L268" s="69"/>
      <c r="M268" s="1"/>
      <c r="N268" s="1"/>
      <c r="O268" s="1"/>
    </row>
    <row r="269" spans="1:15" ht="12.75" customHeight="1">
      <c r="A269" s="1"/>
      <c r="B269" s="1"/>
      <c r="C269" s="68"/>
      <c r="D269" s="68"/>
      <c r="E269" s="68"/>
      <c r="F269" s="68"/>
      <c r="G269" s="68"/>
      <c r="H269" s="68"/>
      <c r="I269" s="68"/>
      <c r="J269" s="68"/>
      <c r="K269" s="68"/>
      <c r="L269" s="69"/>
      <c r="M269" s="1"/>
      <c r="N269" s="1"/>
      <c r="O269" s="1"/>
    </row>
    <row r="270" spans="1:15" ht="12.75" customHeight="1">
      <c r="A270" s="1"/>
      <c r="B270" s="1"/>
      <c r="C270" s="68"/>
      <c r="D270" s="68"/>
      <c r="E270" s="68"/>
      <c r="F270" s="68"/>
      <c r="G270" s="68"/>
      <c r="H270" s="68"/>
      <c r="I270" s="68"/>
      <c r="J270" s="68"/>
      <c r="K270" s="68"/>
      <c r="L270" s="69"/>
      <c r="M270" s="1"/>
      <c r="N270" s="1"/>
      <c r="O270" s="1"/>
    </row>
    <row r="271" spans="1:15" ht="12.75" customHeight="1">
      <c r="A271" s="1"/>
      <c r="B271" s="1"/>
      <c r="C271" s="68"/>
      <c r="D271" s="68"/>
      <c r="E271" s="68"/>
      <c r="F271" s="68"/>
      <c r="G271" s="68"/>
      <c r="H271" s="68"/>
      <c r="I271" s="68"/>
      <c r="J271" s="68"/>
      <c r="K271" s="68"/>
      <c r="L271" s="69"/>
      <c r="M271" s="1"/>
      <c r="N271" s="1"/>
      <c r="O271" s="1"/>
    </row>
    <row r="272" spans="1:15" ht="12.75" customHeight="1">
      <c r="A272" s="1"/>
      <c r="B272" s="1"/>
      <c r="C272" s="68"/>
      <c r="D272" s="68"/>
      <c r="E272" s="68"/>
      <c r="F272" s="68"/>
      <c r="G272" s="68"/>
      <c r="H272" s="68"/>
      <c r="I272" s="68"/>
      <c r="J272" s="68"/>
      <c r="K272" s="68"/>
      <c r="L272" s="69"/>
      <c r="M272" s="1"/>
      <c r="N272" s="1"/>
      <c r="O272" s="1"/>
    </row>
    <row r="273" spans="1:15" ht="12.75" customHeight="1">
      <c r="A273" s="1"/>
      <c r="B273" s="1"/>
      <c r="C273" s="68"/>
      <c r="D273" s="68"/>
      <c r="E273" s="68"/>
      <c r="F273" s="68"/>
      <c r="G273" s="68"/>
      <c r="H273" s="68"/>
      <c r="I273" s="68"/>
      <c r="J273" s="68"/>
      <c r="K273" s="68"/>
      <c r="L273" s="69"/>
      <c r="M273" s="1"/>
      <c r="N273" s="1"/>
      <c r="O273" s="1"/>
    </row>
    <row r="274" spans="1:15" ht="12.75" customHeight="1">
      <c r="A274" s="1"/>
      <c r="B274" s="1"/>
      <c r="C274" s="68"/>
      <c r="D274" s="68"/>
      <c r="E274" s="68"/>
      <c r="F274" s="68"/>
      <c r="G274" s="68"/>
      <c r="H274" s="68"/>
      <c r="I274" s="68"/>
      <c r="J274" s="68"/>
      <c r="K274" s="68"/>
      <c r="L274" s="69"/>
      <c r="M274" s="1"/>
      <c r="N274" s="1"/>
      <c r="O274" s="1"/>
    </row>
    <row r="275" spans="1:15" ht="12.75" customHeight="1">
      <c r="A275" s="1"/>
      <c r="B275" s="1"/>
      <c r="C275" s="68"/>
      <c r="D275" s="68"/>
      <c r="E275" s="68"/>
      <c r="F275" s="68"/>
      <c r="G275" s="68"/>
      <c r="H275" s="68"/>
      <c r="I275" s="68"/>
      <c r="J275" s="68"/>
      <c r="K275" s="68"/>
      <c r="L275" s="69"/>
      <c r="M275" s="1"/>
      <c r="N275" s="1"/>
      <c r="O275" s="1"/>
    </row>
    <row r="276" spans="1:15" ht="12.75" customHeight="1">
      <c r="A276" s="1"/>
      <c r="B276" s="1"/>
      <c r="C276" s="68"/>
      <c r="D276" s="68"/>
      <c r="E276" s="68"/>
      <c r="F276" s="68"/>
      <c r="G276" s="68"/>
      <c r="H276" s="68"/>
      <c r="I276" s="68"/>
      <c r="J276" s="68"/>
      <c r="K276" s="68"/>
      <c r="L276" s="69"/>
      <c r="M276" s="1"/>
      <c r="N276" s="1"/>
      <c r="O276" s="1"/>
    </row>
    <row r="277" spans="1:15" ht="12.75" customHeight="1">
      <c r="A277" s="1"/>
      <c r="B277" s="1"/>
      <c r="C277" s="68"/>
      <c r="D277" s="68"/>
      <c r="E277" s="68"/>
      <c r="F277" s="68"/>
      <c r="G277" s="68"/>
      <c r="H277" s="68"/>
      <c r="I277" s="68"/>
      <c r="J277" s="68"/>
      <c r="K277" s="68"/>
      <c r="L277" s="69"/>
      <c r="M277" s="1"/>
      <c r="N277" s="1"/>
      <c r="O277" s="1"/>
    </row>
    <row r="278" spans="1:15" ht="12.75" customHeight="1">
      <c r="A278" s="1"/>
      <c r="B278" s="1"/>
      <c r="C278" s="68"/>
      <c r="D278" s="68"/>
      <c r="E278" s="68"/>
      <c r="F278" s="68"/>
      <c r="G278" s="68"/>
      <c r="H278" s="68"/>
      <c r="I278" s="68"/>
      <c r="J278" s="68"/>
      <c r="K278" s="68"/>
      <c r="L278" s="69"/>
      <c r="M278" s="1"/>
      <c r="N278" s="1"/>
      <c r="O278" s="1"/>
    </row>
    <row r="279" spans="1:15" ht="12.75" customHeight="1">
      <c r="A279" s="1"/>
      <c r="B279" s="1"/>
      <c r="C279" s="68"/>
      <c r="D279" s="68"/>
      <c r="E279" s="68"/>
      <c r="F279" s="68"/>
      <c r="G279" s="68"/>
      <c r="H279" s="68"/>
      <c r="I279" s="68"/>
      <c r="J279" s="68"/>
      <c r="K279" s="68"/>
      <c r="L279" s="69"/>
      <c r="M279" s="1"/>
      <c r="N279" s="1"/>
      <c r="O279" s="1"/>
    </row>
    <row r="280" spans="1:15" ht="12.75" customHeight="1">
      <c r="A280" s="1"/>
      <c r="B280" s="1"/>
      <c r="C280" s="68"/>
      <c r="D280" s="68"/>
      <c r="E280" s="68"/>
      <c r="F280" s="68"/>
      <c r="G280" s="68"/>
      <c r="H280" s="68"/>
      <c r="I280" s="68"/>
      <c r="J280" s="68"/>
      <c r="K280" s="68"/>
      <c r="L280" s="69"/>
      <c r="M280" s="1"/>
      <c r="N280" s="1"/>
      <c r="O280" s="1"/>
    </row>
    <row r="281" spans="1:15" ht="12.75" customHeight="1">
      <c r="A281" s="1"/>
      <c r="B281" s="1"/>
      <c r="C281" s="68"/>
      <c r="D281" s="68"/>
      <c r="E281" s="68"/>
      <c r="F281" s="68"/>
      <c r="G281" s="68"/>
      <c r="H281" s="68"/>
      <c r="I281" s="68"/>
      <c r="J281" s="68"/>
      <c r="K281" s="68"/>
      <c r="L281" s="69"/>
      <c r="M281" s="1"/>
      <c r="N281" s="1"/>
      <c r="O281" s="1"/>
    </row>
    <row r="282" spans="1:15" ht="12.75" customHeight="1">
      <c r="A282" s="1"/>
      <c r="B282" s="1"/>
      <c r="C282" s="68"/>
      <c r="D282" s="68"/>
      <c r="E282" s="68"/>
      <c r="F282" s="68"/>
      <c r="G282" s="68"/>
      <c r="H282" s="68"/>
      <c r="I282" s="68"/>
      <c r="J282" s="68"/>
      <c r="K282" s="68"/>
      <c r="L282" s="69"/>
      <c r="M282" s="1"/>
      <c r="N282" s="1"/>
      <c r="O282" s="1"/>
    </row>
    <row r="283" spans="1:15" ht="12.75" customHeight="1">
      <c r="A283" s="1"/>
      <c r="B283" s="1"/>
      <c r="C283" s="68"/>
      <c r="D283" s="68"/>
      <c r="E283" s="68"/>
      <c r="F283" s="68"/>
      <c r="G283" s="68"/>
      <c r="H283" s="68"/>
      <c r="I283" s="68"/>
      <c r="J283" s="68"/>
      <c r="K283" s="68"/>
      <c r="L283" s="69"/>
      <c r="M283" s="1"/>
      <c r="N283" s="1"/>
      <c r="O283" s="1"/>
    </row>
    <row r="284" spans="1:15" ht="12.75" customHeight="1">
      <c r="A284" s="1"/>
      <c r="B284" s="1"/>
      <c r="C284" s="68"/>
      <c r="D284" s="68"/>
      <c r="E284" s="68"/>
      <c r="F284" s="68"/>
      <c r="G284" s="68"/>
      <c r="H284" s="68"/>
      <c r="I284" s="68"/>
      <c r="J284" s="68"/>
      <c r="K284" s="68"/>
      <c r="L284" s="69"/>
      <c r="M284" s="1"/>
      <c r="N284" s="1"/>
      <c r="O284" s="1"/>
    </row>
    <row r="285" spans="1:15" ht="12.75" customHeight="1">
      <c r="A285" s="1"/>
      <c r="B285" s="1"/>
      <c r="C285" s="68"/>
      <c r="D285" s="68"/>
      <c r="E285" s="68"/>
      <c r="F285" s="68"/>
      <c r="G285" s="68"/>
      <c r="H285" s="68"/>
      <c r="I285" s="68"/>
      <c r="J285" s="68"/>
      <c r="K285" s="68"/>
      <c r="L285" s="69"/>
      <c r="M285" s="1"/>
      <c r="N285" s="1"/>
      <c r="O285" s="1"/>
    </row>
    <row r="286" spans="1:15" ht="12.75" customHeight="1">
      <c r="A286" s="1"/>
      <c r="B286" s="1"/>
      <c r="C286" s="68"/>
      <c r="D286" s="68"/>
      <c r="E286" s="68"/>
      <c r="F286" s="68"/>
      <c r="G286" s="68"/>
      <c r="H286" s="68"/>
      <c r="I286" s="68"/>
      <c r="J286" s="68"/>
      <c r="K286" s="68"/>
      <c r="L286" s="69"/>
      <c r="M286" s="1"/>
      <c r="N286" s="1"/>
      <c r="O286" s="1"/>
    </row>
    <row r="287" spans="1:15" ht="12.75" customHeight="1">
      <c r="A287" s="1"/>
      <c r="B287" s="1"/>
      <c r="C287" s="68"/>
      <c r="D287" s="68"/>
      <c r="E287" s="68"/>
      <c r="F287" s="68"/>
      <c r="G287" s="68"/>
      <c r="H287" s="68"/>
      <c r="I287" s="68"/>
      <c r="J287" s="68"/>
      <c r="K287" s="68"/>
      <c r="L287" s="69"/>
      <c r="M287" s="1"/>
      <c r="N287" s="1"/>
      <c r="O287" s="1"/>
    </row>
    <row r="288" spans="1:15" ht="12.75" customHeight="1">
      <c r="A288" s="1"/>
      <c r="B288" s="1"/>
      <c r="C288" s="68"/>
      <c r="D288" s="68"/>
      <c r="E288" s="68"/>
      <c r="F288" s="68"/>
      <c r="G288" s="68"/>
      <c r="H288" s="68"/>
      <c r="I288" s="68"/>
      <c r="J288" s="68"/>
      <c r="K288" s="68"/>
      <c r="L288" s="69"/>
      <c r="M288" s="1"/>
      <c r="N288" s="1"/>
      <c r="O288" s="1"/>
    </row>
    <row r="289" spans="1:15" ht="12.75" customHeight="1">
      <c r="A289" s="1"/>
      <c r="B289" s="1"/>
      <c r="C289" s="68"/>
      <c r="D289" s="68"/>
      <c r="E289" s="68"/>
      <c r="F289" s="68"/>
      <c r="G289" s="68"/>
      <c r="H289" s="68"/>
      <c r="I289" s="68"/>
      <c r="J289" s="68"/>
      <c r="K289" s="68"/>
      <c r="L289" s="69"/>
      <c r="M289" s="1"/>
      <c r="N289" s="1"/>
      <c r="O289" s="1"/>
    </row>
    <row r="290" spans="1:15" ht="12.75" customHeight="1">
      <c r="A290" s="1"/>
      <c r="B290" s="1"/>
      <c r="C290" s="68"/>
      <c r="D290" s="68"/>
      <c r="E290" s="68"/>
      <c r="F290" s="68"/>
      <c r="G290" s="68"/>
      <c r="H290" s="68"/>
      <c r="I290" s="68"/>
      <c r="J290" s="68"/>
      <c r="K290" s="68"/>
      <c r="L290" s="69"/>
      <c r="M290" s="1"/>
      <c r="N290" s="1"/>
      <c r="O290" s="1"/>
    </row>
    <row r="291" spans="1:15" ht="12.75" customHeight="1">
      <c r="A291" s="1"/>
      <c r="B291" s="1"/>
      <c r="C291" s="68"/>
      <c r="D291" s="68"/>
      <c r="E291" s="68"/>
      <c r="F291" s="68"/>
      <c r="G291" s="68"/>
      <c r="H291" s="68"/>
      <c r="I291" s="68"/>
      <c r="J291" s="68"/>
      <c r="K291" s="68"/>
      <c r="L291" s="69"/>
      <c r="M291" s="1"/>
      <c r="N291" s="1"/>
      <c r="O291" s="1"/>
    </row>
    <row r="292" spans="1:15" ht="12.75" customHeight="1">
      <c r="A292" s="1"/>
      <c r="B292" s="1"/>
      <c r="C292" s="68"/>
      <c r="D292" s="68"/>
      <c r="E292" s="68"/>
      <c r="F292" s="68"/>
      <c r="G292" s="68"/>
      <c r="H292" s="68"/>
      <c r="I292" s="68"/>
      <c r="J292" s="68"/>
      <c r="K292" s="68"/>
      <c r="L292" s="69"/>
      <c r="M292" s="1"/>
      <c r="N292" s="1"/>
      <c r="O292" s="1"/>
    </row>
    <row r="293" spans="1:15" ht="12.75" customHeight="1">
      <c r="A293" s="1"/>
      <c r="B293" s="1"/>
      <c r="C293" s="68"/>
      <c r="D293" s="68"/>
      <c r="E293" s="68"/>
      <c r="F293" s="68"/>
      <c r="G293" s="68"/>
      <c r="H293" s="68"/>
      <c r="I293" s="68"/>
      <c r="J293" s="68"/>
      <c r="K293" s="68"/>
      <c r="L293" s="69"/>
      <c r="M293" s="1"/>
      <c r="N293" s="1"/>
      <c r="O293" s="1"/>
    </row>
    <row r="294" spans="1:15" ht="12.75" customHeight="1">
      <c r="A294" s="1"/>
      <c r="B294" s="1"/>
      <c r="C294" s="74"/>
      <c r="D294" s="74"/>
      <c r="E294" s="74"/>
      <c r="F294" s="74"/>
      <c r="G294" s="74"/>
      <c r="H294" s="74"/>
      <c r="I294" s="74"/>
      <c r="J294" s="74"/>
      <c r="K294" s="74"/>
      <c r="L294" s="69"/>
      <c r="M294" s="1"/>
      <c r="N294" s="1"/>
      <c r="O294" s="1"/>
    </row>
    <row r="295" spans="1:15" ht="12.75" customHeight="1">
      <c r="A295" s="1"/>
      <c r="B295" s="1"/>
      <c r="C295" s="68"/>
      <c r="D295" s="68"/>
      <c r="E295" s="68"/>
      <c r="F295" s="68"/>
      <c r="G295" s="68"/>
      <c r="H295" s="68"/>
      <c r="I295" s="68"/>
      <c r="J295" s="68"/>
      <c r="K295" s="68"/>
      <c r="L295" s="69"/>
      <c r="M295" s="1"/>
      <c r="N295" s="1"/>
      <c r="O295" s="1"/>
    </row>
    <row r="296" spans="1:15" ht="12.75" customHeight="1">
      <c r="A296" s="1"/>
      <c r="B296" s="1"/>
      <c r="C296" s="68"/>
      <c r="D296" s="68"/>
      <c r="E296" s="68"/>
      <c r="F296" s="68"/>
      <c r="G296" s="68"/>
      <c r="H296" s="68"/>
      <c r="I296" s="68"/>
      <c r="J296" s="68"/>
      <c r="K296" s="68"/>
      <c r="L296" s="69"/>
      <c r="M296" s="1"/>
      <c r="N296" s="1"/>
      <c r="O296" s="1"/>
    </row>
    <row r="297" spans="1:15" ht="12.75" customHeight="1">
      <c r="A297" s="1"/>
      <c r="B297" s="1"/>
      <c r="C297" s="68"/>
      <c r="D297" s="68"/>
      <c r="E297" s="68"/>
      <c r="F297" s="68"/>
      <c r="G297" s="68"/>
      <c r="H297" s="68"/>
      <c r="I297" s="68"/>
      <c r="J297" s="68"/>
      <c r="K297" s="68"/>
      <c r="L297" s="69"/>
      <c r="M297" s="1"/>
      <c r="N297" s="1"/>
      <c r="O297" s="1"/>
    </row>
    <row r="298" spans="1:15" ht="12.75" customHeight="1">
      <c r="A298" s="1"/>
      <c r="B298" s="1"/>
      <c r="C298" s="68"/>
      <c r="D298" s="68"/>
      <c r="E298" s="68"/>
      <c r="F298" s="68"/>
      <c r="G298" s="68"/>
      <c r="H298" s="68"/>
      <c r="I298" s="68"/>
      <c r="J298" s="68"/>
      <c r="K298" s="68"/>
      <c r="L298" s="69"/>
      <c r="M298" s="1"/>
      <c r="N298" s="1"/>
      <c r="O298" s="1"/>
    </row>
    <row r="299" spans="1:15" ht="12.75" customHeight="1">
      <c r="A299" s="1"/>
      <c r="B299" s="1"/>
      <c r="C299" s="68"/>
      <c r="D299" s="68"/>
      <c r="E299" s="68"/>
      <c r="F299" s="68"/>
      <c r="G299" s="68"/>
      <c r="H299" s="68"/>
      <c r="I299" s="68"/>
      <c r="J299" s="68"/>
      <c r="K299" s="68"/>
      <c r="L299" s="69"/>
      <c r="M299" s="1"/>
      <c r="N299" s="1"/>
      <c r="O299" s="1"/>
    </row>
    <row r="300" spans="1:15" ht="12.75" customHeight="1">
      <c r="A300" s="1"/>
      <c r="B300" s="1"/>
      <c r="C300" s="68"/>
      <c r="D300" s="68"/>
      <c r="E300" s="68"/>
      <c r="F300" s="68"/>
      <c r="G300" s="68"/>
      <c r="H300" s="68"/>
      <c r="I300" s="68"/>
      <c r="J300" s="68"/>
      <c r="K300" s="68"/>
      <c r="L300" s="69"/>
      <c r="M300" s="1"/>
      <c r="N300" s="1"/>
      <c r="O300" s="1"/>
    </row>
    <row r="301" spans="1:15" ht="12.75" customHeight="1">
      <c r="A301" s="1"/>
      <c r="B301" s="1"/>
      <c r="C301" s="68"/>
      <c r="D301" s="68"/>
      <c r="E301" s="68"/>
      <c r="F301" s="68"/>
      <c r="G301" s="68"/>
      <c r="H301" s="68"/>
      <c r="I301" s="68"/>
      <c r="J301" s="68"/>
      <c r="K301" s="68"/>
      <c r="L301" s="69"/>
      <c r="M301" s="1"/>
      <c r="N301" s="1"/>
      <c r="O301" s="1"/>
    </row>
    <row r="302" spans="1:15" ht="12.75" customHeight="1">
      <c r="A302" s="1"/>
      <c r="B302" s="1"/>
      <c r="C302" s="68"/>
      <c r="D302" s="68"/>
      <c r="E302" s="68"/>
      <c r="F302" s="68"/>
      <c r="G302" s="68"/>
      <c r="H302" s="68"/>
      <c r="I302" s="68"/>
      <c r="J302" s="68"/>
      <c r="K302" s="68"/>
      <c r="L302" s="69"/>
      <c r="M302" s="1"/>
      <c r="N302" s="1"/>
      <c r="O302" s="1"/>
    </row>
    <row r="303" spans="1:15" ht="12.75" customHeight="1">
      <c r="A303" s="1"/>
      <c r="B303" s="1"/>
      <c r="C303" s="68"/>
      <c r="D303" s="68"/>
      <c r="E303" s="68"/>
      <c r="F303" s="68"/>
      <c r="G303" s="68"/>
      <c r="H303" s="68"/>
      <c r="I303" s="68"/>
      <c r="J303" s="68"/>
      <c r="K303" s="68"/>
      <c r="L303" s="69"/>
      <c r="M303" s="1"/>
      <c r="N303" s="1"/>
      <c r="O303" s="1"/>
    </row>
    <row r="304" spans="1:15" ht="12.75" customHeight="1">
      <c r="A304" s="1"/>
      <c r="B304" s="1"/>
      <c r="C304" s="68"/>
      <c r="D304" s="68"/>
      <c r="E304" s="68"/>
      <c r="F304" s="68"/>
      <c r="G304" s="68"/>
      <c r="H304" s="68"/>
      <c r="I304" s="68"/>
      <c r="J304" s="68"/>
      <c r="K304" s="68"/>
      <c r="L304" s="69"/>
      <c r="M304" s="1"/>
      <c r="N304" s="1"/>
      <c r="O304" s="1"/>
    </row>
    <row r="305" spans="1:15" ht="12.75" customHeight="1">
      <c r="A305" s="1"/>
      <c r="B305" s="1"/>
      <c r="C305" s="68"/>
      <c r="D305" s="68"/>
      <c r="E305" s="68"/>
      <c r="F305" s="68"/>
      <c r="G305" s="68"/>
      <c r="H305" s="68"/>
      <c r="I305" s="68"/>
      <c r="J305" s="68"/>
      <c r="K305" s="68"/>
      <c r="L305" s="69"/>
      <c r="M305" s="1"/>
      <c r="N305" s="1"/>
      <c r="O305" s="1"/>
    </row>
    <row r="306" spans="1:15" ht="12.75" customHeight="1">
      <c r="A306" s="1"/>
      <c r="B306" s="1"/>
      <c r="C306" s="68"/>
      <c r="D306" s="68"/>
      <c r="E306" s="68"/>
      <c r="F306" s="68"/>
      <c r="G306" s="68"/>
      <c r="H306" s="68"/>
      <c r="I306" s="68"/>
      <c r="J306" s="68"/>
      <c r="K306" s="68"/>
      <c r="L306" s="69"/>
      <c r="M306" s="1"/>
      <c r="N306" s="1"/>
      <c r="O306" s="1"/>
    </row>
    <row r="307" spans="1:15" ht="12.75" customHeight="1">
      <c r="A307" s="1"/>
      <c r="B307" s="1"/>
      <c r="C307" s="68"/>
      <c r="D307" s="68"/>
      <c r="E307" s="68"/>
      <c r="F307" s="68"/>
      <c r="G307" s="68"/>
      <c r="H307" s="68"/>
      <c r="I307" s="68"/>
      <c r="J307" s="68"/>
      <c r="K307" s="68"/>
      <c r="L307" s="69"/>
      <c r="M307" s="1"/>
      <c r="N307" s="1"/>
      <c r="O307" s="1"/>
    </row>
    <row r="308" spans="1:15" ht="12.75" customHeight="1">
      <c r="A308" s="1"/>
      <c r="B308" s="1"/>
      <c r="C308" s="68"/>
      <c r="D308" s="68"/>
      <c r="E308" s="68"/>
      <c r="F308" s="68"/>
      <c r="G308" s="68"/>
      <c r="H308" s="68"/>
      <c r="I308" s="68"/>
      <c r="J308" s="68"/>
      <c r="K308" s="68"/>
      <c r="L308" s="69"/>
      <c r="M308" s="1"/>
      <c r="N308" s="1"/>
      <c r="O308" s="1"/>
    </row>
    <row r="309" spans="1:15" ht="12.75" customHeight="1">
      <c r="A309" s="1"/>
      <c r="B309" s="1"/>
      <c r="C309" s="68"/>
      <c r="D309" s="68"/>
      <c r="E309" s="68"/>
      <c r="F309" s="68"/>
      <c r="G309" s="68"/>
      <c r="H309" s="68"/>
      <c r="I309" s="68"/>
      <c r="J309" s="68"/>
      <c r="K309" s="68"/>
      <c r="L309" s="69"/>
      <c r="M309" s="1"/>
      <c r="N309" s="1"/>
      <c r="O309" s="1"/>
    </row>
    <row r="310" spans="1:15" ht="12.75" customHeight="1">
      <c r="A310" s="1"/>
      <c r="B310" s="1"/>
      <c r="C310" s="68"/>
      <c r="D310" s="68"/>
      <c r="E310" s="68"/>
      <c r="F310" s="68"/>
      <c r="G310" s="68"/>
      <c r="H310" s="68"/>
      <c r="I310" s="68"/>
      <c r="J310" s="68"/>
      <c r="K310" s="68"/>
      <c r="L310" s="69"/>
      <c r="M310" s="1"/>
      <c r="N310" s="1"/>
      <c r="O310" s="1"/>
    </row>
    <row r="311" spans="1:15" ht="12.75" customHeight="1">
      <c r="A311" s="1"/>
      <c r="B311" s="1"/>
      <c r="C311" s="68"/>
      <c r="D311" s="68"/>
      <c r="E311" s="68"/>
      <c r="F311" s="68"/>
      <c r="G311" s="68"/>
      <c r="H311" s="68"/>
      <c r="I311" s="68"/>
      <c r="J311" s="68"/>
      <c r="K311" s="68"/>
      <c r="L311" s="69"/>
      <c r="M311" s="1"/>
      <c r="N311" s="1"/>
      <c r="O311" s="1"/>
    </row>
    <row r="312" spans="1:15" ht="12.75" customHeight="1">
      <c r="A312" s="1"/>
      <c r="B312" s="1"/>
      <c r="C312" s="68"/>
      <c r="D312" s="68"/>
      <c r="E312" s="68"/>
      <c r="F312" s="68"/>
      <c r="G312" s="68"/>
      <c r="H312" s="68"/>
      <c r="I312" s="68"/>
      <c r="J312" s="68"/>
      <c r="K312" s="68"/>
      <c r="L312" s="69"/>
      <c r="M312" s="1"/>
      <c r="N312" s="1"/>
      <c r="O312" s="1"/>
    </row>
    <row r="313" spans="1:15" ht="12.75" customHeight="1">
      <c r="A313" s="1"/>
      <c r="B313" s="1"/>
      <c r="C313" s="68"/>
      <c r="D313" s="68"/>
      <c r="E313" s="68"/>
      <c r="F313" s="68"/>
      <c r="G313" s="68"/>
      <c r="H313" s="68"/>
      <c r="I313" s="68"/>
      <c r="J313" s="68"/>
      <c r="K313" s="68"/>
      <c r="L313" s="69"/>
      <c r="M313" s="1"/>
      <c r="N313" s="1"/>
      <c r="O313" s="1"/>
    </row>
    <row r="314" spans="1:15" ht="12.75" customHeight="1">
      <c r="A314" s="1"/>
      <c r="B314" s="1"/>
      <c r="C314" s="68"/>
      <c r="D314" s="68"/>
      <c r="E314" s="68"/>
      <c r="F314" s="68"/>
      <c r="G314" s="68"/>
      <c r="H314" s="68"/>
      <c r="I314" s="68"/>
      <c r="J314" s="68"/>
      <c r="K314" s="68"/>
      <c r="L314" s="69"/>
      <c r="M314" s="1"/>
      <c r="N314" s="1"/>
      <c r="O314" s="1"/>
    </row>
    <row r="315" spans="1:15" ht="12.75" customHeight="1">
      <c r="A315" s="1"/>
      <c r="B315" s="1"/>
      <c r="C315" s="68"/>
      <c r="D315" s="68"/>
      <c r="E315" s="68"/>
      <c r="F315" s="68"/>
      <c r="G315" s="68"/>
      <c r="H315" s="68"/>
      <c r="I315" s="68"/>
      <c r="J315" s="68"/>
      <c r="K315" s="68"/>
      <c r="L315" s="69"/>
      <c r="M315" s="1"/>
      <c r="N315" s="1"/>
      <c r="O315" s="1"/>
    </row>
    <row r="316" spans="1:15" ht="12.75" customHeight="1">
      <c r="A316" s="1"/>
      <c r="B316" s="1"/>
      <c r="C316" s="68"/>
      <c r="D316" s="68"/>
      <c r="E316" s="68"/>
      <c r="F316" s="68"/>
      <c r="G316" s="68"/>
      <c r="H316" s="68"/>
      <c r="I316" s="68"/>
      <c r="J316" s="68"/>
      <c r="K316" s="68"/>
      <c r="L316" s="69"/>
      <c r="M316" s="1"/>
      <c r="N316" s="1"/>
      <c r="O316" s="1"/>
    </row>
    <row r="317" spans="1:15" ht="12.75" customHeight="1">
      <c r="A317" s="1"/>
      <c r="B317" s="1"/>
      <c r="C317" s="68"/>
      <c r="D317" s="68"/>
      <c r="E317" s="68"/>
      <c r="F317" s="68"/>
      <c r="G317" s="68"/>
      <c r="H317" s="68"/>
      <c r="I317" s="68"/>
      <c r="J317" s="68"/>
      <c r="K317" s="68"/>
      <c r="L317" s="69"/>
      <c r="M317" s="1"/>
      <c r="N317" s="1"/>
      <c r="O317" s="1"/>
    </row>
    <row r="318" spans="1:15" ht="12.75" customHeight="1">
      <c r="A318" s="1"/>
      <c r="B318" s="1"/>
      <c r="C318" s="68"/>
      <c r="D318" s="68"/>
      <c r="E318" s="68"/>
      <c r="F318" s="68"/>
      <c r="G318" s="68"/>
      <c r="H318" s="68"/>
      <c r="I318" s="68"/>
      <c r="J318" s="68"/>
      <c r="K318" s="68"/>
      <c r="L318" s="69"/>
      <c r="M318" s="1"/>
      <c r="N318" s="1"/>
      <c r="O318" s="1"/>
    </row>
    <row r="319" spans="1:15" ht="12.75" customHeight="1">
      <c r="A319" s="1"/>
      <c r="B319" s="1"/>
      <c r="C319" s="68"/>
      <c r="D319" s="68"/>
      <c r="E319" s="68"/>
      <c r="F319" s="68"/>
      <c r="G319" s="68"/>
      <c r="H319" s="68"/>
      <c r="I319" s="68"/>
      <c r="J319" s="68"/>
      <c r="K319" s="68"/>
      <c r="L319" s="69"/>
      <c r="M319" s="1"/>
      <c r="N319" s="1"/>
      <c r="O319" s="1"/>
    </row>
    <row r="320" spans="1:15" ht="12.75" customHeight="1">
      <c r="A320" s="1"/>
      <c r="B320" s="1"/>
      <c r="C320" s="68"/>
      <c r="D320" s="68"/>
      <c r="E320" s="68"/>
      <c r="F320" s="68"/>
      <c r="G320" s="68"/>
      <c r="H320" s="68"/>
      <c r="I320" s="68"/>
      <c r="J320" s="68"/>
      <c r="K320" s="68"/>
      <c r="L320" s="69"/>
      <c r="M320" s="1"/>
      <c r="N320" s="1"/>
      <c r="O320" s="1"/>
    </row>
    <row r="321" spans="1:15" ht="12.75" customHeight="1">
      <c r="A321" s="1"/>
      <c r="B321" s="1"/>
      <c r="C321" s="68"/>
      <c r="D321" s="68"/>
      <c r="E321" s="68"/>
      <c r="F321" s="68"/>
      <c r="G321" s="68"/>
      <c r="H321" s="68"/>
      <c r="I321" s="68"/>
      <c r="J321" s="68"/>
      <c r="K321" s="68"/>
      <c r="L321" s="69"/>
      <c r="M321" s="1"/>
      <c r="N321" s="1"/>
      <c r="O321" s="1"/>
    </row>
    <row r="322" spans="1:15" ht="12.75" customHeight="1">
      <c r="A322" s="1"/>
      <c r="B322" s="1"/>
      <c r="C322" s="68"/>
      <c r="D322" s="68"/>
      <c r="E322" s="68"/>
      <c r="F322" s="68"/>
      <c r="G322" s="68"/>
      <c r="H322" s="68"/>
      <c r="I322" s="68"/>
      <c r="J322" s="68"/>
      <c r="K322" s="68"/>
      <c r="L322" s="69"/>
      <c r="M322" s="1"/>
      <c r="N322" s="1"/>
      <c r="O322" s="1"/>
    </row>
    <row r="323" spans="1:15" ht="12.75" customHeight="1">
      <c r="A323" s="1"/>
      <c r="B323" s="1"/>
      <c r="C323" s="68"/>
      <c r="D323" s="68"/>
      <c r="E323" s="68"/>
      <c r="F323" s="68"/>
      <c r="G323" s="68"/>
      <c r="H323" s="68"/>
      <c r="I323" s="68"/>
      <c r="J323" s="68"/>
      <c r="K323" s="68"/>
      <c r="L323" s="69"/>
      <c r="M323" s="1"/>
      <c r="N323" s="1"/>
      <c r="O323" s="1"/>
    </row>
    <row r="324" spans="1:15" ht="12.75" customHeight="1">
      <c r="A324" s="1"/>
      <c r="B324" s="1"/>
      <c r="C324" s="68"/>
      <c r="D324" s="68"/>
      <c r="E324" s="68"/>
      <c r="F324" s="68"/>
      <c r="G324" s="68"/>
      <c r="H324" s="68"/>
      <c r="I324" s="68"/>
      <c r="J324" s="68"/>
      <c r="K324" s="68"/>
      <c r="L324" s="69"/>
      <c r="M324" s="1"/>
      <c r="N324" s="1"/>
      <c r="O324" s="1"/>
    </row>
    <row r="325" spans="1:15" ht="12.75" customHeight="1">
      <c r="A325" s="1"/>
      <c r="B325" s="1"/>
      <c r="C325" s="68"/>
      <c r="D325" s="68"/>
      <c r="E325" s="68"/>
      <c r="F325" s="68"/>
      <c r="G325" s="68"/>
      <c r="H325" s="68"/>
      <c r="I325" s="68"/>
      <c r="J325" s="68"/>
      <c r="K325" s="68"/>
      <c r="L325" s="69"/>
      <c r="M325" s="1"/>
      <c r="N325" s="1"/>
      <c r="O325" s="1"/>
    </row>
    <row r="326" spans="1:15" ht="12.75" customHeight="1">
      <c r="A326" s="1"/>
      <c r="B326" s="1"/>
      <c r="C326" s="68"/>
      <c r="D326" s="68"/>
      <c r="E326" s="68"/>
      <c r="F326" s="68"/>
      <c r="G326" s="68"/>
      <c r="H326" s="68"/>
      <c r="I326" s="68"/>
      <c r="J326" s="68"/>
      <c r="K326" s="68"/>
      <c r="L326" s="69"/>
      <c r="M326" s="1"/>
      <c r="N326" s="1"/>
      <c r="O326" s="1"/>
    </row>
    <row r="327" spans="1:15" ht="12.75" customHeight="1">
      <c r="A327" s="1"/>
      <c r="B327" s="1"/>
      <c r="C327" s="68"/>
      <c r="D327" s="68"/>
      <c r="E327" s="68"/>
      <c r="F327" s="68"/>
      <c r="G327" s="68"/>
      <c r="H327" s="68"/>
      <c r="I327" s="68"/>
      <c r="J327" s="68"/>
      <c r="K327" s="68"/>
      <c r="L327" s="69"/>
      <c r="M327" s="1"/>
      <c r="N327" s="1"/>
      <c r="O327" s="1"/>
    </row>
    <row r="328" spans="1:15" ht="12.75" customHeight="1">
      <c r="A328" s="1"/>
      <c r="B328" s="1"/>
      <c r="C328" s="68"/>
      <c r="D328" s="68"/>
      <c r="E328" s="68"/>
      <c r="F328" s="68"/>
      <c r="G328" s="68"/>
      <c r="H328" s="68"/>
      <c r="I328" s="68"/>
      <c r="J328" s="68"/>
      <c r="K328" s="68"/>
      <c r="L328" s="69"/>
      <c r="M328" s="1"/>
      <c r="N328" s="1"/>
      <c r="O328" s="1"/>
    </row>
    <row r="329" spans="1:15" ht="12.75" customHeight="1">
      <c r="A329" s="1"/>
      <c r="B329" s="1"/>
      <c r="C329" s="68"/>
      <c r="D329" s="68"/>
      <c r="E329" s="68"/>
      <c r="F329" s="68"/>
      <c r="G329" s="68"/>
      <c r="H329" s="68"/>
      <c r="I329" s="68"/>
      <c r="J329" s="68"/>
      <c r="K329" s="68"/>
      <c r="L329" s="69"/>
      <c r="M329" s="1"/>
      <c r="N329" s="1"/>
      <c r="O329" s="1"/>
    </row>
    <row r="330" spans="1:15" ht="12.75" customHeight="1">
      <c r="A330" s="1"/>
      <c r="B330" s="1"/>
      <c r="C330" s="68"/>
      <c r="D330" s="68"/>
      <c r="E330" s="68"/>
      <c r="F330" s="68"/>
      <c r="G330" s="68"/>
      <c r="H330" s="68"/>
      <c r="I330" s="68"/>
      <c r="J330" s="68"/>
      <c r="K330" s="68"/>
      <c r="L330" s="69"/>
      <c r="M330" s="1"/>
      <c r="N330" s="1"/>
      <c r="O330" s="1"/>
    </row>
    <row r="331" spans="1:15" ht="12.75" customHeight="1">
      <c r="A331" s="1"/>
      <c r="B331" s="1"/>
      <c r="C331" s="68"/>
      <c r="D331" s="68"/>
      <c r="E331" s="68"/>
      <c r="F331" s="68"/>
      <c r="G331" s="68"/>
      <c r="H331" s="68"/>
      <c r="I331" s="68"/>
      <c r="J331" s="68"/>
      <c r="K331" s="68"/>
      <c r="L331" s="69"/>
      <c r="M331" s="1"/>
      <c r="N331" s="1"/>
      <c r="O331" s="1"/>
    </row>
    <row r="332" spans="1:15" ht="12.75" customHeight="1">
      <c r="A332" s="1"/>
      <c r="B332" s="1"/>
      <c r="C332" s="68"/>
      <c r="D332" s="68"/>
      <c r="E332" s="68"/>
      <c r="F332" s="68"/>
      <c r="G332" s="68"/>
      <c r="H332" s="68"/>
      <c r="I332" s="68"/>
      <c r="J332" s="68"/>
      <c r="K332" s="68"/>
      <c r="L332" s="69"/>
      <c r="M332" s="1"/>
      <c r="N332" s="1"/>
      <c r="O332" s="1"/>
    </row>
    <row r="333" spans="1:15" ht="12.75" customHeight="1">
      <c r="A333" s="1"/>
      <c r="B333" s="1"/>
      <c r="C333" s="68"/>
      <c r="D333" s="68"/>
      <c r="E333" s="68"/>
      <c r="F333" s="68"/>
      <c r="G333" s="68"/>
      <c r="H333" s="68"/>
      <c r="I333" s="68"/>
      <c r="J333" s="68"/>
      <c r="K333" s="68"/>
      <c r="L333" s="69"/>
      <c r="M333" s="1"/>
      <c r="N333" s="1"/>
      <c r="O333" s="1"/>
    </row>
    <row r="334" spans="1:15" ht="12.75" customHeight="1">
      <c r="A334" s="1"/>
      <c r="B334" s="1"/>
      <c r="C334" s="68"/>
      <c r="D334" s="68"/>
      <c r="E334" s="68"/>
      <c r="F334" s="68"/>
      <c r="G334" s="68"/>
      <c r="H334" s="68"/>
      <c r="I334" s="68"/>
      <c r="J334" s="68"/>
      <c r="K334" s="68"/>
      <c r="L334" s="69"/>
      <c r="M334" s="1"/>
      <c r="N334" s="1"/>
      <c r="O334" s="1"/>
    </row>
    <row r="335" spans="1:15" ht="12.75" customHeight="1">
      <c r="A335" s="1"/>
      <c r="B335" s="1"/>
      <c r="C335" s="74"/>
      <c r="D335" s="74"/>
      <c r="E335" s="68"/>
      <c r="F335" s="68"/>
      <c r="G335" s="68"/>
      <c r="H335" s="74"/>
      <c r="I335" s="74"/>
      <c r="J335" s="74"/>
      <c r="K335" s="74"/>
      <c r="L335" s="69"/>
      <c r="M335" s="1"/>
      <c r="N335" s="1"/>
      <c r="O335" s="1"/>
    </row>
    <row r="336" spans="1:15" ht="12.75" customHeight="1">
      <c r="A336" s="1"/>
      <c r="B336" s="1"/>
      <c r="C336" s="68"/>
      <c r="D336" s="68"/>
      <c r="E336" s="68"/>
      <c r="F336" s="68"/>
      <c r="G336" s="68"/>
      <c r="H336" s="68"/>
      <c r="I336" s="68"/>
      <c r="J336" s="68"/>
      <c r="K336" s="68"/>
      <c r="L336" s="69"/>
      <c r="M336" s="1"/>
      <c r="N336" s="1"/>
      <c r="O336" s="1"/>
    </row>
    <row r="337" spans="1:15" ht="12.75" customHeight="1">
      <c r="A337" s="1"/>
      <c r="B337" s="1"/>
      <c r="C337" s="68"/>
      <c r="D337" s="68"/>
      <c r="E337" s="68"/>
      <c r="F337" s="68"/>
      <c r="G337" s="68"/>
      <c r="H337" s="68"/>
      <c r="I337" s="68"/>
      <c r="J337" s="68"/>
      <c r="K337" s="68"/>
      <c r="L337" s="69"/>
      <c r="M337" s="1"/>
      <c r="N337" s="1"/>
      <c r="O337" s="1"/>
    </row>
    <row r="338" spans="1:15" ht="12.75" customHeight="1">
      <c r="A338" s="1"/>
      <c r="B338" s="1"/>
      <c r="C338" s="68"/>
      <c r="D338" s="68"/>
      <c r="E338" s="68"/>
      <c r="F338" s="68"/>
      <c r="G338" s="68"/>
      <c r="H338" s="68"/>
      <c r="I338" s="68"/>
      <c r="J338" s="68"/>
      <c r="K338" s="68"/>
      <c r="L338" s="69"/>
      <c r="M338" s="1"/>
      <c r="N338" s="1"/>
      <c r="O338" s="1"/>
    </row>
    <row r="339" spans="1:15" ht="12.75" customHeight="1">
      <c r="A339" s="1"/>
      <c r="B339" s="1"/>
      <c r="C339" s="68"/>
      <c r="D339" s="68"/>
      <c r="E339" s="68"/>
      <c r="F339" s="68"/>
      <c r="G339" s="68"/>
      <c r="H339" s="68"/>
      <c r="I339" s="68"/>
      <c r="J339" s="68"/>
      <c r="K339" s="68"/>
      <c r="L339" s="6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5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5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5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5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5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5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5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5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5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5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5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5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5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5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5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5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5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5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5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5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5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5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5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5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5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5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5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5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5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5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5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5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5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5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5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5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5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5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5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5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5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5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5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5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5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5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5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5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5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5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5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5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5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5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5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5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5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5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5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5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5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5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5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5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5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5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5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5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5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5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5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5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5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5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5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5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5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5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5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5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5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5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5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5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5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5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5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5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5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5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5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5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5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5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5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5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5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5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5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5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5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5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5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5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5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5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5"/>
      <c r="M446" s="1"/>
      <c r="N446" s="1"/>
      <c r="O446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1"/>
  <sheetViews>
    <sheetView zoomScale="85" zoomScaleNormal="85" workbookViewId="0">
      <pane ySplit="10" topLeftCell="A11" activePane="bottomLeft" state="frozen"/>
      <selection pane="bottomLeft" activeCell="D14" sqref="D14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09"/>
      <c r="B1" s="410"/>
      <c r="C1" s="78"/>
      <c r="D1" s="7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313</v>
      </c>
      <c r="M5" s="1"/>
      <c r="N5" s="1"/>
      <c r="O5" s="1"/>
    </row>
    <row r="6" spans="1:15" ht="12.75" customHeight="1">
      <c r="A6" s="7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45098</v>
      </c>
      <c r="L6" s="1"/>
      <c r="M6" s="1"/>
      <c r="N6" s="1"/>
      <c r="O6" s="1"/>
    </row>
    <row r="7" spans="1:15" ht="12.75" customHeight="1">
      <c r="B7" s="1"/>
      <c r="C7" s="1" t="s">
        <v>314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6"/>
      <c r="B8" s="5"/>
      <c r="C8" s="5"/>
      <c r="D8" s="5"/>
      <c r="E8" s="5"/>
      <c r="F8" s="5"/>
      <c r="G8" s="8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02" t="s">
        <v>16</v>
      </c>
      <c r="B9" s="404" t="s">
        <v>18</v>
      </c>
      <c r="C9" s="408" t="s">
        <v>20</v>
      </c>
      <c r="D9" s="408" t="s">
        <v>21</v>
      </c>
      <c r="E9" s="399" t="s">
        <v>22</v>
      </c>
      <c r="F9" s="400"/>
      <c r="G9" s="401"/>
      <c r="H9" s="399" t="s">
        <v>23</v>
      </c>
      <c r="I9" s="400"/>
      <c r="J9" s="401"/>
      <c r="K9" s="26"/>
      <c r="L9" s="27"/>
      <c r="M9" s="57"/>
      <c r="N9" s="1"/>
      <c r="O9" s="1"/>
    </row>
    <row r="10" spans="1:15" ht="42.75" customHeight="1">
      <c r="A10" s="406"/>
      <c r="B10" s="407"/>
      <c r="C10" s="407"/>
      <c r="D10" s="40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9" t="s">
        <v>260</v>
      </c>
      <c r="N10" s="1"/>
      <c r="O10" s="1"/>
    </row>
    <row r="11" spans="1:15" ht="12" customHeight="1">
      <c r="A11" s="33">
        <v>1</v>
      </c>
      <c r="B11" s="62" t="s">
        <v>315</v>
      </c>
      <c r="C11" s="31">
        <v>441.2</v>
      </c>
      <c r="D11" s="40">
        <v>439.5</v>
      </c>
      <c r="E11" s="40">
        <v>435.55</v>
      </c>
      <c r="F11" s="40">
        <v>429.90000000000003</v>
      </c>
      <c r="G11" s="40">
        <v>425.95000000000005</v>
      </c>
      <c r="H11" s="40">
        <v>445.15</v>
      </c>
      <c r="I11" s="40">
        <v>449.1</v>
      </c>
      <c r="J11" s="40">
        <v>454.74999999999994</v>
      </c>
      <c r="K11" s="31">
        <v>443.45</v>
      </c>
      <c r="L11" s="31">
        <v>433.85</v>
      </c>
      <c r="M11" s="31">
        <v>9.6558100000000007</v>
      </c>
      <c r="N11" s="1"/>
      <c r="O11" s="1"/>
    </row>
    <row r="12" spans="1:15" ht="12" customHeight="1">
      <c r="A12" s="33">
        <v>2</v>
      </c>
      <c r="B12" s="62" t="s">
        <v>316</v>
      </c>
      <c r="C12" s="31">
        <v>27679.55</v>
      </c>
      <c r="D12" s="40">
        <v>27721.316666666669</v>
      </c>
      <c r="E12" s="40">
        <v>27521.383333333339</v>
      </c>
      <c r="F12" s="40">
        <v>27363.216666666671</v>
      </c>
      <c r="G12" s="40">
        <v>27163.28333333334</v>
      </c>
      <c r="H12" s="40">
        <v>27879.483333333337</v>
      </c>
      <c r="I12" s="40">
        <v>28079.416666666664</v>
      </c>
      <c r="J12" s="40">
        <v>28237.583333333336</v>
      </c>
      <c r="K12" s="31">
        <v>27921.25</v>
      </c>
      <c r="L12" s="31">
        <v>27563.15</v>
      </c>
      <c r="M12" s="31">
        <v>1.341E-2</v>
      </c>
      <c r="N12" s="1"/>
      <c r="O12" s="1"/>
    </row>
    <row r="13" spans="1:15" ht="12" customHeight="1">
      <c r="A13" s="33">
        <v>3</v>
      </c>
      <c r="B13" s="62" t="s">
        <v>43</v>
      </c>
      <c r="C13" s="31">
        <v>4376</v>
      </c>
      <c r="D13" s="40">
        <v>4357.2666666666664</v>
      </c>
      <c r="E13" s="40">
        <v>4330.5333333333328</v>
      </c>
      <c r="F13" s="40">
        <v>4285.0666666666666</v>
      </c>
      <c r="G13" s="40">
        <v>4258.333333333333</v>
      </c>
      <c r="H13" s="40">
        <v>4402.7333333333327</v>
      </c>
      <c r="I13" s="40">
        <v>4429.4666666666662</v>
      </c>
      <c r="J13" s="40">
        <v>4474.9333333333325</v>
      </c>
      <c r="K13" s="31">
        <v>4384</v>
      </c>
      <c r="L13" s="31">
        <v>4311.8</v>
      </c>
      <c r="M13" s="31">
        <v>2.3119000000000001</v>
      </c>
      <c r="N13" s="1"/>
      <c r="O13" s="1"/>
    </row>
    <row r="14" spans="1:15" ht="12" customHeight="1">
      <c r="A14" s="33">
        <v>4</v>
      </c>
      <c r="B14" s="62" t="s">
        <v>51</v>
      </c>
      <c r="C14" s="31">
        <v>1838.2</v>
      </c>
      <c r="D14" s="40">
        <v>1829.8999999999999</v>
      </c>
      <c r="E14" s="40">
        <v>1818.7999999999997</v>
      </c>
      <c r="F14" s="40">
        <v>1799.3999999999999</v>
      </c>
      <c r="G14" s="40">
        <v>1788.2999999999997</v>
      </c>
      <c r="H14" s="40">
        <v>1849.2999999999997</v>
      </c>
      <c r="I14" s="40">
        <v>1860.3999999999996</v>
      </c>
      <c r="J14" s="40">
        <v>1879.7999999999997</v>
      </c>
      <c r="K14" s="31">
        <v>1841</v>
      </c>
      <c r="L14" s="31">
        <v>1810.5</v>
      </c>
      <c r="M14" s="31">
        <v>3.6267800000000001</v>
      </c>
      <c r="N14" s="1"/>
      <c r="O14" s="1"/>
    </row>
    <row r="15" spans="1:15" ht="12" customHeight="1">
      <c r="A15" s="33">
        <v>5</v>
      </c>
      <c r="B15" s="62" t="s">
        <v>317</v>
      </c>
      <c r="C15" s="31">
        <v>3355.45</v>
      </c>
      <c r="D15" s="40">
        <v>3365.25</v>
      </c>
      <c r="E15" s="40">
        <v>3314.2</v>
      </c>
      <c r="F15" s="40">
        <v>3272.95</v>
      </c>
      <c r="G15" s="40">
        <v>3221.8999999999996</v>
      </c>
      <c r="H15" s="40">
        <v>3406.5</v>
      </c>
      <c r="I15" s="40">
        <v>3457.55</v>
      </c>
      <c r="J15" s="40">
        <v>3498.8</v>
      </c>
      <c r="K15" s="31">
        <v>3416.3</v>
      </c>
      <c r="L15" s="31">
        <v>3324</v>
      </c>
      <c r="M15" s="31">
        <v>0.40649999999999997</v>
      </c>
      <c r="N15" s="1"/>
      <c r="O15" s="1"/>
    </row>
    <row r="16" spans="1:15" ht="12" customHeight="1">
      <c r="A16" s="33">
        <v>6</v>
      </c>
      <c r="B16" s="62" t="s">
        <v>318</v>
      </c>
      <c r="C16" s="31">
        <v>1352.25</v>
      </c>
      <c r="D16" s="40">
        <v>1338.8833333333332</v>
      </c>
      <c r="E16" s="40">
        <v>1317.5666666666664</v>
      </c>
      <c r="F16" s="40">
        <v>1282.8833333333332</v>
      </c>
      <c r="G16" s="40">
        <v>1261.5666666666664</v>
      </c>
      <c r="H16" s="40">
        <v>1373.5666666666664</v>
      </c>
      <c r="I16" s="40">
        <v>1394.883333333333</v>
      </c>
      <c r="J16" s="40">
        <v>1429.5666666666664</v>
      </c>
      <c r="K16" s="31">
        <v>1360.2</v>
      </c>
      <c r="L16" s="31">
        <v>1304.2</v>
      </c>
      <c r="M16" s="31">
        <v>5.8740699999999997</v>
      </c>
      <c r="N16" s="1"/>
      <c r="O16" s="1"/>
    </row>
    <row r="17" spans="1:15" ht="12" customHeight="1">
      <c r="A17" s="33">
        <v>7</v>
      </c>
      <c r="B17" s="62" t="s">
        <v>65</v>
      </c>
      <c r="C17" s="31">
        <v>767.55</v>
      </c>
      <c r="D17" s="40">
        <v>767.83333333333337</v>
      </c>
      <c r="E17" s="40">
        <v>763.51666666666677</v>
      </c>
      <c r="F17" s="40">
        <v>759.48333333333335</v>
      </c>
      <c r="G17" s="40">
        <v>755.16666666666674</v>
      </c>
      <c r="H17" s="40">
        <v>771.86666666666679</v>
      </c>
      <c r="I17" s="40">
        <v>776.18333333333339</v>
      </c>
      <c r="J17" s="40">
        <v>780.21666666666681</v>
      </c>
      <c r="K17" s="31">
        <v>772.15</v>
      </c>
      <c r="L17" s="31">
        <v>763.8</v>
      </c>
      <c r="M17" s="31">
        <v>4.9366199999999996</v>
      </c>
      <c r="N17" s="1"/>
      <c r="O17" s="1"/>
    </row>
    <row r="18" spans="1:15" ht="12" customHeight="1">
      <c r="A18" s="33">
        <v>8</v>
      </c>
      <c r="B18" s="62" t="s">
        <v>319</v>
      </c>
      <c r="C18" s="31">
        <v>464.45</v>
      </c>
      <c r="D18" s="40">
        <v>465.11666666666662</v>
      </c>
      <c r="E18" s="40">
        <v>461.38333333333321</v>
      </c>
      <c r="F18" s="40">
        <v>458.31666666666661</v>
      </c>
      <c r="G18" s="40">
        <v>454.5833333333332</v>
      </c>
      <c r="H18" s="40">
        <v>468.18333333333322</v>
      </c>
      <c r="I18" s="40">
        <v>471.91666666666669</v>
      </c>
      <c r="J18" s="40">
        <v>474.98333333333323</v>
      </c>
      <c r="K18" s="31">
        <v>468.85</v>
      </c>
      <c r="L18" s="31">
        <v>462.05</v>
      </c>
      <c r="M18" s="31">
        <v>0.71897999999999995</v>
      </c>
      <c r="N18" s="1"/>
      <c r="O18" s="1"/>
    </row>
    <row r="19" spans="1:15" ht="12" customHeight="1">
      <c r="A19" s="33">
        <v>9</v>
      </c>
      <c r="B19" s="62" t="s">
        <v>320</v>
      </c>
      <c r="C19" s="31">
        <v>1364.2</v>
      </c>
      <c r="D19" s="40">
        <v>1371.3833333333332</v>
      </c>
      <c r="E19" s="40">
        <v>1347.2166666666665</v>
      </c>
      <c r="F19" s="40">
        <v>1330.2333333333333</v>
      </c>
      <c r="G19" s="40">
        <v>1306.0666666666666</v>
      </c>
      <c r="H19" s="40">
        <v>1388.3666666666663</v>
      </c>
      <c r="I19" s="40">
        <v>1412.5333333333333</v>
      </c>
      <c r="J19" s="40">
        <v>1429.5166666666662</v>
      </c>
      <c r="K19" s="31">
        <v>1395.55</v>
      </c>
      <c r="L19" s="31">
        <v>1354.4</v>
      </c>
      <c r="M19" s="31">
        <v>6.0216000000000003</v>
      </c>
      <c r="N19" s="1"/>
      <c r="O19" s="1"/>
    </row>
    <row r="20" spans="1:15" ht="12" customHeight="1">
      <c r="A20" s="33">
        <v>10</v>
      </c>
      <c r="B20" s="62" t="s">
        <v>45</v>
      </c>
      <c r="C20" s="31">
        <v>22996.9</v>
      </c>
      <c r="D20" s="40">
        <v>22966.616666666669</v>
      </c>
      <c r="E20" s="40">
        <v>22743.383333333339</v>
      </c>
      <c r="F20" s="40">
        <v>22489.866666666669</v>
      </c>
      <c r="G20" s="40">
        <v>22266.633333333339</v>
      </c>
      <c r="H20" s="40">
        <v>23220.133333333339</v>
      </c>
      <c r="I20" s="40">
        <v>23443.366666666669</v>
      </c>
      <c r="J20" s="40">
        <v>23696.883333333339</v>
      </c>
      <c r="K20" s="31">
        <v>23189.85</v>
      </c>
      <c r="L20" s="31">
        <v>22713.1</v>
      </c>
      <c r="M20" s="31">
        <v>0.12862999999999999</v>
      </c>
      <c r="N20" s="1"/>
      <c r="O20" s="1"/>
    </row>
    <row r="21" spans="1:15" ht="12" customHeight="1">
      <c r="A21" s="33">
        <v>11</v>
      </c>
      <c r="B21" s="62" t="s">
        <v>52</v>
      </c>
      <c r="C21" s="31">
        <v>2414.8000000000002</v>
      </c>
      <c r="D21" s="40">
        <v>2413.2666666666669</v>
      </c>
      <c r="E21" s="40">
        <v>2391.5333333333338</v>
      </c>
      <c r="F21" s="40">
        <v>2368.2666666666669</v>
      </c>
      <c r="G21" s="40">
        <v>2346.5333333333338</v>
      </c>
      <c r="H21" s="40">
        <v>2436.5333333333338</v>
      </c>
      <c r="I21" s="40">
        <v>2458.2666666666664</v>
      </c>
      <c r="J21" s="40">
        <v>2481.5333333333338</v>
      </c>
      <c r="K21" s="31">
        <v>2435</v>
      </c>
      <c r="L21" s="31">
        <v>2390</v>
      </c>
      <c r="M21" s="31">
        <v>24.79711</v>
      </c>
      <c r="N21" s="1"/>
      <c r="O21" s="1"/>
    </row>
    <row r="22" spans="1:15" ht="12" customHeight="1">
      <c r="A22" s="33">
        <v>12</v>
      </c>
      <c r="B22" s="62" t="s">
        <v>268</v>
      </c>
      <c r="C22" s="31">
        <v>961.7</v>
      </c>
      <c r="D22" s="40">
        <v>960.23333333333323</v>
      </c>
      <c r="E22" s="40">
        <v>953.46666666666647</v>
      </c>
      <c r="F22" s="40">
        <v>945.23333333333323</v>
      </c>
      <c r="G22" s="40">
        <v>938.46666666666647</v>
      </c>
      <c r="H22" s="40">
        <v>968.46666666666647</v>
      </c>
      <c r="I22" s="40">
        <v>975.23333333333312</v>
      </c>
      <c r="J22" s="40">
        <v>983.46666666666647</v>
      </c>
      <c r="K22" s="31">
        <v>967</v>
      </c>
      <c r="L22" s="31">
        <v>952</v>
      </c>
      <c r="M22" s="31">
        <v>3.20086</v>
      </c>
      <c r="N22" s="1"/>
      <c r="O22" s="1"/>
    </row>
    <row r="23" spans="1:15" ht="12.75" customHeight="1">
      <c r="A23" s="33">
        <v>13</v>
      </c>
      <c r="B23" s="62" t="s">
        <v>53</v>
      </c>
      <c r="C23" s="31">
        <v>737.8</v>
      </c>
      <c r="D23" s="40">
        <v>736.66666666666663</v>
      </c>
      <c r="E23" s="40">
        <v>731.33333333333326</v>
      </c>
      <c r="F23" s="40">
        <v>724.86666666666667</v>
      </c>
      <c r="G23" s="40">
        <v>719.5333333333333</v>
      </c>
      <c r="H23" s="40">
        <v>743.13333333333321</v>
      </c>
      <c r="I23" s="40">
        <v>748.46666666666647</v>
      </c>
      <c r="J23" s="40">
        <v>754.93333333333317</v>
      </c>
      <c r="K23" s="31">
        <v>742</v>
      </c>
      <c r="L23" s="31">
        <v>730.2</v>
      </c>
      <c r="M23" s="31">
        <v>67.533580000000001</v>
      </c>
      <c r="N23" s="1"/>
      <c r="O23" s="1"/>
    </row>
    <row r="24" spans="1:15" ht="12.75" customHeight="1">
      <c r="A24" s="33">
        <v>14</v>
      </c>
      <c r="B24" s="62" t="s">
        <v>269</v>
      </c>
      <c r="C24" s="31">
        <v>658.6</v>
      </c>
      <c r="D24" s="40">
        <v>659</v>
      </c>
      <c r="E24" s="40">
        <v>653.6</v>
      </c>
      <c r="F24" s="40">
        <v>648.6</v>
      </c>
      <c r="G24" s="40">
        <v>643.20000000000005</v>
      </c>
      <c r="H24" s="40">
        <v>664</v>
      </c>
      <c r="I24" s="40">
        <v>669.40000000000009</v>
      </c>
      <c r="J24" s="40">
        <v>674.4</v>
      </c>
      <c r="K24" s="31">
        <v>664.4</v>
      </c>
      <c r="L24" s="31">
        <v>654</v>
      </c>
      <c r="M24" s="31">
        <v>6.6211200000000003</v>
      </c>
      <c r="N24" s="1"/>
      <c r="O24" s="1"/>
    </row>
    <row r="25" spans="1:15" ht="12.75" customHeight="1">
      <c r="A25" s="33">
        <v>15</v>
      </c>
      <c r="B25" s="62" t="s">
        <v>270</v>
      </c>
      <c r="C25" s="31">
        <v>811.95</v>
      </c>
      <c r="D25" s="40">
        <v>811.5</v>
      </c>
      <c r="E25" s="40">
        <v>805.3</v>
      </c>
      <c r="F25" s="40">
        <v>798.65</v>
      </c>
      <c r="G25" s="40">
        <v>792.44999999999993</v>
      </c>
      <c r="H25" s="40">
        <v>818.15</v>
      </c>
      <c r="I25" s="40">
        <v>824.35</v>
      </c>
      <c r="J25" s="40">
        <v>831</v>
      </c>
      <c r="K25" s="31">
        <v>817.7</v>
      </c>
      <c r="L25" s="31">
        <v>804.85</v>
      </c>
      <c r="M25" s="31">
        <v>5.7428100000000004</v>
      </c>
      <c r="N25" s="1"/>
      <c r="O25" s="1"/>
    </row>
    <row r="26" spans="1:15" ht="12.75" customHeight="1">
      <c r="A26" s="33">
        <v>16</v>
      </c>
      <c r="B26" s="62" t="s">
        <v>271</v>
      </c>
      <c r="C26" s="31">
        <v>417.1</v>
      </c>
      <c r="D26" s="40">
        <v>418</v>
      </c>
      <c r="E26" s="40">
        <v>414.1</v>
      </c>
      <c r="F26" s="40">
        <v>411.1</v>
      </c>
      <c r="G26" s="40">
        <v>407.20000000000005</v>
      </c>
      <c r="H26" s="40">
        <v>421</v>
      </c>
      <c r="I26" s="40">
        <v>424.9</v>
      </c>
      <c r="J26" s="40">
        <v>427.9</v>
      </c>
      <c r="K26" s="31">
        <v>421.9</v>
      </c>
      <c r="L26" s="31">
        <v>415</v>
      </c>
      <c r="M26" s="31">
        <v>8.6955399999999994</v>
      </c>
      <c r="N26" s="1"/>
      <c r="O26" s="1"/>
    </row>
    <row r="27" spans="1:15" ht="12.75" customHeight="1">
      <c r="A27" s="33">
        <v>17</v>
      </c>
      <c r="B27" s="62" t="s">
        <v>47</v>
      </c>
      <c r="C27" s="31">
        <v>179.6</v>
      </c>
      <c r="D27" s="40">
        <v>178.80000000000004</v>
      </c>
      <c r="E27" s="40">
        <v>177.60000000000008</v>
      </c>
      <c r="F27" s="40">
        <v>175.60000000000005</v>
      </c>
      <c r="G27" s="40">
        <v>174.40000000000009</v>
      </c>
      <c r="H27" s="40">
        <v>180.80000000000007</v>
      </c>
      <c r="I27" s="40">
        <v>182.00000000000006</v>
      </c>
      <c r="J27" s="40">
        <v>184.00000000000006</v>
      </c>
      <c r="K27" s="31">
        <v>180</v>
      </c>
      <c r="L27" s="31">
        <v>176.8</v>
      </c>
      <c r="M27" s="31">
        <v>20.73207</v>
      </c>
      <c r="N27" s="1"/>
      <c r="O27" s="1"/>
    </row>
    <row r="28" spans="1:15" ht="12.75" customHeight="1">
      <c r="A28" s="33">
        <v>18</v>
      </c>
      <c r="B28" s="62" t="s">
        <v>49</v>
      </c>
      <c r="C28" s="31">
        <v>213.15</v>
      </c>
      <c r="D28" s="40">
        <v>213.25</v>
      </c>
      <c r="E28" s="40">
        <v>212</v>
      </c>
      <c r="F28" s="40">
        <v>210.85</v>
      </c>
      <c r="G28" s="40">
        <v>209.6</v>
      </c>
      <c r="H28" s="40">
        <v>214.4</v>
      </c>
      <c r="I28" s="40">
        <v>215.65</v>
      </c>
      <c r="J28" s="40">
        <v>216.8</v>
      </c>
      <c r="K28" s="31">
        <v>214.5</v>
      </c>
      <c r="L28" s="31">
        <v>212.1</v>
      </c>
      <c r="M28" s="31">
        <v>20.71566</v>
      </c>
      <c r="N28" s="1"/>
      <c r="O28" s="1"/>
    </row>
    <row r="29" spans="1:15" ht="12.75" customHeight="1">
      <c r="A29" s="33">
        <v>19</v>
      </c>
      <c r="B29" s="62" t="s">
        <v>321</v>
      </c>
      <c r="C29" s="31">
        <v>371.05</v>
      </c>
      <c r="D29" s="40">
        <v>371.73333333333335</v>
      </c>
      <c r="E29" s="40">
        <v>368.66666666666669</v>
      </c>
      <c r="F29" s="40">
        <v>366.28333333333336</v>
      </c>
      <c r="G29" s="40">
        <v>363.2166666666667</v>
      </c>
      <c r="H29" s="40">
        <v>374.11666666666667</v>
      </c>
      <c r="I29" s="40">
        <v>377.18333333333328</v>
      </c>
      <c r="J29" s="40">
        <v>379.56666666666666</v>
      </c>
      <c r="K29" s="31">
        <v>374.8</v>
      </c>
      <c r="L29" s="31">
        <v>369.35</v>
      </c>
      <c r="M29" s="31">
        <v>0.58655999999999997</v>
      </c>
      <c r="N29" s="1"/>
      <c r="O29" s="1"/>
    </row>
    <row r="30" spans="1:15" ht="12.75" customHeight="1">
      <c r="A30" s="33">
        <v>20</v>
      </c>
      <c r="B30" s="62" t="s">
        <v>322</v>
      </c>
      <c r="C30" s="31">
        <v>347.6</v>
      </c>
      <c r="D30" s="40">
        <v>347.4666666666667</v>
      </c>
      <c r="E30" s="40">
        <v>346.08333333333337</v>
      </c>
      <c r="F30" s="40">
        <v>344.56666666666666</v>
      </c>
      <c r="G30" s="40">
        <v>343.18333333333334</v>
      </c>
      <c r="H30" s="40">
        <v>348.98333333333341</v>
      </c>
      <c r="I30" s="40">
        <v>350.36666666666673</v>
      </c>
      <c r="J30" s="40">
        <v>351.88333333333344</v>
      </c>
      <c r="K30" s="31">
        <v>348.85</v>
      </c>
      <c r="L30" s="31">
        <v>345.95</v>
      </c>
      <c r="M30" s="31">
        <v>3.6170800000000001</v>
      </c>
      <c r="N30" s="1"/>
      <c r="O30" s="1"/>
    </row>
    <row r="31" spans="1:15" ht="12.75" customHeight="1">
      <c r="A31" s="33">
        <v>21</v>
      </c>
      <c r="B31" s="62" t="s">
        <v>323</v>
      </c>
      <c r="C31" s="31">
        <v>1004.1</v>
      </c>
      <c r="D31" s="40">
        <v>1000.8833333333333</v>
      </c>
      <c r="E31" s="40">
        <v>988.7166666666667</v>
      </c>
      <c r="F31" s="40">
        <v>973.33333333333337</v>
      </c>
      <c r="G31" s="40">
        <v>961.16666666666674</v>
      </c>
      <c r="H31" s="40">
        <v>1016.2666666666667</v>
      </c>
      <c r="I31" s="40">
        <v>1028.4333333333334</v>
      </c>
      <c r="J31" s="40">
        <v>1043.8166666666666</v>
      </c>
      <c r="K31" s="31">
        <v>1013.05</v>
      </c>
      <c r="L31" s="31">
        <v>985.5</v>
      </c>
      <c r="M31" s="31">
        <v>0.54027000000000003</v>
      </c>
      <c r="N31" s="1"/>
      <c r="O31" s="1"/>
    </row>
    <row r="32" spans="1:15" ht="12.75" customHeight="1">
      <c r="A32" s="33">
        <v>22</v>
      </c>
      <c r="B32" s="62" t="s">
        <v>324</v>
      </c>
      <c r="C32" s="31">
        <v>1081.2</v>
      </c>
      <c r="D32" s="40">
        <v>1066.0666666666666</v>
      </c>
      <c r="E32" s="40">
        <v>1032.1333333333332</v>
      </c>
      <c r="F32" s="40">
        <v>983.06666666666661</v>
      </c>
      <c r="G32" s="40">
        <v>949.13333333333321</v>
      </c>
      <c r="H32" s="40">
        <v>1115.1333333333332</v>
      </c>
      <c r="I32" s="40">
        <v>1149.0666666666666</v>
      </c>
      <c r="J32" s="40">
        <v>1198.1333333333332</v>
      </c>
      <c r="K32" s="31">
        <v>1100</v>
      </c>
      <c r="L32" s="31">
        <v>1017</v>
      </c>
      <c r="M32" s="31">
        <v>15.548349999999999</v>
      </c>
      <c r="N32" s="1"/>
      <c r="O32" s="1"/>
    </row>
    <row r="33" spans="1:15" ht="12.75" customHeight="1">
      <c r="A33" s="33">
        <v>23</v>
      </c>
      <c r="B33" s="62" t="s">
        <v>325</v>
      </c>
      <c r="C33" s="31">
        <v>1474.95</v>
      </c>
      <c r="D33" s="40">
        <v>1469.9666666666665</v>
      </c>
      <c r="E33" s="40">
        <v>1460.583333333333</v>
      </c>
      <c r="F33" s="40">
        <v>1446.2166666666665</v>
      </c>
      <c r="G33" s="40">
        <v>1436.833333333333</v>
      </c>
      <c r="H33" s="40">
        <v>1484.333333333333</v>
      </c>
      <c r="I33" s="40">
        <v>1493.7166666666667</v>
      </c>
      <c r="J33" s="40">
        <v>1508.083333333333</v>
      </c>
      <c r="K33" s="31">
        <v>1479.35</v>
      </c>
      <c r="L33" s="31">
        <v>1455.6</v>
      </c>
      <c r="M33" s="31">
        <v>0.71326000000000001</v>
      </c>
      <c r="N33" s="1"/>
      <c r="O33" s="1"/>
    </row>
    <row r="34" spans="1:15" ht="12.75" customHeight="1">
      <c r="A34" s="33">
        <v>24</v>
      </c>
      <c r="B34" s="62" t="s">
        <v>326</v>
      </c>
      <c r="C34" s="31">
        <v>607.6</v>
      </c>
      <c r="D34" s="40">
        <v>608.95000000000005</v>
      </c>
      <c r="E34" s="40">
        <v>604.95000000000005</v>
      </c>
      <c r="F34" s="40">
        <v>602.29999999999995</v>
      </c>
      <c r="G34" s="40">
        <v>598.29999999999995</v>
      </c>
      <c r="H34" s="40">
        <v>611.60000000000014</v>
      </c>
      <c r="I34" s="40">
        <v>615.60000000000014</v>
      </c>
      <c r="J34" s="40">
        <v>618.25000000000023</v>
      </c>
      <c r="K34" s="31">
        <v>612.95000000000005</v>
      </c>
      <c r="L34" s="31">
        <v>606.29999999999995</v>
      </c>
      <c r="M34" s="31">
        <v>0.38338</v>
      </c>
      <c r="N34" s="1"/>
      <c r="O34" s="1"/>
    </row>
    <row r="35" spans="1:15" ht="12.75" customHeight="1">
      <c r="A35" s="33">
        <v>25</v>
      </c>
      <c r="B35" s="62" t="s">
        <v>54</v>
      </c>
      <c r="C35" s="31">
        <v>3383.9</v>
      </c>
      <c r="D35" s="40">
        <v>3404.9333333333329</v>
      </c>
      <c r="E35" s="40">
        <v>3353.9666666666658</v>
      </c>
      <c r="F35" s="40">
        <v>3324.0333333333328</v>
      </c>
      <c r="G35" s="40">
        <v>3273.0666666666657</v>
      </c>
      <c r="H35" s="40">
        <v>3434.8666666666659</v>
      </c>
      <c r="I35" s="40">
        <v>3485.833333333333</v>
      </c>
      <c r="J35" s="40">
        <v>3515.766666666666</v>
      </c>
      <c r="K35" s="31">
        <v>3455.9</v>
      </c>
      <c r="L35" s="31">
        <v>3375</v>
      </c>
      <c r="M35" s="31">
        <v>1.9497100000000001</v>
      </c>
      <c r="N35" s="1"/>
      <c r="O35" s="1"/>
    </row>
    <row r="36" spans="1:15" ht="12.75" customHeight="1">
      <c r="A36" s="33">
        <v>26</v>
      </c>
      <c r="B36" s="62" t="s">
        <v>327</v>
      </c>
      <c r="C36" s="31">
        <v>2697.7</v>
      </c>
      <c r="D36" s="40">
        <v>2704.9</v>
      </c>
      <c r="E36" s="40">
        <v>2674.8500000000004</v>
      </c>
      <c r="F36" s="40">
        <v>2652.0000000000005</v>
      </c>
      <c r="G36" s="40">
        <v>2621.9500000000007</v>
      </c>
      <c r="H36" s="40">
        <v>2727.75</v>
      </c>
      <c r="I36" s="40">
        <v>2757.8</v>
      </c>
      <c r="J36" s="40">
        <v>2780.6499999999996</v>
      </c>
      <c r="K36" s="31">
        <v>2734.95</v>
      </c>
      <c r="L36" s="31">
        <v>2682.05</v>
      </c>
      <c r="M36" s="31">
        <v>0.3105</v>
      </c>
      <c r="N36" s="1"/>
      <c r="O36" s="1"/>
    </row>
    <row r="37" spans="1:15" ht="12.75" customHeight="1">
      <c r="A37" s="33">
        <v>27</v>
      </c>
      <c r="B37" s="62" t="s">
        <v>328</v>
      </c>
      <c r="C37" s="31">
        <v>16.25</v>
      </c>
      <c r="D37" s="40">
        <v>16.466666666666669</v>
      </c>
      <c r="E37" s="40">
        <v>15.833333333333336</v>
      </c>
      <c r="F37" s="40">
        <v>15.416666666666668</v>
      </c>
      <c r="G37" s="40">
        <v>14.783333333333335</v>
      </c>
      <c r="H37" s="40">
        <v>16.883333333333336</v>
      </c>
      <c r="I37" s="40">
        <v>17.516666666666669</v>
      </c>
      <c r="J37" s="40">
        <v>17.933333333333337</v>
      </c>
      <c r="K37" s="31">
        <v>17.100000000000001</v>
      </c>
      <c r="L37" s="31">
        <v>16.05</v>
      </c>
      <c r="M37" s="31">
        <v>546.26599999999996</v>
      </c>
      <c r="N37" s="1"/>
      <c r="O37" s="1"/>
    </row>
    <row r="38" spans="1:15" ht="12.75" customHeight="1">
      <c r="A38" s="33">
        <v>28</v>
      </c>
      <c r="B38" s="62" t="s">
        <v>329</v>
      </c>
      <c r="C38" s="31">
        <v>634.45000000000005</v>
      </c>
      <c r="D38" s="40">
        <v>635.33333333333337</v>
      </c>
      <c r="E38" s="40">
        <v>630.2166666666667</v>
      </c>
      <c r="F38" s="40">
        <v>625.98333333333335</v>
      </c>
      <c r="G38" s="40">
        <v>620.86666666666667</v>
      </c>
      <c r="H38" s="40">
        <v>639.56666666666672</v>
      </c>
      <c r="I38" s="40">
        <v>644.68333333333328</v>
      </c>
      <c r="J38" s="40">
        <v>648.91666666666674</v>
      </c>
      <c r="K38" s="31">
        <v>640.45000000000005</v>
      </c>
      <c r="L38" s="31">
        <v>631.1</v>
      </c>
      <c r="M38" s="31">
        <v>3.38497</v>
      </c>
      <c r="N38" s="1"/>
      <c r="O38" s="1"/>
    </row>
    <row r="39" spans="1:15" ht="12.75" customHeight="1">
      <c r="A39" s="33">
        <v>29</v>
      </c>
      <c r="B39" s="62" t="s">
        <v>330</v>
      </c>
      <c r="C39" s="31">
        <v>2278.25</v>
      </c>
      <c r="D39" s="40">
        <v>2265.5166666666669</v>
      </c>
      <c r="E39" s="40">
        <v>2143.7333333333336</v>
      </c>
      <c r="F39" s="40">
        <v>2009.2166666666667</v>
      </c>
      <c r="G39" s="40">
        <v>1887.4333333333334</v>
      </c>
      <c r="H39" s="40">
        <v>2400.0333333333338</v>
      </c>
      <c r="I39" s="40">
        <v>2521.8166666666675</v>
      </c>
      <c r="J39" s="40">
        <v>2656.3333333333339</v>
      </c>
      <c r="K39" s="31">
        <v>2387.3000000000002</v>
      </c>
      <c r="L39" s="31">
        <v>2131</v>
      </c>
      <c r="M39" s="31">
        <v>24.436260000000001</v>
      </c>
      <c r="N39" s="1"/>
      <c r="O39" s="1"/>
    </row>
    <row r="40" spans="1:15" ht="12.75" customHeight="1">
      <c r="A40" s="33">
        <v>30</v>
      </c>
      <c r="B40" s="62" t="s">
        <v>55</v>
      </c>
      <c r="C40" s="31">
        <v>448.95</v>
      </c>
      <c r="D40" s="40">
        <v>450.38333333333338</v>
      </c>
      <c r="E40" s="40">
        <v>445.16666666666674</v>
      </c>
      <c r="F40" s="40">
        <v>441.38333333333338</v>
      </c>
      <c r="G40" s="40">
        <v>436.16666666666674</v>
      </c>
      <c r="H40" s="40">
        <v>454.16666666666674</v>
      </c>
      <c r="I40" s="40">
        <v>459.38333333333333</v>
      </c>
      <c r="J40" s="40">
        <v>463.16666666666674</v>
      </c>
      <c r="K40" s="31">
        <v>455.6</v>
      </c>
      <c r="L40" s="31">
        <v>446.6</v>
      </c>
      <c r="M40" s="31">
        <v>30.077120000000001</v>
      </c>
      <c r="N40" s="1"/>
      <c r="O40" s="1"/>
    </row>
    <row r="41" spans="1:15" ht="12.75" customHeight="1">
      <c r="A41" s="33">
        <v>31</v>
      </c>
      <c r="B41" s="62" t="s">
        <v>331</v>
      </c>
      <c r="C41" s="31">
        <v>1594.95</v>
      </c>
      <c r="D41" s="40">
        <v>1591.9833333333333</v>
      </c>
      <c r="E41" s="40">
        <v>1573.9666666666667</v>
      </c>
      <c r="F41" s="40">
        <v>1552.9833333333333</v>
      </c>
      <c r="G41" s="40">
        <v>1534.9666666666667</v>
      </c>
      <c r="H41" s="40">
        <v>1612.9666666666667</v>
      </c>
      <c r="I41" s="40">
        <v>1630.9833333333336</v>
      </c>
      <c r="J41" s="40">
        <v>1651.9666666666667</v>
      </c>
      <c r="K41" s="31">
        <v>1610</v>
      </c>
      <c r="L41" s="31">
        <v>1571</v>
      </c>
      <c r="M41" s="31">
        <v>11.2662</v>
      </c>
      <c r="N41" s="1"/>
      <c r="O41" s="1"/>
    </row>
    <row r="42" spans="1:15" ht="12.75" customHeight="1">
      <c r="A42" s="33">
        <v>32</v>
      </c>
      <c r="B42" s="62" t="s">
        <v>332</v>
      </c>
      <c r="C42" s="31">
        <v>1054.3</v>
      </c>
      <c r="D42" s="40">
        <v>1057.8166666666666</v>
      </c>
      <c r="E42" s="40">
        <v>1028.9833333333331</v>
      </c>
      <c r="F42" s="40">
        <v>1003.6666666666665</v>
      </c>
      <c r="G42" s="40">
        <v>974.83333333333303</v>
      </c>
      <c r="H42" s="40">
        <v>1083.1333333333332</v>
      </c>
      <c r="I42" s="40">
        <v>1111.9666666666667</v>
      </c>
      <c r="J42" s="40">
        <v>1137.2833333333333</v>
      </c>
      <c r="K42" s="31">
        <v>1086.6500000000001</v>
      </c>
      <c r="L42" s="31">
        <v>1032.5</v>
      </c>
      <c r="M42" s="31">
        <v>3.2713800000000002</v>
      </c>
      <c r="N42" s="1"/>
      <c r="O42" s="1"/>
    </row>
    <row r="43" spans="1:15" ht="12.75" customHeight="1">
      <c r="A43" s="33">
        <v>33</v>
      </c>
      <c r="B43" s="62" t="s">
        <v>56</v>
      </c>
      <c r="C43" s="31">
        <v>5162.05</v>
      </c>
      <c r="D43" s="40">
        <v>5153.6833333333334</v>
      </c>
      <c r="E43" s="40">
        <v>5109.4666666666672</v>
      </c>
      <c r="F43" s="40">
        <v>5056.8833333333341</v>
      </c>
      <c r="G43" s="40">
        <v>5012.6666666666679</v>
      </c>
      <c r="H43" s="40">
        <v>5206.2666666666664</v>
      </c>
      <c r="I43" s="40">
        <v>5250.4833333333318</v>
      </c>
      <c r="J43" s="40">
        <v>5303.0666666666657</v>
      </c>
      <c r="K43" s="31">
        <v>5197.8999999999996</v>
      </c>
      <c r="L43" s="31">
        <v>5101.1000000000004</v>
      </c>
      <c r="M43" s="31">
        <v>3.3415400000000002</v>
      </c>
      <c r="N43" s="1"/>
      <c r="O43" s="1"/>
    </row>
    <row r="44" spans="1:15" ht="12.75" customHeight="1">
      <c r="A44" s="33">
        <v>34</v>
      </c>
      <c r="B44" s="62" t="s">
        <v>58</v>
      </c>
      <c r="C44" s="31">
        <v>408.95</v>
      </c>
      <c r="D44" s="40">
        <v>408.3</v>
      </c>
      <c r="E44" s="40">
        <v>405.85</v>
      </c>
      <c r="F44" s="40">
        <v>402.75</v>
      </c>
      <c r="G44" s="40">
        <v>400.3</v>
      </c>
      <c r="H44" s="40">
        <v>411.40000000000003</v>
      </c>
      <c r="I44" s="40">
        <v>413.84999999999997</v>
      </c>
      <c r="J44" s="40">
        <v>416.95000000000005</v>
      </c>
      <c r="K44" s="31">
        <v>410.75</v>
      </c>
      <c r="L44" s="31">
        <v>405.2</v>
      </c>
      <c r="M44" s="31">
        <v>10.553179999999999</v>
      </c>
      <c r="N44" s="1"/>
      <c r="O44" s="1"/>
    </row>
    <row r="45" spans="1:15" ht="12.75" customHeight="1">
      <c r="A45" s="33">
        <v>35</v>
      </c>
      <c r="B45" s="62" t="s">
        <v>333</v>
      </c>
      <c r="C45" s="31">
        <v>266.2</v>
      </c>
      <c r="D45" s="40">
        <v>266.66666666666663</v>
      </c>
      <c r="E45" s="40">
        <v>263.68333333333328</v>
      </c>
      <c r="F45" s="40">
        <v>261.16666666666663</v>
      </c>
      <c r="G45" s="40">
        <v>258.18333333333328</v>
      </c>
      <c r="H45" s="40">
        <v>269.18333333333328</v>
      </c>
      <c r="I45" s="40">
        <v>272.16666666666663</v>
      </c>
      <c r="J45" s="40">
        <v>274.68333333333328</v>
      </c>
      <c r="K45" s="31">
        <v>269.64999999999998</v>
      </c>
      <c r="L45" s="31">
        <v>264.14999999999998</v>
      </c>
      <c r="M45" s="31">
        <v>1.32091</v>
      </c>
      <c r="N45" s="1"/>
      <c r="O45" s="1"/>
    </row>
    <row r="46" spans="1:15" ht="12.75" customHeight="1">
      <c r="A46" s="33">
        <v>36</v>
      </c>
      <c r="B46" s="62" t="s">
        <v>334</v>
      </c>
      <c r="C46" s="31">
        <v>495.3</v>
      </c>
      <c r="D46" s="40">
        <v>493.63333333333338</v>
      </c>
      <c r="E46" s="40">
        <v>490.26666666666677</v>
      </c>
      <c r="F46" s="40">
        <v>485.23333333333341</v>
      </c>
      <c r="G46" s="40">
        <v>481.86666666666679</v>
      </c>
      <c r="H46" s="40">
        <v>498.66666666666674</v>
      </c>
      <c r="I46" s="40">
        <v>502.03333333333342</v>
      </c>
      <c r="J46" s="40">
        <v>507.06666666666672</v>
      </c>
      <c r="K46" s="31">
        <v>497</v>
      </c>
      <c r="L46" s="31">
        <v>488.6</v>
      </c>
      <c r="M46" s="31">
        <v>1.4746600000000001</v>
      </c>
      <c r="N46" s="1"/>
      <c r="O46" s="1"/>
    </row>
    <row r="47" spans="1:15" ht="12.75" customHeight="1">
      <c r="A47" s="33">
        <v>37</v>
      </c>
      <c r="B47" s="62" t="s">
        <v>59</v>
      </c>
      <c r="C47" s="31">
        <v>167.25</v>
      </c>
      <c r="D47" s="40">
        <v>167.66666666666666</v>
      </c>
      <c r="E47" s="40">
        <v>164.7833333333333</v>
      </c>
      <c r="F47" s="40">
        <v>162.31666666666663</v>
      </c>
      <c r="G47" s="40">
        <v>159.43333333333328</v>
      </c>
      <c r="H47" s="40">
        <v>170.13333333333333</v>
      </c>
      <c r="I47" s="40">
        <v>173.01666666666671</v>
      </c>
      <c r="J47" s="40">
        <v>175.48333333333335</v>
      </c>
      <c r="K47" s="31">
        <v>170.55</v>
      </c>
      <c r="L47" s="31">
        <v>165.2</v>
      </c>
      <c r="M47" s="31">
        <v>207.34673000000001</v>
      </c>
      <c r="N47" s="1"/>
      <c r="O47" s="1"/>
    </row>
    <row r="48" spans="1:15" ht="12.75" customHeight="1">
      <c r="A48" s="33">
        <v>38</v>
      </c>
      <c r="B48" s="62" t="s">
        <v>61</v>
      </c>
      <c r="C48" s="31">
        <v>3318.7</v>
      </c>
      <c r="D48" s="40">
        <v>3307.5499999999997</v>
      </c>
      <c r="E48" s="40">
        <v>3288.2499999999995</v>
      </c>
      <c r="F48" s="40">
        <v>3257.7999999999997</v>
      </c>
      <c r="G48" s="40">
        <v>3238.4999999999995</v>
      </c>
      <c r="H48" s="40">
        <v>3337.9999999999995</v>
      </c>
      <c r="I48" s="40">
        <v>3357.2999999999997</v>
      </c>
      <c r="J48" s="40">
        <v>3387.7499999999995</v>
      </c>
      <c r="K48" s="31">
        <v>3326.85</v>
      </c>
      <c r="L48" s="31">
        <v>3277.1</v>
      </c>
      <c r="M48" s="31">
        <v>8.6629000000000005</v>
      </c>
      <c r="N48" s="1"/>
      <c r="O48" s="1"/>
    </row>
    <row r="49" spans="1:15" ht="12.75" customHeight="1">
      <c r="A49" s="33">
        <v>39</v>
      </c>
      <c r="B49" s="62" t="s">
        <v>335</v>
      </c>
      <c r="C49" s="31">
        <v>288.05</v>
      </c>
      <c r="D49" s="40">
        <v>287.4666666666667</v>
      </c>
      <c r="E49" s="40">
        <v>285.28333333333342</v>
      </c>
      <c r="F49" s="40">
        <v>282.51666666666671</v>
      </c>
      <c r="G49" s="40">
        <v>280.33333333333343</v>
      </c>
      <c r="H49" s="40">
        <v>290.23333333333341</v>
      </c>
      <c r="I49" s="40">
        <v>292.41666666666669</v>
      </c>
      <c r="J49" s="40">
        <v>295.18333333333339</v>
      </c>
      <c r="K49" s="31">
        <v>289.64999999999998</v>
      </c>
      <c r="L49" s="31">
        <v>284.7</v>
      </c>
      <c r="M49" s="31">
        <v>2.1213500000000001</v>
      </c>
      <c r="N49" s="1"/>
      <c r="O49" s="1"/>
    </row>
    <row r="50" spans="1:15" ht="12.75" customHeight="1">
      <c r="A50" s="33">
        <v>40</v>
      </c>
      <c r="B50" s="62" t="s">
        <v>336</v>
      </c>
      <c r="C50" s="31">
        <v>3648.7</v>
      </c>
      <c r="D50" s="40">
        <v>3633.1666666666665</v>
      </c>
      <c r="E50" s="40">
        <v>3606.5333333333328</v>
      </c>
      <c r="F50" s="40">
        <v>3564.3666666666663</v>
      </c>
      <c r="G50" s="40">
        <v>3537.7333333333327</v>
      </c>
      <c r="H50" s="40">
        <v>3675.333333333333</v>
      </c>
      <c r="I50" s="40">
        <v>3701.9666666666672</v>
      </c>
      <c r="J50" s="40">
        <v>3744.1333333333332</v>
      </c>
      <c r="K50" s="31">
        <v>3659.8</v>
      </c>
      <c r="L50" s="31">
        <v>3591</v>
      </c>
      <c r="M50" s="31">
        <v>0.27354000000000001</v>
      </c>
      <c r="N50" s="1"/>
      <c r="O50" s="1"/>
    </row>
    <row r="51" spans="1:15" ht="12.75" customHeight="1">
      <c r="A51" s="33">
        <v>41</v>
      </c>
      <c r="B51" s="62" t="s">
        <v>62</v>
      </c>
      <c r="C51" s="31">
        <v>1990.05</v>
      </c>
      <c r="D51" s="40">
        <v>1991.9666666666665</v>
      </c>
      <c r="E51" s="40">
        <v>1971.083333333333</v>
      </c>
      <c r="F51" s="40">
        <v>1952.1166666666666</v>
      </c>
      <c r="G51" s="40">
        <v>1931.2333333333331</v>
      </c>
      <c r="H51" s="40">
        <v>2010.9333333333329</v>
      </c>
      <c r="I51" s="40">
        <v>2031.8166666666666</v>
      </c>
      <c r="J51" s="40">
        <v>2050.7833333333328</v>
      </c>
      <c r="K51" s="31">
        <v>2012.85</v>
      </c>
      <c r="L51" s="31">
        <v>1973</v>
      </c>
      <c r="M51" s="31">
        <v>4.3083400000000003</v>
      </c>
      <c r="N51" s="1"/>
      <c r="O51" s="1"/>
    </row>
    <row r="52" spans="1:15" ht="12.75" customHeight="1">
      <c r="A52" s="33">
        <v>42</v>
      </c>
      <c r="B52" s="62" t="s">
        <v>63</v>
      </c>
      <c r="C52" s="31">
        <v>7111.1</v>
      </c>
      <c r="D52" s="40">
        <v>7076</v>
      </c>
      <c r="E52" s="40">
        <v>7022</v>
      </c>
      <c r="F52" s="40">
        <v>6932.9</v>
      </c>
      <c r="G52" s="40">
        <v>6878.9</v>
      </c>
      <c r="H52" s="40">
        <v>7165.1</v>
      </c>
      <c r="I52" s="40">
        <v>7219.1</v>
      </c>
      <c r="J52" s="40">
        <v>7308.2000000000007</v>
      </c>
      <c r="K52" s="31">
        <v>7130</v>
      </c>
      <c r="L52" s="31">
        <v>6986.9</v>
      </c>
      <c r="M52" s="31">
        <v>0.53498999999999997</v>
      </c>
      <c r="N52" s="1"/>
      <c r="O52" s="1"/>
    </row>
    <row r="53" spans="1:15" ht="12.75" customHeight="1">
      <c r="A53" s="33">
        <v>43</v>
      </c>
      <c r="B53" s="62" t="s">
        <v>66</v>
      </c>
      <c r="C53" s="31">
        <v>680.95</v>
      </c>
      <c r="D53" s="40">
        <v>679.41666666666663</v>
      </c>
      <c r="E53" s="40">
        <v>675.5333333333333</v>
      </c>
      <c r="F53" s="40">
        <v>670.11666666666667</v>
      </c>
      <c r="G53" s="40">
        <v>666.23333333333335</v>
      </c>
      <c r="H53" s="40">
        <v>684.83333333333326</v>
      </c>
      <c r="I53" s="40">
        <v>688.7166666666667</v>
      </c>
      <c r="J53" s="40">
        <v>694.13333333333321</v>
      </c>
      <c r="K53" s="31">
        <v>683.3</v>
      </c>
      <c r="L53" s="31">
        <v>674</v>
      </c>
      <c r="M53" s="31">
        <v>5.9427000000000003</v>
      </c>
      <c r="N53" s="1"/>
      <c r="O53" s="1"/>
    </row>
    <row r="54" spans="1:15" ht="12.75" customHeight="1">
      <c r="A54" s="33">
        <v>44</v>
      </c>
      <c r="B54" s="62" t="s">
        <v>337</v>
      </c>
      <c r="C54" s="31">
        <v>388.4</v>
      </c>
      <c r="D54" s="40">
        <v>390.95</v>
      </c>
      <c r="E54" s="40">
        <v>384.95</v>
      </c>
      <c r="F54" s="40">
        <v>381.5</v>
      </c>
      <c r="G54" s="40">
        <v>375.5</v>
      </c>
      <c r="H54" s="40">
        <v>394.4</v>
      </c>
      <c r="I54" s="40">
        <v>400.4</v>
      </c>
      <c r="J54" s="40">
        <v>403.84999999999997</v>
      </c>
      <c r="K54" s="31">
        <v>396.95</v>
      </c>
      <c r="L54" s="31">
        <v>387.5</v>
      </c>
      <c r="M54" s="31">
        <v>2.0142899999999999</v>
      </c>
      <c r="N54" s="1"/>
      <c r="O54" s="1"/>
    </row>
    <row r="55" spans="1:15" ht="12.75" customHeight="1">
      <c r="A55" s="33">
        <v>45</v>
      </c>
      <c r="B55" s="62" t="s">
        <v>272</v>
      </c>
      <c r="C55" s="31">
        <v>3986.9</v>
      </c>
      <c r="D55" s="40">
        <v>3980.6333333333332</v>
      </c>
      <c r="E55" s="40">
        <v>3916.2666666666664</v>
      </c>
      <c r="F55" s="40">
        <v>3845.6333333333332</v>
      </c>
      <c r="G55" s="40">
        <v>3781.2666666666664</v>
      </c>
      <c r="H55" s="40">
        <v>4051.2666666666664</v>
      </c>
      <c r="I55" s="40">
        <v>4115.6333333333332</v>
      </c>
      <c r="J55" s="40">
        <v>4186.2666666666664</v>
      </c>
      <c r="K55" s="31">
        <v>4045</v>
      </c>
      <c r="L55" s="31">
        <v>3910</v>
      </c>
      <c r="M55" s="31">
        <v>5.3174799999999998</v>
      </c>
      <c r="N55" s="1"/>
      <c r="O55" s="1"/>
    </row>
    <row r="56" spans="1:15" ht="12.75" customHeight="1">
      <c r="A56" s="33">
        <v>46</v>
      </c>
      <c r="B56" s="62" t="s">
        <v>67</v>
      </c>
      <c r="C56" s="31">
        <v>974.85</v>
      </c>
      <c r="D56" s="40">
        <v>970.13333333333321</v>
      </c>
      <c r="E56" s="40">
        <v>963.26666666666642</v>
      </c>
      <c r="F56" s="40">
        <v>951.68333333333317</v>
      </c>
      <c r="G56" s="40">
        <v>944.81666666666638</v>
      </c>
      <c r="H56" s="40">
        <v>981.71666666666647</v>
      </c>
      <c r="I56" s="40">
        <v>988.58333333333326</v>
      </c>
      <c r="J56" s="40">
        <v>1000.1666666666665</v>
      </c>
      <c r="K56" s="31">
        <v>977</v>
      </c>
      <c r="L56" s="31">
        <v>958.55</v>
      </c>
      <c r="M56" s="31">
        <v>75.96593</v>
      </c>
      <c r="N56" s="1"/>
      <c r="O56" s="1"/>
    </row>
    <row r="57" spans="1:15" ht="12" customHeight="1">
      <c r="A57" s="33">
        <v>47</v>
      </c>
      <c r="B57" s="62" t="s">
        <v>338</v>
      </c>
      <c r="C57" s="31">
        <v>2599.65</v>
      </c>
      <c r="D57" s="40">
        <v>2585.6333333333337</v>
      </c>
      <c r="E57" s="40">
        <v>2566.3166666666675</v>
      </c>
      <c r="F57" s="40">
        <v>2532.983333333334</v>
      </c>
      <c r="G57" s="40">
        <v>2513.6666666666679</v>
      </c>
      <c r="H57" s="40">
        <v>2618.9666666666672</v>
      </c>
      <c r="I57" s="40">
        <v>2638.2833333333338</v>
      </c>
      <c r="J57" s="40">
        <v>2671.6166666666668</v>
      </c>
      <c r="K57" s="31">
        <v>2604.9499999999998</v>
      </c>
      <c r="L57" s="31">
        <v>2552.3000000000002</v>
      </c>
      <c r="M57" s="31">
        <v>0.18443000000000001</v>
      </c>
      <c r="N57" s="1"/>
      <c r="O57" s="1"/>
    </row>
    <row r="58" spans="1:15" ht="12.75" customHeight="1">
      <c r="A58" s="33">
        <v>48</v>
      </c>
      <c r="B58" s="62" t="s">
        <v>339</v>
      </c>
      <c r="C58" s="31">
        <v>1628.75</v>
      </c>
      <c r="D58" s="40">
        <v>1610.3833333333332</v>
      </c>
      <c r="E58" s="40">
        <v>1572.7666666666664</v>
      </c>
      <c r="F58" s="40">
        <v>1516.7833333333333</v>
      </c>
      <c r="G58" s="40">
        <v>1479.1666666666665</v>
      </c>
      <c r="H58" s="40">
        <v>1666.3666666666663</v>
      </c>
      <c r="I58" s="40">
        <v>1703.9833333333331</v>
      </c>
      <c r="J58" s="40">
        <v>1759.9666666666662</v>
      </c>
      <c r="K58" s="31">
        <v>1648</v>
      </c>
      <c r="L58" s="31">
        <v>1554.4</v>
      </c>
      <c r="M58" s="31">
        <v>5.2715300000000003</v>
      </c>
      <c r="N58" s="1"/>
      <c r="O58" s="1"/>
    </row>
    <row r="59" spans="1:15" ht="12.75" customHeight="1">
      <c r="A59" s="33">
        <v>49</v>
      </c>
      <c r="B59" s="62" t="s">
        <v>340</v>
      </c>
      <c r="C59" s="31">
        <v>571.9</v>
      </c>
      <c r="D59" s="40">
        <v>570.4666666666667</v>
      </c>
      <c r="E59" s="40">
        <v>566.43333333333339</v>
      </c>
      <c r="F59" s="40">
        <v>560.9666666666667</v>
      </c>
      <c r="G59" s="40">
        <v>556.93333333333339</v>
      </c>
      <c r="H59" s="40">
        <v>575.93333333333339</v>
      </c>
      <c r="I59" s="40">
        <v>579.9666666666667</v>
      </c>
      <c r="J59" s="40">
        <v>585.43333333333339</v>
      </c>
      <c r="K59" s="31">
        <v>574.5</v>
      </c>
      <c r="L59" s="31">
        <v>565</v>
      </c>
      <c r="M59" s="31">
        <v>4.9955699999999998</v>
      </c>
      <c r="N59" s="1"/>
      <c r="O59" s="1"/>
    </row>
    <row r="60" spans="1:15" ht="12.75" customHeight="1">
      <c r="A60" s="33">
        <v>50</v>
      </c>
      <c r="B60" s="62" t="s">
        <v>68</v>
      </c>
      <c r="C60" s="31">
        <v>4662</v>
      </c>
      <c r="D60" s="40">
        <v>4633.6833333333334</v>
      </c>
      <c r="E60" s="40">
        <v>4597.3666666666668</v>
      </c>
      <c r="F60" s="40">
        <v>4532.7333333333336</v>
      </c>
      <c r="G60" s="40">
        <v>4496.416666666667</v>
      </c>
      <c r="H60" s="40">
        <v>4698.3166666666666</v>
      </c>
      <c r="I60" s="40">
        <v>4734.6333333333341</v>
      </c>
      <c r="J60" s="40">
        <v>4799.2666666666664</v>
      </c>
      <c r="K60" s="31">
        <v>4670</v>
      </c>
      <c r="L60" s="31">
        <v>4569.05</v>
      </c>
      <c r="M60" s="31">
        <v>4.5352300000000003</v>
      </c>
      <c r="N60" s="1"/>
      <c r="O60" s="1"/>
    </row>
    <row r="61" spans="1:15" ht="12.75" customHeight="1">
      <c r="A61" s="33">
        <v>51</v>
      </c>
      <c r="B61" s="62" t="s">
        <v>341</v>
      </c>
      <c r="C61" s="31">
        <v>1211.5</v>
      </c>
      <c r="D61" s="40">
        <v>1216.1666666666667</v>
      </c>
      <c r="E61" s="40">
        <v>1197.3333333333335</v>
      </c>
      <c r="F61" s="40">
        <v>1183.1666666666667</v>
      </c>
      <c r="G61" s="40">
        <v>1164.3333333333335</v>
      </c>
      <c r="H61" s="40">
        <v>1230.3333333333335</v>
      </c>
      <c r="I61" s="40">
        <v>1249.166666666667</v>
      </c>
      <c r="J61" s="40">
        <v>1263.3333333333335</v>
      </c>
      <c r="K61" s="31">
        <v>1235</v>
      </c>
      <c r="L61" s="31">
        <v>1202</v>
      </c>
      <c r="M61" s="31">
        <v>0.76102999999999998</v>
      </c>
      <c r="N61" s="1"/>
      <c r="O61" s="1"/>
    </row>
    <row r="62" spans="1:15" ht="12.75" customHeight="1">
      <c r="A62" s="33">
        <v>52</v>
      </c>
      <c r="B62" s="62" t="s">
        <v>71</v>
      </c>
      <c r="C62" s="31">
        <v>7248.8</v>
      </c>
      <c r="D62" s="40">
        <v>7275.3166666666666</v>
      </c>
      <c r="E62" s="40">
        <v>7174.4833333333336</v>
      </c>
      <c r="F62" s="40">
        <v>7100.166666666667</v>
      </c>
      <c r="G62" s="40">
        <v>6999.3333333333339</v>
      </c>
      <c r="H62" s="40">
        <v>7349.6333333333332</v>
      </c>
      <c r="I62" s="40">
        <v>7450.4666666666672</v>
      </c>
      <c r="J62" s="40">
        <v>7524.7833333333328</v>
      </c>
      <c r="K62" s="31">
        <v>7376.15</v>
      </c>
      <c r="L62" s="31">
        <v>7201</v>
      </c>
      <c r="M62" s="31">
        <v>8.6382600000000007</v>
      </c>
      <c r="N62" s="1"/>
      <c r="O62" s="1"/>
    </row>
    <row r="63" spans="1:15" ht="12.75" customHeight="1">
      <c r="A63" s="33">
        <v>53</v>
      </c>
      <c r="B63" s="62" t="s">
        <v>70</v>
      </c>
      <c r="C63" s="31">
        <v>1521.05</v>
      </c>
      <c r="D63" s="40">
        <v>1522.1333333333332</v>
      </c>
      <c r="E63" s="40">
        <v>1501.0666666666664</v>
      </c>
      <c r="F63" s="40">
        <v>1481.0833333333333</v>
      </c>
      <c r="G63" s="40">
        <v>1460.0166666666664</v>
      </c>
      <c r="H63" s="40">
        <v>1542.1166666666663</v>
      </c>
      <c r="I63" s="40">
        <v>1563.1833333333329</v>
      </c>
      <c r="J63" s="40">
        <v>1583.1666666666663</v>
      </c>
      <c r="K63" s="31">
        <v>1543.2</v>
      </c>
      <c r="L63" s="31">
        <v>1502.15</v>
      </c>
      <c r="M63" s="31">
        <v>19.437629999999999</v>
      </c>
      <c r="N63" s="1"/>
      <c r="O63" s="1"/>
    </row>
    <row r="64" spans="1:15" ht="12.75" customHeight="1">
      <c r="A64" s="33">
        <v>54</v>
      </c>
      <c r="B64" s="62" t="s">
        <v>273</v>
      </c>
      <c r="C64" s="31">
        <v>7001.35</v>
      </c>
      <c r="D64" s="40">
        <v>6976.833333333333</v>
      </c>
      <c r="E64" s="40">
        <v>6931.1666666666661</v>
      </c>
      <c r="F64" s="40">
        <v>6860.9833333333327</v>
      </c>
      <c r="G64" s="40">
        <v>6815.3166666666657</v>
      </c>
      <c r="H64" s="40">
        <v>7047.0166666666664</v>
      </c>
      <c r="I64" s="40">
        <v>7092.6833333333325</v>
      </c>
      <c r="J64" s="40">
        <v>7162.8666666666668</v>
      </c>
      <c r="K64" s="31">
        <v>7022.5</v>
      </c>
      <c r="L64" s="31">
        <v>6906.65</v>
      </c>
      <c r="M64" s="31">
        <v>0.14893999999999999</v>
      </c>
      <c r="N64" s="1"/>
      <c r="O64" s="1"/>
    </row>
    <row r="65" spans="1:15" ht="12.75" customHeight="1">
      <c r="A65" s="33">
        <v>55</v>
      </c>
      <c r="B65" s="62" t="s">
        <v>342</v>
      </c>
      <c r="C65" s="31">
        <v>2437.5500000000002</v>
      </c>
      <c r="D65" s="40">
        <v>2418.1833333333334</v>
      </c>
      <c r="E65" s="40">
        <v>2390.416666666667</v>
      </c>
      <c r="F65" s="40">
        <v>2343.2833333333338</v>
      </c>
      <c r="G65" s="40">
        <v>2315.5166666666673</v>
      </c>
      <c r="H65" s="40">
        <v>2465.3166666666666</v>
      </c>
      <c r="I65" s="40">
        <v>2493.083333333333</v>
      </c>
      <c r="J65" s="40">
        <v>2540.2166666666662</v>
      </c>
      <c r="K65" s="31">
        <v>2445.9499999999998</v>
      </c>
      <c r="L65" s="31">
        <v>2371.0500000000002</v>
      </c>
      <c r="M65" s="31">
        <v>1.77515</v>
      </c>
      <c r="N65" s="1"/>
      <c r="O65" s="1"/>
    </row>
    <row r="66" spans="1:15" ht="12.75" customHeight="1">
      <c r="A66" s="33">
        <v>56</v>
      </c>
      <c r="B66" s="62" t="s">
        <v>72</v>
      </c>
      <c r="C66" s="31">
        <v>2453.4499999999998</v>
      </c>
      <c r="D66" s="40">
        <v>2420.4166666666665</v>
      </c>
      <c r="E66" s="40">
        <v>2373.0333333333328</v>
      </c>
      <c r="F66" s="40">
        <v>2292.6166666666663</v>
      </c>
      <c r="G66" s="40">
        <v>2245.2333333333327</v>
      </c>
      <c r="H66" s="40">
        <v>2500.833333333333</v>
      </c>
      <c r="I66" s="40">
        <v>2548.2166666666672</v>
      </c>
      <c r="J66" s="40">
        <v>2628.6333333333332</v>
      </c>
      <c r="K66" s="31">
        <v>2467.8000000000002</v>
      </c>
      <c r="L66" s="31">
        <v>2340</v>
      </c>
      <c r="M66" s="31">
        <v>9.2414400000000008</v>
      </c>
      <c r="N66" s="1"/>
      <c r="O66" s="1"/>
    </row>
    <row r="67" spans="1:15" ht="12.75" customHeight="1">
      <c r="A67" s="33">
        <v>57</v>
      </c>
      <c r="B67" s="62" t="s">
        <v>73</v>
      </c>
      <c r="C67" s="31">
        <v>397.85</v>
      </c>
      <c r="D67" s="40">
        <v>395.39999999999992</v>
      </c>
      <c r="E67" s="40">
        <v>390.09999999999985</v>
      </c>
      <c r="F67" s="40">
        <v>382.34999999999991</v>
      </c>
      <c r="G67" s="40">
        <v>377.04999999999984</v>
      </c>
      <c r="H67" s="40">
        <v>403.14999999999986</v>
      </c>
      <c r="I67" s="40">
        <v>408.44999999999993</v>
      </c>
      <c r="J67" s="40">
        <v>416.19999999999987</v>
      </c>
      <c r="K67" s="31">
        <v>400.7</v>
      </c>
      <c r="L67" s="31">
        <v>387.65</v>
      </c>
      <c r="M67" s="31">
        <v>11.31888</v>
      </c>
      <c r="N67" s="1"/>
      <c r="O67" s="1"/>
    </row>
    <row r="68" spans="1:15" ht="12.75" customHeight="1">
      <c r="A68" s="33">
        <v>58</v>
      </c>
      <c r="B68" s="62" t="s">
        <v>74</v>
      </c>
      <c r="C68" s="31">
        <v>247</v>
      </c>
      <c r="D68" s="40">
        <v>247.65</v>
      </c>
      <c r="E68" s="40">
        <v>244.5</v>
      </c>
      <c r="F68" s="40">
        <v>242</v>
      </c>
      <c r="G68" s="40">
        <v>238.85</v>
      </c>
      <c r="H68" s="40">
        <v>250.15</v>
      </c>
      <c r="I68" s="40">
        <v>253.30000000000004</v>
      </c>
      <c r="J68" s="40">
        <v>255.8</v>
      </c>
      <c r="K68" s="31">
        <v>250.8</v>
      </c>
      <c r="L68" s="31">
        <v>245.15</v>
      </c>
      <c r="M68" s="31">
        <v>51.293990000000001</v>
      </c>
      <c r="N68" s="1"/>
      <c r="O68" s="1"/>
    </row>
    <row r="69" spans="1:15" ht="12.75" customHeight="1">
      <c r="A69" s="33">
        <v>59</v>
      </c>
      <c r="B69" s="62" t="s">
        <v>75</v>
      </c>
      <c r="C69" s="31">
        <v>194.95</v>
      </c>
      <c r="D69" s="40">
        <v>195.08333333333334</v>
      </c>
      <c r="E69" s="40">
        <v>193.36666666666667</v>
      </c>
      <c r="F69" s="40">
        <v>191.78333333333333</v>
      </c>
      <c r="G69" s="40">
        <v>190.06666666666666</v>
      </c>
      <c r="H69" s="40">
        <v>196.66666666666669</v>
      </c>
      <c r="I69" s="40">
        <v>198.38333333333333</v>
      </c>
      <c r="J69" s="40">
        <v>199.9666666666667</v>
      </c>
      <c r="K69" s="31">
        <v>196.8</v>
      </c>
      <c r="L69" s="31">
        <v>193.5</v>
      </c>
      <c r="M69" s="31">
        <v>287.83695</v>
      </c>
      <c r="N69" s="1"/>
      <c r="O69" s="1"/>
    </row>
    <row r="70" spans="1:15" ht="12.75" customHeight="1">
      <c r="A70" s="33">
        <v>60</v>
      </c>
      <c r="B70" s="62" t="s">
        <v>274</v>
      </c>
      <c r="C70" s="31">
        <v>74.45</v>
      </c>
      <c r="D70" s="40">
        <v>74.316666666666663</v>
      </c>
      <c r="E70" s="40">
        <v>73.933333333333323</v>
      </c>
      <c r="F70" s="40">
        <v>73.416666666666657</v>
      </c>
      <c r="G70" s="40">
        <v>73.033333333333317</v>
      </c>
      <c r="H70" s="40">
        <v>74.833333333333329</v>
      </c>
      <c r="I70" s="40">
        <v>75.216666666666654</v>
      </c>
      <c r="J70" s="40">
        <v>75.733333333333334</v>
      </c>
      <c r="K70" s="31">
        <v>74.7</v>
      </c>
      <c r="L70" s="31">
        <v>73.8</v>
      </c>
      <c r="M70" s="31">
        <v>75.239530000000002</v>
      </c>
      <c r="N70" s="1"/>
      <c r="O70" s="1"/>
    </row>
    <row r="71" spans="1:15" ht="12.75" customHeight="1">
      <c r="A71" s="33">
        <v>61</v>
      </c>
      <c r="B71" s="62" t="s">
        <v>343</v>
      </c>
      <c r="C71" s="31">
        <v>27.9</v>
      </c>
      <c r="D71" s="40">
        <v>27.849999999999998</v>
      </c>
      <c r="E71" s="40">
        <v>27.599999999999994</v>
      </c>
      <c r="F71" s="40">
        <v>27.299999999999997</v>
      </c>
      <c r="G71" s="40">
        <v>27.049999999999994</v>
      </c>
      <c r="H71" s="40">
        <v>28.149999999999995</v>
      </c>
      <c r="I71" s="40">
        <v>28.400000000000002</v>
      </c>
      <c r="J71" s="40">
        <v>28.699999999999996</v>
      </c>
      <c r="K71" s="31">
        <v>28.1</v>
      </c>
      <c r="L71" s="31">
        <v>27.55</v>
      </c>
      <c r="M71" s="31">
        <v>140.10647</v>
      </c>
      <c r="N71" s="1"/>
      <c r="O71" s="1"/>
    </row>
    <row r="72" spans="1:15" ht="12.75" customHeight="1">
      <c r="A72" s="33">
        <v>62</v>
      </c>
      <c r="B72" s="62" t="s">
        <v>76</v>
      </c>
      <c r="C72" s="31">
        <v>1640.8</v>
      </c>
      <c r="D72" s="40">
        <v>1633.55</v>
      </c>
      <c r="E72" s="40">
        <v>1623.8</v>
      </c>
      <c r="F72" s="40">
        <v>1606.8</v>
      </c>
      <c r="G72" s="40">
        <v>1597.05</v>
      </c>
      <c r="H72" s="40">
        <v>1650.55</v>
      </c>
      <c r="I72" s="40">
        <v>1660.3</v>
      </c>
      <c r="J72" s="40">
        <v>1677.3</v>
      </c>
      <c r="K72" s="31">
        <v>1643.3</v>
      </c>
      <c r="L72" s="31">
        <v>1616.55</v>
      </c>
      <c r="M72" s="31">
        <v>2.78138</v>
      </c>
      <c r="N72" s="1"/>
      <c r="O72" s="1"/>
    </row>
    <row r="73" spans="1:15" ht="12.75" customHeight="1">
      <c r="A73" s="33">
        <v>63</v>
      </c>
      <c r="B73" s="62" t="s">
        <v>344</v>
      </c>
      <c r="C73" s="31">
        <v>4303.3500000000004</v>
      </c>
      <c r="D73" s="40">
        <v>4290.4333333333334</v>
      </c>
      <c r="E73" s="40">
        <v>4262.916666666667</v>
      </c>
      <c r="F73" s="40">
        <v>4222.4833333333336</v>
      </c>
      <c r="G73" s="40">
        <v>4194.9666666666672</v>
      </c>
      <c r="H73" s="40">
        <v>4330.8666666666668</v>
      </c>
      <c r="I73" s="40">
        <v>4358.3833333333332</v>
      </c>
      <c r="J73" s="40">
        <v>4398.8166666666666</v>
      </c>
      <c r="K73" s="31">
        <v>4317.95</v>
      </c>
      <c r="L73" s="31">
        <v>4250</v>
      </c>
      <c r="M73" s="31">
        <v>0.31312000000000001</v>
      </c>
      <c r="N73" s="1"/>
      <c r="O73" s="1"/>
    </row>
    <row r="74" spans="1:15" ht="12.75" customHeight="1">
      <c r="A74" s="33">
        <v>64</v>
      </c>
      <c r="B74" s="62" t="s">
        <v>78</v>
      </c>
      <c r="C74" s="31">
        <v>674.8</v>
      </c>
      <c r="D74" s="40">
        <v>674.1</v>
      </c>
      <c r="E74" s="40">
        <v>667.7</v>
      </c>
      <c r="F74" s="40">
        <v>660.6</v>
      </c>
      <c r="G74" s="40">
        <v>654.20000000000005</v>
      </c>
      <c r="H74" s="40">
        <v>681.2</v>
      </c>
      <c r="I74" s="40">
        <v>687.59999999999991</v>
      </c>
      <c r="J74" s="40">
        <v>694.7</v>
      </c>
      <c r="K74" s="31">
        <v>680.5</v>
      </c>
      <c r="L74" s="31">
        <v>667</v>
      </c>
      <c r="M74" s="31">
        <v>4.9428099999999997</v>
      </c>
      <c r="N74" s="1"/>
      <c r="O74" s="1"/>
    </row>
    <row r="75" spans="1:15" ht="12.75" customHeight="1">
      <c r="A75" s="33">
        <v>65</v>
      </c>
      <c r="B75" s="62" t="s">
        <v>345</v>
      </c>
      <c r="C75" s="31">
        <v>1212.8499999999999</v>
      </c>
      <c r="D75" s="40">
        <v>1207.9666666666665</v>
      </c>
      <c r="E75" s="40">
        <v>1185.133333333333</v>
      </c>
      <c r="F75" s="40">
        <v>1157.4166666666665</v>
      </c>
      <c r="G75" s="40">
        <v>1134.583333333333</v>
      </c>
      <c r="H75" s="40">
        <v>1235.6833333333329</v>
      </c>
      <c r="I75" s="40">
        <v>1258.5166666666664</v>
      </c>
      <c r="J75" s="40">
        <v>1286.2333333333329</v>
      </c>
      <c r="K75" s="31">
        <v>1230.8</v>
      </c>
      <c r="L75" s="31">
        <v>1180.25</v>
      </c>
      <c r="M75" s="31">
        <v>8.5375099999999993</v>
      </c>
      <c r="N75" s="1"/>
      <c r="O75" s="1"/>
    </row>
    <row r="76" spans="1:15" ht="12.75" customHeight="1">
      <c r="A76" s="33">
        <v>66</v>
      </c>
      <c r="B76" s="62" t="s">
        <v>77</v>
      </c>
      <c r="C76" s="31">
        <v>125.15</v>
      </c>
      <c r="D76" s="40">
        <v>125.26666666666667</v>
      </c>
      <c r="E76" s="40">
        <v>123.78333333333333</v>
      </c>
      <c r="F76" s="40">
        <v>122.41666666666667</v>
      </c>
      <c r="G76" s="40">
        <v>120.93333333333334</v>
      </c>
      <c r="H76" s="40">
        <v>126.63333333333333</v>
      </c>
      <c r="I76" s="40">
        <v>128.11666666666665</v>
      </c>
      <c r="J76" s="40">
        <v>129.48333333333332</v>
      </c>
      <c r="K76" s="31">
        <v>126.75</v>
      </c>
      <c r="L76" s="31">
        <v>123.9</v>
      </c>
      <c r="M76" s="31">
        <v>154.71360999999999</v>
      </c>
      <c r="N76" s="1"/>
      <c r="O76" s="1"/>
    </row>
    <row r="77" spans="1:15" ht="12.75" customHeight="1">
      <c r="A77" s="33">
        <v>67</v>
      </c>
      <c r="B77" s="62" t="s">
        <v>79</v>
      </c>
      <c r="C77" s="31">
        <v>817.6</v>
      </c>
      <c r="D77" s="40">
        <v>819.51666666666677</v>
      </c>
      <c r="E77" s="40">
        <v>810.23333333333358</v>
      </c>
      <c r="F77" s="40">
        <v>802.86666666666679</v>
      </c>
      <c r="G77" s="40">
        <v>793.5833333333336</v>
      </c>
      <c r="H77" s="40">
        <v>826.88333333333355</v>
      </c>
      <c r="I77" s="40">
        <v>836.16666666666663</v>
      </c>
      <c r="J77" s="40">
        <v>843.53333333333353</v>
      </c>
      <c r="K77" s="31">
        <v>828.8</v>
      </c>
      <c r="L77" s="31">
        <v>812.15</v>
      </c>
      <c r="M77" s="31">
        <v>16.904769999999999</v>
      </c>
      <c r="N77" s="1"/>
      <c r="O77" s="1"/>
    </row>
    <row r="78" spans="1:15" ht="12.75" customHeight="1">
      <c r="A78" s="33">
        <v>68</v>
      </c>
      <c r="B78" s="62" t="s">
        <v>82</v>
      </c>
      <c r="C78" s="31">
        <v>87.95</v>
      </c>
      <c r="D78" s="40">
        <v>87.433333333333337</v>
      </c>
      <c r="E78" s="40">
        <v>86.466666666666669</v>
      </c>
      <c r="F78" s="40">
        <v>84.983333333333334</v>
      </c>
      <c r="G78" s="40">
        <v>84.016666666666666</v>
      </c>
      <c r="H78" s="40">
        <v>88.916666666666671</v>
      </c>
      <c r="I78" s="40">
        <v>89.88333333333334</v>
      </c>
      <c r="J78" s="40">
        <v>91.366666666666674</v>
      </c>
      <c r="K78" s="31">
        <v>88.4</v>
      </c>
      <c r="L78" s="31">
        <v>85.95</v>
      </c>
      <c r="M78" s="31">
        <v>203.56316000000001</v>
      </c>
      <c r="N78" s="1"/>
      <c r="O78" s="1"/>
    </row>
    <row r="79" spans="1:15" ht="12.75" customHeight="1">
      <c r="A79" s="33">
        <v>69</v>
      </c>
      <c r="B79" s="62" t="s">
        <v>86</v>
      </c>
      <c r="C79" s="31">
        <v>372.45</v>
      </c>
      <c r="D79" s="40">
        <v>373</v>
      </c>
      <c r="E79" s="40">
        <v>370.95</v>
      </c>
      <c r="F79" s="40">
        <v>369.45</v>
      </c>
      <c r="G79" s="40">
        <v>367.4</v>
      </c>
      <c r="H79" s="40">
        <v>374.5</v>
      </c>
      <c r="I79" s="40">
        <v>376.54999999999995</v>
      </c>
      <c r="J79" s="40">
        <v>378.05</v>
      </c>
      <c r="K79" s="31">
        <v>375.05</v>
      </c>
      <c r="L79" s="31">
        <v>371.5</v>
      </c>
      <c r="M79" s="31">
        <v>12.07938</v>
      </c>
      <c r="N79" s="1"/>
      <c r="O79" s="1"/>
    </row>
    <row r="80" spans="1:15" ht="12.75" customHeight="1">
      <c r="A80" s="33">
        <v>70</v>
      </c>
      <c r="B80" s="62" t="s">
        <v>346</v>
      </c>
      <c r="C80" s="31">
        <v>9781.2000000000007</v>
      </c>
      <c r="D80" s="40">
        <v>9774.5833333333339</v>
      </c>
      <c r="E80" s="40">
        <v>9724.1666666666679</v>
      </c>
      <c r="F80" s="40">
        <v>9667.1333333333332</v>
      </c>
      <c r="G80" s="40">
        <v>9616.7166666666672</v>
      </c>
      <c r="H80" s="40">
        <v>9831.6166666666686</v>
      </c>
      <c r="I80" s="40">
        <v>9882.0333333333365</v>
      </c>
      <c r="J80" s="40">
        <v>9939.0666666666693</v>
      </c>
      <c r="K80" s="31">
        <v>9825</v>
      </c>
      <c r="L80" s="31">
        <v>9717.5499999999993</v>
      </c>
      <c r="M80" s="31">
        <v>1.17E-2</v>
      </c>
      <c r="N80" s="1"/>
      <c r="O80" s="1"/>
    </row>
    <row r="81" spans="1:15" ht="12.75" customHeight="1">
      <c r="A81" s="33">
        <v>71</v>
      </c>
      <c r="B81" s="62" t="s">
        <v>81</v>
      </c>
      <c r="C81" s="31">
        <v>831.2</v>
      </c>
      <c r="D81" s="40">
        <v>830.58333333333337</v>
      </c>
      <c r="E81" s="40">
        <v>827.4666666666667</v>
      </c>
      <c r="F81" s="40">
        <v>823.73333333333335</v>
      </c>
      <c r="G81" s="40">
        <v>820.61666666666667</v>
      </c>
      <c r="H81" s="40">
        <v>834.31666666666672</v>
      </c>
      <c r="I81" s="40">
        <v>837.43333333333328</v>
      </c>
      <c r="J81" s="40">
        <v>841.16666666666674</v>
      </c>
      <c r="K81" s="31">
        <v>833.7</v>
      </c>
      <c r="L81" s="31">
        <v>826.85</v>
      </c>
      <c r="M81" s="31">
        <v>26.915569999999999</v>
      </c>
      <c r="N81" s="1"/>
      <c r="O81" s="1"/>
    </row>
    <row r="82" spans="1:15" ht="12.75" customHeight="1">
      <c r="A82" s="33">
        <v>72</v>
      </c>
      <c r="B82" s="62" t="s">
        <v>83</v>
      </c>
      <c r="C82" s="31">
        <v>245</v>
      </c>
      <c r="D82" s="40">
        <v>245.21666666666667</v>
      </c>
      <c r="E82" s="40">
        <v>244.18333333333334</v>
      </c>
      <c r="F82" s="40">
        <v>243.36666666666667</v>
      </c>
      <c r="G82" s="40">
        <v>242.33333333333334</v>
      </c>
      <c r="H82" s="40">
        <v>246.03333333333333</v>
      </c>
      <c r="I82" s="40">
        <v>247.06666666666669</v>
      </c>
      <c r="J82" s="40">
        <v>247.88333333333333</v>
      </c>
      <c r="K82" s="31">
        <v>246.25</v>
      </c>
      <c r="L82" s="31">
        <v>244.4</v>
      </c>
      <c r="M82" s="31">
        <v>12.72664</v>
      </c>
      <c r="N82" s="1"/>
      <c r="O82" s="1"/>
    </row>
    <row r="83" spans="1:15" ht="12.75" customHeight="1">
      <c r="A83" s="33">
        <v>73</v>
      </c>
      <c r="B83" s="62" t="s">
        <v>347</v>
      </c>
      <c r="C83" s="31">
        <v>1203.45</v>
      </c>
      <c r="D83" s="40">
        <v>1203.7666666666667</v>
      </c>
      <c r="E83" s="40">
        <v>1184.5333333333333</v>
      </c>
      <c r="F83" s="40">
        <v>1165.6166666666666</v>
      </c>
      <c r="G83" s="40">
        <v>1146.3833333333332</v>
      </c>
      <c r="H83" s="40">
        <v>1222.6833333333334</v>
      </c>
      <c r="I83" s="40">
        <v>1241.9166666666665</v>
      </c>
      <c r="J83" s="40">
        <v>1260.8333333333335</v>
      </c>
      <c r="K83" s="31">
        <v>1223</v>
      </c>
      <c r="L83" s="31">
        <v>1184.8499999999999</v>
      </c>
      <c r="M83" s="31">
        <v>0.89249000000000001</v>
      </c>
      <c r="N83" s="1"/>
      <c r="O83" s="1"/>
    </row>
    <row r="84" spans="1:15" ht="12.75" customHeight="1">
      <c r="A84" s="33">
        <v>74</v>
      </c>
      <c r="B84" s="62" t="s">
        <v>89</v>
      </c>
      <c r="C84" s="31">
        <v>337.3</v>
      </c>
      <c r="D84" s="40">
        <v>336.43333333333334</v>
      </c>
      <c r="E84" s="40">
        <v>333.86666666666667</v>
      </c>
      <c r="F84" s="40">
        <v>330.43333333333334</v>
      </c>
      <c r="G84" s="40">
        <v>327.86666666666667</v>
      </c>
      <c r="H84" s="40">
        <v>339.86666666666667</v>
      </c>
      <c r="I84" s="40">
        <v>342.43333333333339</v>
      </c>
      <c r="J84" s="40">
        <v>345.86666666666667</v>
      </c>
      <c r="K84" s="31">
        <v>339</v>
      </c>
      <c r="L84" s="31">
        <v>333</v>
      </c>
      <c r="M84" s="31">
        <v>10.24639</v>
      </c>
      <c r="N84" s="1"/>
      <c r="O84" s="1"/>
    </row>
    <row r="85" spans="1:15" ht="12.75" customHeight="1">
      <c r="A85" s="33">
        <v>75</v>
      </c>
      <c r="B85" s="62" t="s">
        <v>348</v>
      </c>
      <c r="C85" s="31">
        <v>6741.65</v>
      </c>
      <c r="D85" s="40">
        <v>6700.45</v>
      </c>
      <c r="E85" s="40">
        <v>6631.95</v>
      </c>
      <c r="F85" s="40">
        <v>6522.25</v>
      </c>
      <c r="G85" s="40">
        <v>6453.75</v>
      </c>
      <c r="H85" s="40">
        <v>6810.15</v>
      </c>
      <c r="I85" s="40">
        <v>6878.65</v>
      </c>
      <c r="J85" s="40">
        <v>6988.3499999999995</v>
      </c>
      <c r="K85" s="31">
        <v>6768.95</v>
      </c>
      <c r="L85" s="31">
        <v>6590.75</v>
      </c>
      <c r="M85" s="31">
        <v>0.13369</v>
      </c>
      <c r="N85" s="1"/>
      <c r="O85" s="1"/>
    </row>
    <row r="86" spans="1:15" ht="12.75" customHeight="1">
      <c r="A86" s="33">
        <v>76</v>
      </c>
      <c r="B86" s="62" t="s">
        <v>349</v>
      </c>
      <c r="C86" s="31">
        <v>790.2</v>
      </c>
      <c r="D86" s="40">
        <v>788.25</v>
      </c>
      <c r="E86" s="40">
        <v>772.1</v>
      </c>
      <c r="F86" s="40">
        <v>754</v>
      </c>
      <c r="G86" s="40">
        <v>737.85</v>
      </c>
      <c r="H86" s="40">
        <v>806.35</v>
      </c>
      <c r="I86" s="40">
        <v>822.50000000000011</v>
      </c>
      <c r="J86" s="40">
        <v>840.6</v>
      </c>
      <c r="K86" s="31">
        <v>804.4</v>
      </c>
      <c r="L86" s="31">
        <v>770.15</v>
      </c>
      <c r="M86" s="31">
        <v>5.21875</v>
      </c>
      <c r="N86" s="1"/>
      <c r="O86" s="1"/>
    </row>
    <row r="87" spans="1:15" ht="12.75" customHeight="1">
      <c r="A87" s="33">
        <v>77</v>
      </c>
      <c r="B87" s="62" t="s">
        <v>350</v>
      </c>
      <c r="C87" s="31">
        <v>1054.95</v>
      </c>
      <c r="D87" s="40">
        <v>1053.3166666666666</v>
      </c>
      <c r="E87" s="40">
        <v>1038.6333333333332</v>
      </c>
      <c r="F87" s="40">
        <v>1022.3166666666666</v>
      </c>
      <c r="G87" s="40">
        <v>1007.6333333333332</v>
      </c>
      <c r="H87" s="40">
        <v>1069.6333333333332</v>
      </c>
      <c r="I87" s="40">
        <v>1084.3166666666666</v>
      </c>
      <c r="J87" s="40">
        <v>1100.6333333333332</v>
      </c>
      <c r="K87" s="31">
        <v>1068</v>
      </c>
      <c r="L87" s="31">
        <v>1037</v>
      </c>
      <c r="M87" s="31">
        <v>0.88229999999999997</v>
      </c>
      <c r="N87" s="1"/>
      <c r="O87" s="1"/>
    </row>
    <row r="88" spans="1:15" ht="12.75" customHeight="1">
      <c r="A88" s="33">
        <v>78</v>
      </c>
      <c r="B88" s="62" t="s">
        <v>351</v>
      </c>
      <c r="C88" s="31">
        <v>549.95000000000005</v>
      </c>
      <c r="D88" s="40">
        <v>549.30000000000007</v>
      </c>
      <c r="E88" s="40">
        <v>545.65000000000009</v>
      </c>
      <c r="F88" s="40">
        <v>541.35</v>
      </c>
      <c r="G88" s="40">
        <v>537.70000000000005</v>
      </c>
      <c r="H88" s="40">
        <v>553.60000000000014</v>
      </c>
      <c r="I88" s="40">
        <v>557.25</v>
      </c>
      <c r="J88" s="40">
        <v>561.55000000000018</v>
      </c>
      <c r="K88" s="31">
        <v>552.95000000000005</v>
      </c>
      <c r="L88" s="31">
        <v>545</v>
      </c>
      <c r="M88" s="31">
        <v>7.0102500000000001</v>
      </c>
      <c r="N88" s="1"/>
      <c r="O88" s="1"/>
    </row>
    <row r="89" spans="1:15" ht="12.75" customHeight="1">
      <c r="A89" s="33">
        <v>79</v>
      </c>
      <c r="B89" s="62" t="s">
        <v>84</v>
      </c>
      <c r="C89" s="31">
        <v>19058.650000000001</v>
      </c>
      <c r="D89" s="40">
        <v>19004.816666666666</v>
      </c>
      <c r="E89" s="40">
        <v>18860.083333333332</v>
      </c>
      <c r="F89" s="40">
        <v>18661.516666666666</v>
      </c>
      <c r="G89" s="40">
        <v>18516.783333333333</v>
      </c>
      <c r="H89" s="40">
        <v>19203.383333333331</v>
      </c>
      <c r="I89" s="40">
        <v>19348.116666666669</v>
      </c>
      <c r="J89" s="40">
        <v>19546.683333333331</v>
      </c>
      <c r="K89" s="31">
        <v>19149.55</v>
      </c>
      <c r="L89" s="31">
        <v>18806.25</v>
      </c>
      <c r="M89" s="31">
        <v>0.18548000000000001</v>
      </c>
      <c r="N89" s="1"/>
      <c r="O89" s="1"/>
    </row>
    <row r="90" spans="1:15" ht="12.75" customHeight="1">
      <c r="A90" s="33">
        <v>80</v>
      </c>
      <c r="B90" s="62" t="s">
        <v>352</v>
      </c>
      <c r="C90" s="31">
        <v>586.25</v>
      </c>
      <c r="D90" s="40">
        <v>589.38333333333333</v>
      </c>
      <c r="E90" s="40">
        <v>580.86666666666667</v>
      </c>
      <c r="F90" s="40">
        <v>575.48333333333335</v>
      </c>
      <c r="G90" s="40">
        <v>566.9666666666667</v>
      </c>
      <c r="H90" s="40">
        <v>594.76666666666665</v>
      </c>
      <c r="I90" s="40">
        <v>603.2833333333333</v>
      </c>
      <c r="J90" s="40">
        <v>608.66666666666663</v>
      </c>
      <c r="K90" s="31">
        <v>597.9</v>
      </c>
      <c r="L90" s="31">
        <v>584</v>
      </c>
      <c r="M90" s="31">
        <v>1.30521</v>
      </c>
      <c r="N90" s="1"/>
      <c r="O90" s="1"/>
    </row>
    <row r="91" spans="1:15" ht="12.75" customHeight="1">
      <c r="A91" s="33">
        <v>81</v>
      </c>
      <c r="B91" s="62" t="s">
        <v>353</v>
      </c>
      <c r="C91" s="31">
        <v>33.1</v>
      </c>
      <c r="D91" s="40">
        <v>33.1</v>
      </c>
      <c r="E91" s="40">
        <v>33.1</v>
      </c>
      <c r="F91" s="40">
        <v>33.1</v>
      </c>
      <c r="G91" s="40">
        <v>33.1</v>
      </c>
      <c r="H91" s="40">
        <v>33.1</v>
      </c>
      <c r="I91" s="40">
        <v>33.1</v>
      </c>
      <c r="J91" s="40">
        <v>33.1</v>
      </c>
      <c r="K91" s="31">
        <v>33.1</v>
      </c>
      <c r="L91" s="31">
        <v>33.1</v>
      </c>
      <c r="M91" s="31">
        <v>16.992920000000002</v>
      </c>
      <c r="N91" s="1"/>
      <c r="O91" s="1"/>
    </row>
    <row r="92" spans="1:15" ht="12.75" customHeight="1">
      <c r="A92" s="33">
        <v>82</v>
      </c>
      <c r="B92" s="62" t="s">
        <v>87</v>
      </c>
      <c r="C92" s="31">
        <v>5056.45</v>
      </c>
      <c r="D92" s="40">
        <v>5042.333333333333</v>
      </c>
      <c r="E92" s="40">
        <v>5022.1666666666661</v>
      </c>
      <c r="F92" s="40">
        <v>4987.8833333333332</v>
      </c>
      <c r="G92" s="40">
        <v>4967.7166666666662</v>
      </c>
      <c r="H92" s="40">
        <v>5076.6166666666659</v>
      </c>
      <c r="I92" s="40">
        <v>5096.7833333333319</v>
      </c>
      <c r="J92" s="40">
        <v>5131.0666666666657</v>
      </c>
      <c r="K92" s="31">
        <v>5062.5</v>
      </c>
      <c r="L92" s="31">
        <v>5008.05</v>
      </c>
      <c r="M92" s="31">
        <v>2.5137200000000002</v>
      </c>
      <c r="N92" s="1"/>
      <c r="O92" s="1"/>
    </row>
    <row r="93" spans="1:15" ht="12.75" customHeight="1">
      <c r="A93" s="33">
        <v>83</v>
      </c>
      <c r="B93" s="62" t="s">
        <v>354</v>
      </c>
      <c r="C93" s="31">
        <v>1176.95</v>
      </c>
      <c r="D93" s="40">
        <v>1176.3166666666666</v>
      </c>
      <c r="E93" s="40">
        <v>1161.6833333333332</v>
      </c>
      <c r="F93" s="40">
        <v>1146.4166666666665</v>
      </c>
      <c r="G93" s="40">
        <v>1131.7833333333331</v>
      </c>
      <c r="H93" s="40">
        <v>1191.5833333333333</v>
      </c>
      <c r="I93" s="40">
        <v>1206.2166666666665</v>
      </c>
      <c r="J93" s="40">
        <v>1221.4833333333333</v>
      </c>
      <c r="K93" s="31">
        <v>1190.95</v>
      </c>
      <c r="L93" s="31">
        <v>1161.05</v>
      </c>
      <c r="M93" s="31">
        <v>0.57986000000000004</v>
      </c>
      <c r="N93" s="1"/>
      <c r="O93" s="1"/>
    </row>
    <row r="94" spans="1:15" ht="12.75" customHeight="1">
      <c r="A94" s="33">
        <v>84</v>
      </c>
      <c r="B94" s="62" t="s">
        <v>355</v>
      </c>
      <c r="C94" s="31">
        <v>653.5</v>
      </c>
      <c r="D94" s="40">
        <v>656.65</v>
      </c>
      <c r="E94" s="40">
        <v>643.34999999999991</v>
      </c>
      <c r="F94" s="40">
        <v>633.19999999999993</v>
      </c>
      <c r="G94" s="40">
        <v>619.89999999999986</v>
      </c>
      <c r="H94" s="40">
        <v>666.8</v>
      </c>
      <c r="I94" s="40">
        <v>680.09999999999991</v>
      </c>
      <c r="J94" s="40">
        <v>690.25</v>
      </c>
      <c r="K94" s="31">
        <v>669.95</v>
      </c>
      <c r="L94" s="31">
        <v>646.5</v>
      </c>
      <c r="M94" s="31">
        <v>1.57701</v>
      </c>
      <c r="N94" s="1"/>
      <c r="O94" s="1"/>
    </row>
    <row r="95" spans="1:15" ht="12.75" customHeight="1">
      <c r="A95" s="33">
        <v>85</v>
      </c>
      <c r="B95" s="62" t="s">
        <v>356</v>
      </c>
      <c r="C95" s="31">
        <v>73.099999999999994</v>
      </c>
      <c r="D95" s="40">
        <v>72.849999999999994</v>
      </c>
      <c r="E95" s="40">
        <v>72.149999999999991</v>
      </c>
      <c r="F95" s="40">
        <v>71.2</v>
      </c>
      <c r="G95" s="40">
        <v>70.5</v>
      </c>
      <c r="H95" s="40">
        <v>73.799999999999983</v>
      </c>
      <c r="I95" s="40">
        <v>74.499999999999972</v>
      </c>
      <c r="J95" s="40">
        <v>75.449999999999974</v>
      </c>
      <c r="K95" s="31">
        <v>73.55</v>
      </c>
      <c r="L95" s="31">
        <v>71.900000000000006</v>
      </c>
      <c r="M95" s="31">
        <v>28.085239999999999</v>
      </c>
      <c r="N95" s="1"/>
      <c r="O95" s="1"/>
    </row>
    <row r="96" spans="1:15" ht="12.75" customHeight="1">
      <c r="A96" s="33">
        <v>86</v>
      </c>
      <c r="B96" s="62" t="s">
        <v>357</v>
      </c>
      <c r="C96" s="31">
        <v>366.8</v>
      </c>
      <c r="D96" s="40">
        <v>367.06666666666661</v>
      </c>
      <c r="E96" s="40">
        <v>363.13333333333321</v>
      </c>
      <c r="F96" s="40">
        <v>359.46666666666658</v>
      </c>
      <c r="G96" s="40">
        <v>355.53333333333319</v>
      </c>
      <c r="H96" s="40">
        <v>370.73333333333323</v>
      </c>
      <c r="I96" s="40">
        <v>374.66666666666663</v>
      </c>
      <c r="J96" s="40">
        <v>378.33333333333326</v>
      </c>
      <c r="K96" s="31">
        <v>371</v>
      </c>
      <c r="L96" s="31">
        <v>363.4</v>
      </c>
      <c r="M96" s="31">
        <v>21.313739999999999</v>
      </c>
      <c r="N96" s="1"/>
      <c r="O96" s="1"/>
    </row>
    <row r="97" spans="1:15" ht="12.75" customHeight="1">
      <c r="A97" s="33">
        <v>87</v>
      </c>
      <c r="B97" s="62" t="s">
        <v>358</v>
      </c>
      <c r="C97" s="31">
        <v>3950.85</v>
      </c>
      <c r="D97" s="40">
        <v>3940.7000000000003</v>
      </c>
      <c r="E97" s="40">
        <v>3901.5500000000006</v>
      </c>
      <c r="F97" s="40">
        <v>3852.2500000000005</v>
      </c>
      <c r="G97" s="40">
        <v>3813.1000000000008</v>
      </c>
      <c r="H97" s="40">
        <v>3990.0000000000005</v>
      </c>
      <c r="I97" s="40">
        <v>4029.15</v>
      </c>
      <c r="J97" s="40">
        <v>4078.4500000000003</v>
      </c>
      <c r="K97" s="31">
        <v>3979.85</v>
      </c>
      <c r="L97" s="31">
        <v>3891.4</v>
      </c>
      <c r="M97" s="31">
        <v>0.18532000000000001</v>
      </c>
      <c r="N97" s="1"/>
      <c r="O97" s="1"/>
    </row>
    <row r="98" spans="1:15" ht="12.75" customHeight="1">
      <c r="A98" s="33">
        <v>88</v>
      </c>
      <c r="B98" s="62" t="s">
        <v>359</v>
      </c>
      <c r="C98" s="31">
        <v>266.5</v>
      </c>
      <c r="D98" s="40">
        <v>266.36666666666667</v>
      </c>
      <c r="E98" s="40">
        <v>263.23333333333335</v>
      </c>
      <c r="F98" s="40">
        <v>259.9666666666667</v>
      </c>
      <c r="G98" s="40">
        <v>256.83333333333337</v>
      </c>
      <c r="H98" s="40">
        <v>269.63333333333333</v>
      </c>
      <c r="I98" s="40">
        <v>272.76666666666665</v>
      </c>
      <c r="J98" s="40">
        <v>276.0333333333333</v>
      </c>
      <c r="K98" s="31">
        <v>269.5</v>
      </c>
      <c r="L98" s="31">
        <v>263.10000000000002</v>
      </c>
      <c r="M98" s="31">
        <v>2.0550099999999998</v>
      </c>
      <c r="N98" s="1"/>
      <c r="O98" s="1"/>
    </row>
    <row r="99" spans="1:15" ht="12.75" customHeight="1">
      <c r="A99" s="33">
        <v>89</v>
      </c>
      <c r="B99" s="62" t="s">
        <v>360</v>
      </c>
      <c r="C99" s="31">
        <v>325.89999999999998</v>
      </c>
      <c r="D99" s="40">
        <v>326.34999999999997</v>
      </c>
      <c r="E99" s="40">
        <v>322.94999999999993</v>
      </c>
      <c r="F99" s="40">
        <v>319.99999999999994</v>
      </c>
      <c r="G99" s="40">
        <v>316.59999999999991</v>
      </c>
      <c r="H99" s="40">
        <v>329.29999999999995</v>
      </c>
      <c r="I99" s="40">
        <v>332.69999999999993</v>
      </c>
      <c r="J99" s="40">
        <v>335.65</v>
      </c>
      <c r="K99" s="31">
        <v>329.75</v>
      </c>
      <c r="L99" s="31">
        <v>323.39999999999998</v>
      </c>
      <c r="M99" s="31">
        <v>6.2629900000000003</v>
      </c>
      <c r="N99" s="1"/>
      <c r="O99" s="1"/>
    </row>
    <row r="100" spans="1:15" ht="12.75" customHeight="1">
      <c r="A100" s="33">
        <v>90</v>
      </c>
      <c r="B100" s="62" t="s">
        <v>91</v>
      </c>
      <c r="C100" s="31">
        <v>751.2</v>
      </c>
      <c r="D100" s="40">
        <v>751.9666666666667</v>
      </c>
      <c r="E100" s="40">
        <v>745.23333333333335</v>
      </c>
      <c r="F100" s="40">
        <v>739.26666666666665</v>
      </c>
      <c r="G100" s="40">
        <v>732.5333333333333</v>
      </c>
      <c r="H100" s="40">
        <v>757.93333333333339</v>
      </c>
      <c r="I100" s="40">
        <v>764.66666666666674</v>
      </c>
      <c r="J100" s="40">
        <v>770.63333333333344</v>
      </c>
      <c r="K100" s="31">
        <v>758.7</v>
      </c>
      <c r="L100" s="31">
        <v>746</v>
      </c>
      <c r="M100" s="31">
        <v>10.81401</v>
      </c>
      <c r="N100" s="1"/>
      <c r="O100" s="1"/>
    </row>
    <row r="101" spans="1:15" ht="12.75" customHeight="1">
      <c r="A101" s="33">
        <v>91</v>
      </c>
      <c r="B101" s="62" t="s">
        <v>90</v>
      </c>
      <c r="C101" s="31">
        <v>306.39999999999998</v>
      </c>
      <c r="D101" s="40">
        <v>305.25</v>
      </c>
      <c r="E101" s="40">
        <v>303.60000000000002</v>
      </c>
      <c r="F101" s="40">
        <v>300.8</v>
      </c>
      <c r="G101" s="40">
        <v>299.15000000000003</v>
      </c>
      <c r="H101" s="40">
        <v>308.05</v>
      </c>
      <c r="I101" s="40">
        <v>309.7</v>
      </c>
      <c r="J101" s="40">
        <v>312.5</v>
      </c>
      <c r="K101" s="31">
        <v>306.89999999999998</v>
      </c>
      <c r="L101" s="31">
        <v>302.45</v>
      </c>
      <c r="M101" s="31">
        <v>47.085740000000001</v>
      </c>
      <c r="N101" s="1"/>
      <c r="O101" s="1"/>
    </row>
    <row r="102" spans="1:15" ht="12.75" customHeight="1">
      <c r="A102" s="33">
        <v>92</v>
      </c>
      <c r="B102" s="62" t="s">
        <v>361</v>
      </c>
      <c r="C102" s="31">
        <v>806.35</v>
      </c>
      <c r="D102" s="40">
        <v>808.4</v>
      </c>
      <c r="E102" s="40">
        <v>799.3</v>
      </c>
      <c r="F102" s="40">
        <v>792.25</v>
      </c>
      <c r="G102" s="40">
        <v>783.15</v>
      </c>
      <c r="H102" s="40">
        <v>815.44999999999993</v>
      </c>
      <c r="I102" s="40">
        <v>824.55000000000007</v>
      </c>
      <c r="J102" s="40">
        <v>831.59999999999991</v>
      </c>
      <c r="K102" s="31">
        <v>817.5</v>
      </c>
      <c r="L102" s="31">
        <v>801.35</v>
      </c>
      <c r="M102" s="31">
        <v>0.68960999999999995</v>
      </c>
      <c r="N102" s="1"/>
      <c r="O102" s="1"/>
    </row>
    <row r="103" spans="1:15" ht="12.75" customHeight="1">
      <c r="A103" s="33">
        <v>93</v>
      </c>
      <c r="B103" s="62" t="s">
        <v>362</v>
      </c>
      <c r="C103" s="31">
        <v>747.2</v>
      </c>
      <c r="D103" s="40">
        <v>746.23333333333323</v>
      </c>
      <c r="E103" s="40">
        <v>737.91666666666652</v>
      </c>
      <c r="F103" s="40">
        <v>728.63333333333333</v>
      </c>
      <c r="G103" s="40">
        <v>720.31666666666661</v>
      </c>
      <c r="H103" s="40">
        <v>755.51666666666642</v>
      </c>
      <c r="I103" s="40">
        <v>763.83333333333326</v>
      </c>
      <c r="J103" s="40">
        <v>773.11666666666633</v>
      </c>
      <c r="K103" s="31">
        <v>754.55</v>
      </c>
      <c r="L103" s="31">
        <v>736.95</v>
      </c>
      <c r="M103" s="31">
        <v>0.90808999999999995</v>
      </c>
      <c r="N103" s="1"/>
      <c r="O103" s="1"/>
    </row>
    <row r="104" spans="1:15" ht="12.75" customHeight="1">
      <c r="A104" s="33">
        <v>94</v>
      </c>
      <c r="B104" s="62" t="s">
        <v>363</v>
      </c>
      <c r="C104" s="31">
        <v>1212.75</v>
      </c>
      <c r="D104" s="40">
        <v>1210.6833333333334</v>
      </c>
      <c r="E104" s="40">
        <v>1201.3666666666668</v>
      </c>
      <c r="F104" s="40">
        <v>1189.9833333333333</v>
      </c>
      <c r="G104" s="40">
        <v>1180.6666666666667</v>
      </c>
      <c r="H104" s="40">
        <v>1222.0666666666668</v>
      </c>
      <c r="I104" s="40">
        <v>1231.3833333333334</v>
      </c>
      <c r="J104" s="40">
        <v>1242.7666666666669</v>
      </c>
      <c r="K104" s="31">
        <v>1220</v>
      </c>
      <c r="L104" s="31">
        <v>1199.3</v>
      </c>
      <c r="M104" s="31">
        <v>0.62282000000000004</v>
      </c>
      <c r="N104" s="1"/>
      <c r="O104" s="1"/>
    </row>
    <row r="105" spans="1:15" ht="12.75" customHeight="1">
      <c r="A105" s="33">
        <v>95</v>
      </c>
      <c r="B105" s="62" t="s">
        <v>364</v>
      </c>
      <c r="C105" s="31">
        <v>123.6</v>
      </c>
      <c r="D105" s="40">
        <v>122.98333333333333</v>
      </c>
      <c r="E105" s="40">
        <v>121.96666666666667</v>
      </c>
      <c r="F105" s="40">
        <v>120.33333333333333</v>
      </c>
      <c r="G105" s="40">
        <v>119.31666666666666</v>
      </c>
      <c r="H105" s="40">
        <v>124.61666666666667</v>
      </c>
      <c r="I105" s="40">
        <v>125.63333333333335</v>
      </c>
      <c r="J105" s="40">
        <v>127.26666666666668</v>
      </c>
      <c r="K105" s="31">
        <v>124</v>
      </c>
      <c r="L105" s="31">
        <v>121.35</v>
      </c>
      <c r="M105" s="31">
        <v>19.137540000000001</v>
      </c>
      <c r="N105" s="1"/>
      <c r="O105" s="1"/>
    </row>
    <row r="106" spans="1:15" ht="12.75" customHeight="1">
      <c r="A106" s="33">
        <v>96</v>
      </c>
      <c r="B106" s="62" t="s">
        <v>365</v>
      </c>
      <c r="C106" s="31">
        <v>2053.4</v>
      </c>
      <c r="D106" s="40">
        <v>2052.1833333333329</v>
      </c>
      <c r="E106" s="40">
        <v>2019.3666666666659</v>
      </c>
      <c r="F106" s="40">
        <v>1985.333333333333</v>
      </c>
      <c r="G106" s="40">
        <v>1952.516666666666</v>
      </c>
      <c r="H106" s="40">
        <v>2086.2166666666658</v>
      </c>
      <c r="I106" s="40">
        <v>2119.0333333333324</v>
      </c>
      <c r="J106" s="40">
        <v>2153.0666666666657</v>
      </c>
      <c r="K106" s="31">
        <v>2085</v>
      </c>
      <c r="L106" s="31">
        <v>2018.15</v>
      </c>
      <c r="M106" s="31">
        <v>1.2022200000000001</v>
      </c>
      <c r="N106" s="1"/>
      <c r="O106" s="1"/>
    </row>
    <row r="107" spans="1:15" ht="12.75" customHeight="1">
      <c r="A107" s="33">
        <v>97</v>
      </c>
      <c r="B107" s="62" t="s">
        <v>366</v>
      </c>
      <c r="C107" s="31">
        <v>28.95</v>
      </c>
      <c r="D107" s="40">
        <v>28.75</v>
      </c>
      <c r="E107" s="40">
        <v>28.1</v>
      </c>
      <c r="F107" s="40">
        <v>27.25</v>
      </c>
      <c r="G107" s="40">
        <v>26.6</v>
      </c>
      <c r="H107" s="40">
        <v>29.6</v>
      </c>
      <c r="I107" s="40">
        <v>30.25</v>
      </c>
      <c r="J107" s="40">
        <v>31.1</v>
      </c>
      <c r="K107" s="31">
        <v>29.4</v>
      </c>
      <c r="L107" s="31">
        <v>27.9</v>
      </c>
      <c r="M107" s="31">
        <v>409.81988000000001</v>
      </c>
      <c r="N107" s="1"/>
      <c r="O107" s="1"/>
    </row>
    <row r="108" spans="1:15" ht="12.75" customHeight="1">
      <c r="A108" s="33">
        <v>98</v>
      </c>
      <c r="B108" s="62" t="s">
        <v>367</v>
      </c>
      <c r="C108" s="31">
        <v>1042.5</v>
      </c>
      <c r="D108" s="40">
        <v>1038.3666666666666</v>
      </c>
      <c r="E108" s="40">
        <v>1032.2333333333331</v>
      </c>
      <c r="F108" s="40">
        <v>1021.9666666666665</v>
      </c>
      <c r="G108" s="40">
        <v>1015.833333333333</v>
      </c>
      <c r="H108" s="40">
        <v>1048.6333333333332</v>
      </c>
      <c r="I108" s="40">
        <v>1054.7666666666669</v>
      </c>
      <c r="J108" s="40">
        <v>1065.0333333333333</v>
      </c>
      <c r="K108" s="31">
        <v>1044.5</v>
      </c>
      <c r="L108" s="31">
        <v>1028.0999999999999</v>
      </c>
      <c r="M108" s="31">
        <v>3.30585</v>
      </c>
      <c r="N108" s="1"/>
      <c r="O108" s="1"/>
    </row>
    <row r="109" spans="1:15" ht="12.75" customHeight="1">
      <c r="A109" s="33">
        <v>99</v>
      </c>
      <c r="B109" s="62" t="s">
        <v>368</v>
      </c>
      <c r="C109" s="31">
        <v>630.25</v>
      </c>
      <c r="D109" s="40">
        <v>625.0333333333333</v>
      </c>
      <c r="E109" s="40">
        <v>617.31666666666661</v>
      </c>
      <c r="F109" s="40">
        <v>604.38333333333333</v>
      </c>
      <c r="G109" s="40">
        <v>596.66666666666663</v>
      </c>
      <c r="H109" s="40">
        <v>637.96666666666658</v>
      </c>
      <c r="I109" s="40">
        <v>645.68333333333328</v>
      </c>
      <c r="J109" s="40">
        <v>658.61666666666656</v>
      </c>
      <c r="K109" s="31">
        <v>632.75</v>
      </c>
      <c r="L109" s="31">
        <v>612.1</v>
      </c>
      <c r="M109" s="31">
        <v>1.0005299999999999</v>
      </c>
      <c r="N109" s="1"/>
      <c r="O109" s="1"/>
    </row>
    <row r="110" spans="1:15" ht="12.75" customHeight="1">
      <c r="A110" s="33">
        <v>100</v>
      </c>
      <c r="B110" s="62" t="s">
        <v>369</v>
      </c>
      <c r="C110" s="31">
        <v>831.7</v>
      </c>
      <c r="D110" s="40">
        <v>831.35</v>
      </c>
      <c r="E110" s="40">
        <v>814</v>
      </c>
      <c r="F110" s="40">
        <v>796.3</v>
      </c>
      <c r="G110" s="40">
        <v>778.94999999999993</v>
      </c>
      <c r="H110" s="40">
        <v>849.05000000000007</v>
      </c>
      <c r="I110" s="40">
        <v>866.4000000000002</v>
      </c>
      <c r="J110" s="40">
        <v>884.10000000000014</v>
      </c>
      <c r="K110" s="31">
        <v>848.7</v>
      </c>
      <c r="L110" s="31">
        <v>813.65</v>
      </c>
      <c r="M110" s="31">
        <v>9.0469000000000008</v>
      </c>
      <c r="N110" s="1"/>
      <c r="O110" s="1"/>
    </row>
    <row r="111" spans="1:15" ht="12.75" customHeight="1">
      <c r="A111" s="33">
        <v>101</v>
      </c>
      <c r="B111" s="62" t="s">
        <v>370</v>
      </c>
      <c r="C111" s="31">
        <v>8036.4</v>
      </c>
      <c r="D111" s="40">
        <v>8001.0666666666666</v>
      </c>
      <c r="E111" s="40">
        <v>7886.333333333333</v>
      </c>
      <c r="F111" s="40">
        <v>7736.2666666666664</v>
      </c>
      <c r="G111" s="40">
        <v>7621.5333333333328</v>
      </c>
      <c r="H111" s="40">
        <v>8151.1333333333332</v>
      </c>
      <c r="I111" s="40">
        <v>8265.8666666666668</v>
      </c>
      <c r="J111" s="40">
        <v>8415.9333333333343</v>
      </c>
      <c r="K111" s="31">
        <v>8115.8</v>
      </c>
      <c r="L111" s="31">
        <v>7851</v>
      </c>
      <c r="M111" s="31">
        <v>0.23591000000000001</v>
      </c>
      <c r="N111" s="1"/>
      <c r="O111" s="1"/>
    </row>
    <row r="112" spans="1:15" ht="12.75" customHeight="1">
      <c r="A112" s="33">
        <v>102</v>
      </c>
      <c r="B112" s="62" t="s">
        <v>371</v>
      </c>
      <c r="C112" s="31">
        <v>420.2</v>
      </c>
      <c r="D112" s="40">
        <v>421.2166666666667</v>
      </c>
      <c r="E112" s="40">
        <v>416.33333333333337</v>
      </c>
      <c r="F112" s="40">
        <v>412.4666666666667</v>
      </c>
      <c r="G112" s="40">
        <v>407.58333333333337</v>
      </c>
      <c r="H112" s="40">
        <v>425.08333333333337</v>
      </c>
      <c r="I112" s="40">
        <v>429.9666666666667</v>
      </c>
      <c r="J112" s="40">
        <v>433.83333333333337</v>
      </c>
      <c r="K112" s="31">
        <v>426.1</v>
      </c>
      <c r="L112" s="31">
        <v>417.35</v>
      </c>
      <c r="M112" s="31">
        <v>1.0950299999999999</v>
      </c>
      <c r="N112" s="1"/>
      <c r="O112" s="1"/>
    </row>
    <row r="113" spans="1:15" ht="12.75" customHeight="1">
      <c r="A113" s="33">
        <v>103</v>
      </c>
      <c r="B113" s="62" t="s">
        <v>92</v>
      </c>
      <c r="C113" s="31">
        <v>279</v>
      </c>
      <c r="D113" s="40">
        <v>278.83333333333331</v>
      </c>
      <c r="E113" s="40">
        <v>277.36666666666662</v>
      </c>
      <c r="F113" s="40">
        <v>275.73333333333329</v>
      </c>
      <c r="G113" s="40">
        <v>274.26666666666659</v>
      </c>
      <c r="H113" s="40">
        <v>280.46666666666664</v>
      </c>
      <c r="I113" s="40">
        <v>281.93333333333334</v>
      </c>
      <c r="J113" s="40">
        <v>283.56666666666666</v>
      </c>
      <c r="K113" s="31">
        <v>280.3</v>
      </c>
      <c r="L113" s="31">
        <v>277.2</v>
      </c>
      <c r="M113" s="31">
        <v>6.6337000000000002</v>
      </c>
      <c r="N113" s="1"/>
      <c r="O113" s="1"/>
    </row>
    <row r="114" spans="1:15" ht="12.75" customHeight="1">
      <c r="A114" s="33">
        <v>104</v>
      </c>
      <c r="B114" s="62" t="s">
        <v>372</v>
      </c>
      <c r="C114" s="31">
        <v>451.65</v>
      </c>
      <c r="D114" s="40">
        <v>452.33333333333331</v>
      </c>
      <c r="E114" s="40">
        <v>448.71666666666664</v>
      </c>
      <c r="F114" s="40">
        <v>445.7833333333333</v>
      </c>
      <c r="G114" s="40">
        <v>442.16666666666663</v>
      </c>
      <c r="H114" s="40">
        <v>455.26666666666665</v>
      </c>
      <c r="I114" s="40">
        <v>458.88333333333333</v>
      </c>
      <c r="J114" s="40">
        <v>461.81666666666666</v>
      </c>
      <c r="K114" s="31">
        <v>455.95</v>
      </c>
      <c r="L114" s="31">
        <v>449.4</v>
      </c>
      <c r="M114" s="31">
        <v>0.51829000000000003</v>
      </c>
      <c r="N114" s="1"/>
      <c r="O114" s="1"/>
    </row>
    <row r="115" spans="1:15" ht="12.75" customHeight="1">
      <c r="A115" s="33">
        <v>105</v>
      </c>
      <c r="B115" s="62" t="s">
        <v>373</v>
      </c>
      <c r="C115" s="31">
        <v>917.15</v>
      </c>
      <c r="D115" s="40">
        <v>922.08333333333337</v>
      </c>
      <c r="E115" s="40">
        <v>908.06666666666672</v>
      </c>
      <c r="F115" s="40">
        <v>898.98333333333335</v>
      </c>
      <c r="G115" s="40">
        <v>884.9666666666667</v>
      </c>
      <c r="H115" s="40">
        <v>931.16666666666674</v>
      </c>
      <c r="I115" s="40">
        <v>945.18333333333339</v>
      </c>
      <c r="J115" s="40">
        <v>954.26666666666677</v>
      </c>
      <c r="K115" s="31">
        <v>936.1</v>
      </c>
      <c r="L115" s="31">
        <v>913</v>
      </c>
      <c r="M115" s="31">
        <v>0.76802999999999999</v>
      </c>
      <c r="N115" s="1"/>
      <c r="O115" s="1"/>
    </row>
    <row r="116" spans="1:15" ht="12.75" customHeight="1">
      <c r="A116" s="33">
        <v>106</v>
      </c>
      <c r="B116" s="62" t="s">
        <v>93</v>
      </c>
      <c r="C116" s="31">
        <v>1121.9000000000001</v>
      </c>
      <c r="D116" s="40">
        <v>1125.1000000000001</v>
      </c>
      <c r="E116" s="40">
        <v>1113.8500000000004</v>
      </c>
      <c r="F116" s="40">
        <v>1105.8000000000002</v>
      </c>
      <c r="G116" s="40">
        <v>1094.5500000000004</v>
      </c>
      <c r="H116" s="40">
        <v>1133.1500000000003</v>
      </c>
      <c r="I116" s="40">
        <v>1144.3999999999999</v>
      </c>
      <c r="J116" s="40">
        <v>1152.4500000000003</v>
      </c>
      <c r="K116" s="31">
        <v>1136.3499999999999</v>
      </c>
      <c r="L116" s="31">
        <v>1117.05</v>
      </c>
      <c r="M116" s="31">
        <v>11.92136</v>
      </c>
      <c r="N116" s="1"/>
      <c r="O116" s="1"/>
    </row>
    <row r="117" spans="1:15" ht="12.75" customHeight="1">
      <c r="A117" s="33">
        <v>107</v>
      </c>
      <c r="B117" s="62" t="s">
        <v>94</v>
      </c>
      <c r="C117" s="31">
        <v>1011.15</v>
      </c>
      <c r="D117" s="40">
        <v>1010.8499999999999</v>
      </c>
      <c r="E117" s="40">
        <v>1002.8999999999999</v>
      </c>
      <c r="F117" s="40">
        <v>994.65</v>
      </c>
      <c r="G117" s="40">
        <v>986.69999999999993</v>
      </c>
      <c r="H117" s="40">
        <v>1019.0999999999998</v>
      </c>
      <c r="I117" s="40">
        <v>1027.0499999999997</v>
      </c>
      <c r="J117" s="40">
        <v>1035.2999999999997</v>
      </c>
      <c r="K117" s="31">
        <v>1018.8</v>
      </c>
      <c r="L117" s="31">
        <v>1002.6</v>
      </c>
      <c r="M117" s="31">
        <v>14.13571</v>
      </c>
      <c r="N117" s="1"/>
      <c r="O117" s="1"/>
    </row>
    <row r="118" spans="1:15" ht="12.75" customHeight="1">
      <c r="A118" s="33">
        <v>108</v>
      </c>
      <c r="B118" s="62" t="s">
        <v>101</v>
      </c>
      <c r="C118" s="31">
        <v>124.5</v>
      </c>
      <c r="D118" s="40">
        <v>124.39999999999999</v>
      </c>
      <c r="E118" s="40">
        <v>123.84999999999998</v>
      </c>
      <c r="F118" s="40">
        <v>123.19999999999999</v>
      </c>
      <c r="G118" s="40">
        <v>122.64999999999998</v>
      </c>
      <c r="H118" s="40">
        <v>125.04999999999998</v>
      </c>
      <c r="I118" s="40">
        <v>125.6</v>
      </c>
      <c r="J118" s="40">
        <v>126.24999999999999</v>
      </c>
      <c r="K118" s="31">
        <v>124.95</v>
      </c>
      <c r="L118" s="31">
        <v>123.75</v>
      </c>
      <c r="M118" s="31">
        <v>19.889500000000002</v>
      </c>
      <c r="N118" s="1"/>
      <c r="O118" s="1"/>
    </row>
    <row r="119" spans="1:15" ht="12.75" customHeight="1">
      <c r="A119" s="33">
        <v>109</v>
      </c>
      <c r="B119" s="62" t="s">
        <v>275</v>
      </c>
      <c r="C119" s="31">
        <v>1363.4</v>
      </c>
      <c r="D119" s="40">
        <v>1370.3666666666668</v>
      </c>
      <c r="E119" s="40">
        <v>1355.0333333333335</v>
      </c>
      <c r="F119" s="40">
        <v>1346.6666666666667</v>
      </c>
      <c r="G119" s="40">
        <v>1331.3333333333335</v>
      </c>
      <c r="H119" s="40">
        <v>1378.7333333333336</v>
      </c>
      <c r="I119" s="40">
        <v>1394.0666666666666</v>
      </c>
      <c r="J119" s="40">
        <v>1402.4333333333336</v>
      </c>
      <c r="K119" s="31">
        <v>1385.7</v>
      </c>
      <c r="L119" s="31">
        <v>1362</v>
      </c>
      <c r="M119" s="31">
        <v>0.85285999999999995</v>
      </c>
      <c r="N119" s="1"/>
      <c r="O119" s="1"/>
    </row>
    <row r="120" spans="1:15" ht="12.75" customHeight="1">
      <c r="A120" s="33">
        <v>110</v>
      </c>
      <c r="B120" s="62" t="s">
        <v>95</v>
      </c>
      <c r="C120" s="31">
        <v>227.25</v>
      </c>
      <c r="D120" s="40">
        <v>226.83333333333334</v>
      </c>
      <c r="E120" s="40">
        <v>225.91666666666669</v>
      </c>
      <c r="F120" s="40">
        <v>224.58333333333334</v>
      </c>
      <c r="G120" s="40">
        <v>223.66666666666669</v>
      </c>
      <c r="H120" s="40">
        <v>228.16666666666669</v>
      </c>
      <c r="I120" s="40">
        <v>229.08333333333337</v>
      </c>
      <c r="J120" s="40">
        <v>230.41666666666669</v>
      </c>
      <c r="K120" s="31">
        <v>227.75</v>
      </c>
      <c r="L120" s="31">
        <v>225.5</v>
      </c>
      <c r="M120" s="31">
        <v>50.245930000000001</v>
      </c>
      <c r="N120" s="1"/>
      <c r="O120" s="1"/>
    </row>
    <row r="121" spans="1:15" ht="12.75" customHeight="1">
      <c r="A121" s="33">
        <v>111</v>
      </c>
      <c r="B121" s="62" t="s">
        <v>374</v>
      </c>
      <c r="C121" s="31">
        <v>595.65</v>
      </c>
      <c r="D121" s="40">
        <v>592.7166666666667</v>
      </c>
      <c r="E121" s="40">
        <v>586.53333333333342</v>
      </c>
      <c r="F121" s="40">
        <v>577.41666666666674</v>
      </c>
      <c r="G121" s="40">
        <v>571.23333333333346</v>
      </c>
      <c r="H121" s="40">
        <v>601.83333333333337</v>
      </c>
      <c r="I121" s="40">
        <v>608.01666666666677</v>
      </c>
      <c r="J121" s="40">
        <v>617.13333333333333</v>
      </c>
      <c r="K121" s="31">
        <v>598.9</v>
      </c>
      <c r="L121" s="31">
        <v>583.6</v>
      </c>
      <c r="M121" s="31">
        <v>25.989360000000001</v>
      </c>
      <c r="N121" s="1"/>
      <c r="O121" s="1"/>
    </row>
    <row r="122" spans="1:15" ht="12.75" customHeight="1">
      <c r="A122" s="33">
        <v>112</v>
      </c>
      <c r="B122" s="62" t="s">
        <v>96</v>
      </c>
      <c r="C122" s="31">
        <v>4559.25</v>
      </c>
      <c r="D122" s="40">
        <v>4510.5</v>
      </c>
      <c r="E122" s="40">
        <v>4441</v>
      </c>
      <c r="F122" s="40">
        <v>4322.75</v>
      </c>
      <c r="G122" s="40">
        <v>4253.25</v>
      </c>
      <c r="H122" s="40">
        <v>4628.75</v>
      </c>
      <c r="I122" s="40">
        <v>4698.25</v>
      </c>
      <c r="J122" s="40">
        <v>4816.5</v>
      </c>
      <c r="K122" s="31">
        <v>4580</v>
      </c>
      <c r="L122" s="31">
        <v>4392.25</v>
      </c>
      <c r="M122" s="31">
        <v>2.5708600000000001</v>
      </c>
      <c r="N122" s="1"/>
      <c r="O122" s="1"/>
    </row>
    <row r="123" spans="1:15" ht="12.75" customHeight="1">
      <c r="A123" s="33">
        <v>113</v>
      </c>
      <c r="B123" s="62" t="s">
        <v>97</v>
      </c>
      <c r="C123" s="31">
        <v>1644.3</v>
      </c>
      <c r="D123" s="40">
        <v>1647.5666666666666</v>
      </c>
      <c r="E123" s="40">
        <v>1635.2333333333331</v>
      </c>
      <c r="F123" s="40">
        <v>1626.1666666666665</v>
      </c>
      <c r="G123" s="40">
        <v>1613.833333333333</v>
      </c>
      <c r="H123" s="40">
        <v>1656.6333333333332</v>
      </c>
      <c r="I123" s="40">
        <v>1668.9666666666667</v>
      </c>
      <c r="J123" s="40">
        <v>1678.0333333333333</v>
      </c>
      <c r="K123" s="31">
        <v>1659.9</v>
      </c>
      <c r="L123" s="31">
        <v>1638.5</v>
      </c>
      <c r="M123" s="31">
        <v>2.8918599999999999</v>
      </c>
      <c r="N123" s="1"/>
      <c r="O123" s="1"/>
    </row>
    <row r="124" spans="1:15" ht="12.75" customHeight="1">
      <c r="A124" s="33">
        <v>114</v>
      </c>
      <c r="B124" s="62" t="s">
        <v>375</v>
      </c>
      <c r="C124" s="31">
        <v>2184.5500000000002</v>
      </c>
      <c r="D124" s="40">
        <v>2190.9666666666667</v>
      </c>
      <c r="E124" s="40">
        <v>2168.1333333333332</v>
      </c>
      <c r="F124" s="40">
        <v>2151.7166666666667</v>
      </c>
      <c r="G124" s="40">
        <v>2128.8833333333332</v>
      </c>
      <c r="H124" s="40">
        <v>2207.3833333333332</v>
      </c>
      <c r="I124" s="40">
        <v>2230.2166666666662</v>
      </c>
      <c r="J124" s="40">
        <v>2246.6333333333332</v>
      </c>
      <c r="K124" s="31">
        <v>2213.8000000000002</v>
      </c>
      <c r="L124" s="31">
        <v>2174.5500000000002</v>
      </c>
      <c r="M124" s="31">
        <v>0.41997000000000001</v>
      </c>
      <c r="N124" s="1"/>
      <c r="O124" s="1"/>
    </row>
    <row r="125" spans="1:15" ht="12.75" customHeight="1">
      <c r="A125" s="33">
        <v>115</v>
      </c>
      <c r="B125" s="62" t="s">
        <v>98</v>
      </c>
      <c r="C125" s="31">
        <v>636.35</v>
      </c>
      <c r="D125" s="40">
        <v>639.83333333333337</v>
      </c>
      <c r="E125" s="40">
        <v>625.7166666666667</v>
      </c>
      <c r="F125" s="40">
        <v>615.08333333333337</v>
      </c>
      <c r="G125" s="40">
        <v>600.9666666666667</v>
      </c>
      <c r="H125" s="40">
        <v>650.4666666666667</v>
      </c>
      <c r="I125" s="40">
        <v>664.58333333333326</v>
      </c>
      <c r="J125" s="40">
        <v>675.2166666666667</v>
      </c>
      <c r="K125" s="31">
        <v>653.95000000000005</v>
      </c>
      <c r="L125" s="31">
        <v>629.20000000000005</v>
      </c>
      <c r="M125" s="31">
        <v>27.963419999999999</v>
      </c>
      <c r="N125" s="1"/>
      <c r="O125" s="1"/>
    </row>
    <row r="126" spans="1:15" ht="12.75" customHeight="1">
      <c r="A126" s="33">
        <v>116</v>
      </c>
      <c r="B126" s="62" t="s">
        <v>99</v>
      </c>
      <c r="C126" s="31">
        <v>944.5</v>
      </c>
      <c r="D126" s="40">
        <v>941.15</v>
      </c>
      <c r="E126" s="40">
        <v>935.34999999999991</v>
      </c>
      <c r="F126" s="40">
        <v>926.19999999999993</v>
      </c>
      <c r="G126" s="40">
        <v>920.39999999999986</v>
      </c>
      <c r="H126" s="40">
        <v>950.3</v>
      </c>
      <c r="I126" s="40">
        <v>956.09999999999991</v>
      </c>
      <c r="J126" s="40">
        <v>965.25</v>
      </c>
      <c r="K126" s="31">
        <v>946.95</v>
      </c>
      <c r="L126" s="31">
        <v>932</v>
      </c>
      <c r="M126" s="31">
        <v>3.0045899999999999</v>
      </c>
      <c r="N126" s="1"/>
      <c r="O126" s="1"/>
    </row>
    <row r="127" spans="1:15" ht="12.75" customHeight="1">
      <c r="A127" s="33">
        <v>117</v>
      </c>
      <c r="B127" s="62" t="s">
        <v>376</v>
      </c>
      <c r="C127" s="31">
        <v>1290.5</v>
      </c>
      <c r="D127" s="40">
        <v>1283.5666666666666</v>
      </c>
      <c r="E127" s="40">
        <v>1267.1833333333332</v>
      </c>
      <c r="F127" s="40">
        <v>1243.8666666666666</v>
      </c>
      <c r="G127" s="40">
        <v>1227.4833333333331</v>
      </c>
      <c r="H127" s="40">
        <v>1306.8833333333332</v>
      </c>
      <c r="I127" s="40">
        <v>1323.2666666666664</v>
      </c>
      <c r="J127" s="40">
        <v>1346.5833333333333</v>
      </c>
      <c r="K127" s="31">
        <v>1299.95</v>
      </c>
      <c r="L127" s="31">
        <v>1260.25</v>
      </c>
      <c r="M127" s="31">
        <v>1.77372</v>
      </c>
      <c r="N127" s="1"/>
      <c r="O127" s="1"/>
    </row>
    <row r="128" spans="1:15" ht="12.75" customHeight="1">
      <c r="A128" s="33">
        <v>118</v>
      </c>
      <c r="B128" s="62" t="s">
        <v>100</v>
      </c>
      <c r="C128" s="31">
        <v>292.85000000000002</v>
      </c>
      <c r="D128" s="40">
        <v>292.28333333333336</v>
      </c>
      <c r="E128" s="40">
        <v>289.2166666666667</v>
      </c>
      <c r="F128" s="40">
        <v>285.58333333333331</v>
      </c>
      <c r="G128" s="40">
        <v>282.51666666666665</v>
      </c>
      <c r="H128" s="40">
        <v>295.91666666666674</v>
      </c>
      <c r="I128" s="40">
        <v>298.98333333333346</v>
      </c>
      <c r="J128" s="40">
        <v>302.61666666666679</v>
      </c>
      <c r="K128" s="31">
        <v>295.35000000000002</v>
      </c>
      <c r="L128" s="31">
        <v>288.64999999999998</v>
      </c>
      <c r="M128" s="31">
        <v>17.053799999999999</v>
      </c>
      <c r="N128" s="1"/>
      <c r="O128" s="1"/>
    </row>
    <row r="129" spans="1:15" ht="12.75" customHeight="1">
      <c r="A129" s="33">
        <v>119</v>
      </c>
      <c r="B129" s="62" t="s">
        <v>102</v>
      </c>
      <c r="C129" s="31">
        <v>1899.5</v>
      </c>
      <c r="D129" s="40">
        <v>1893.45</v>
      </c>
      <c r="E129" s="40">
        <v>1882.9</v>
      </c>
      <c r="F129" s="40">
        <v>1866.3</v>
      </c>
      <c r="G129" s="40">
        <v>1855.75</v>
      </c>
      <c r="H129" s="40">
        <v>1910.0500000000002</v>
      </c>
      <c r="I129" s="40">
        <v>1920.6</v>
      </c>
      <c r="J129" s="40">
        <v>1937.2000000000003</v>
      </c>
      <c r="K129" s="31">
        <v>1904</v>
      </c>
      <c r="L129" s="31">
        <v>1876.85</v>
      </c>
      <c r="M129" s="31">
        <v>6.4354500000000003</v>
      </c>
      <c r="N129" s="1"/>
      <c r="O129" s="1"/>
    </row>
    <row r="130" spans="1:15" ht="12.75" customHeight="1">
      <c r="A130" s="33">
        <v>120</v>
      </c>
      <c r="B130" s="62" t="s">
        <v>377</v>
      </c>
      <c r="C130" s="31">
        <v>1496.65</v>
      </c>
      <c r="D130" s="40">
        <v>1501.9333333333334</v>
      </c>
      <c r="E130" s="40">
        <v>1481.7666666666669</v>
      </c>
      <c r="F130" s="40">
        <v>1466.8833333333334</v>
      </c>
      <c r="G130" s="40">
        <v>1446.7166666666669</v>
      </c>
      <c r="H130" s="40">
        <v>1516.8166666666668</v>
      </c>
      <c r="I130" s="40">
        <v>1536.9833333333333</v>
      </c>
      <c r="J130" s="40">
        <v>1551.8666666666668</v>
      </c>
      <c r="K130" s="31">
        <v>1522.1</v>
      </c>
      <c r="L130" s="31">
        <v>1487.05</v>
      </c>
      <c r="M130" s="31">
        <v>2.4504899999999998</v>
      </c>
      <c r="N130" s="1"/>
      <c r="O130" s="1"/>
    </row>
    <row r="131" spans="1:15" ht="12.75" customHeight="1">
      <c r="A131" s="33">
        <v>121</v>
      </c>
      <c r="B131" s="62" t="s">
        <v>378</v>
      </c>
      <c r="C131" s="31">
        <v>863.05</v>
      </c>
      <c r="D131" s="40">
        <v>865.36666666666667</v>
      </c>
      <c r="E131" s="40">
        <v>855.7833333333333</v>
      </c>
      <c r="F131" s="40">
        <v>848.51666666666665</v>
      </c>
      <c r="G131" s="40">
        <v>838.93333333333328</v>
      </c>
      <c r="H131" s="40">
        <v>872.63333333333333</v>
      </c>
      <c r="I131" s="40">
        <v>882.21666666666658</v>
      </c>
      <c r="J131" s="40">
        <v>889.48333333333335</v>
      </c>
      <c r="K131" s="31">
        <v>874.95</v>
      </c>
      <c r="L131" s="31">
        <v>858.1</v>
      </c>
      <c r="M131" s="31">
        <v>0.26911000000000002</v>
      </c>
      <c r="N131" s="1"/>
      <c r="O131" s="1"/>
    </row>
    <row r="132" spans="1:15" ht="12.75" customHeight="1">
      <c r="A132" s="33">
        <v>122</v>
      </c>
      <c r="B132" s="62" t="s">
        <v>110</v>
      </c>
      <c r="C132" s="31">
        <v>489.2</v>
      </c>
      <c r="D132" s="40">
        <v>487.4666666666667</v>
      </c>
      <c r="E132" s="40">
        <v>483.23333333333341</v>
      </c>
      <c r="F132" s="40">
        <v>477.26666666666671</v>
      </c>
      <c r="G132" s="40">
        <v>473.03333333333342</v>
      </c>
      <c r="H132" s="40">
        <v>493.43333333333339</v>
      </c>
      <c r="I132" s="40">
        <v>497.66666666666674</v>
      </c>
      <c r="J132" s="40">
        <v>503.63333333333338</v>
      </c>
      <c r="K132" s="31">
        <v>491.7</v>
      </c>
      <c r="L132" s="31">
        <v>481.5</v>
      </c>
      <c r="M132" s="31">
        <v>38.498869999999997</v>
      </c>
      <c r="N132" s="1"/>
      <c r="O132" s="1"/>
    </row>
    <row r="133" spans="1:15" ht="12.75" customHeight="1">
      <c r="A133" s="33">
        <v>123</v>
      </c>
      <c r="B133" s="62" t="s">
        <v>103</v>
      </c>
      <c r="C133" s="31">
        <v>572.1</v>
      </c>
      <c r="D133" s="40">
        <v>569.36666666666667</v>
      </c>
      <c r="E133" s="40">
        <v>565.83333333333337</v>
      </c>
      <c r="F133" s="40">
        <v>559.56666666666672</v>
      </c>
      <c r="G133" s="40">
        <v>556.03333333333342</v>
      </c>
      <c r="H133" s="40">
        <v>575.63333333333333</v>
      </c>
      <c r="I133" s="40">
        <v>579.16666666666663</v>
      </c>
      <c r="J133" s="40">
        <v>585.43333333333328</v>
      </c>
      <c r="K133" s="31">
        <v>572.9</v>
      </c>
      <c r="L133" s="31">
        <v>563.1</v>
      </c>
      <c r="M133" s="31">
        <v>10.68183</v>
      </c>
      <c r="N133" s="1"/>
      <c r="O133" s="1"/>
    </row>
    <row r="134" spans="1:15" ht="12.75" customHeight="1">
      <c r="A134" s="33">
        <v>124</v>
      </c>
      <c r="B134" s="62" t="s">
        <v>104</v>
      </c>
      <c r="C134" s="31">
        <v>2240.5</v>
      </c>
      <c r="D134" s="40">
        <v>2237.6666666666665</v>
      </c>
      <c r="E134" s="40">
        <v>2225.333333333333</v>
      </c>
      <c r="F134" s="40">
        <v>2210.1666666666665</v>
      </c>
      <c r="G134" s="40">
        <v>2197.833333333333</v>
      </c>
      <c r="H134" s="40">
        <v>2252.833333333333</v>
      </c>
      <c r="I134" s="40">
        <v>2265.1666666666661</v>
      </c>
      <c r="J134" s="40">
        <v>2280.333333333333</v>
      </c>
      <c r="K134" s="31">
        <v>2250</v>
      </c>
      <c r="L134" s="31">
        <v>2222.5</v>
      </c>
      <c r="M134" s="31">
        <v>1.36626</v>
      </c>
      <c r="N134" s="1"/>
      <c r="O134" s="1"/>
    </row>
    <row r="135" spans="1:15" ht="12.75" customHeight="1">
      <c r="A135" s="33">
        <v>125</v>
      </c>
      <c r="B135" s="62" t="s">
        <v>379</v>
      </c>
      <c r="C135" s="31">
        <v>570.15</v>
      </c>
      <c r="D135" s="40">
        <v>569.18333333333328</v>
      </c>
      <c r="E135" s="40">
        <v>562.31666666666661</v>
      </c>
      <c r="F135" s="40">
        <v>554.48333333333335</v>
      </c>
      <c r="G135" s="40">
        <v>547.61666666666667</v>
      </c>
      <c r="H135" s="40">
        <v>577.01666666666654</v>
      </c>
      <c r="I135" s="40">
        <v>583.8833333333331</v>
      </c>
      <c r="J135" s="40">
        <v>591.71666666666647</v>
      </c>
      <c r="K135" s="31">
        <v>576.04999999999995</v>
      </c>
      <c r="L135" s="31">
        <v>561.35</v>
      </c>
      <c r="M135" s="31">
        <v>7.45017</v>
      </c>
      <c r="N135" s="1"/>
      <c r="O135" s="1"/>
    </row>
    <row r="136" spans="1:15" ht="12.75" customHeight="1">
      <c r="A136" s="33">
        <v>126</v>
      </c>
      <c r="B136" s="62" t="s">
        <v>105</v>
      </c>
      <c r="C136" s="31">
        <v>2243.9</v>
      </c>
      <c r="D136" s="40">
        <v>2224.15</v>
      </c>
      <c r="E136" s="40">
        <v>2195.8500000000004</v>
      </c>
      <c r="F136" s="40">
        <v>2147.8000000000002</v>
      </c>
      <c r="G136" s="40">
        <v>2119.5000000000005</v>
      </c>
      <c r="H136" s="40">
        <v>2272.2000000000003</v>
      </c>
      <c r="I136" s="40">
        <v>2300.5000000000005</v>
      </c>
      <c r="J136" s="40">
        <v>2348.5500000000002</v>
      </c>
      <c r="K136" s="31">
        <v>2252.4499999999998</v>
      </c>
      <c r="L136" s="31">
        <v>2176.1</v>
      </c>
      <c r="M136" s="31">
        <v>11.63364</v>
      </c>
      <c r="N136" s="1"/>
      <c r="O136" s="1"/>
    </row>
    <row r="137" spans="1:15" ht="12.75" customHeight="1">
      <c r="A137" s="33">
        <v>127</v>
      </c>
      <c r="B137" s="62" t="s">
        <v>276</v>
      </c>
      <c r="C137" s="31">
        <v>389.1</v>
      </c>
      <c r="D137" s="40">
        <v>389.15000000000003</v>
      </c>
      <c r="E137" s="40">
        <v>384.05000000000007</v>
      </c>
      <c r="F137" s="40">
        <v>379.00000000000006</v>
      </c>
      <c r="G137" s="40">
        <v>373.90000000000009</v>
      </c>
      <c r="H137" s="40">
        <v>394.20000000000005</v>
      </c>
      <c r="I137" s="40">
        <v>399.30000000000007</v>
      </c>
      <c r="J137" s="40">
        <v>404.35</v>
      </c>
      <c r="K137" s="31">
        <v>394.25</v>
      </c>
      <c r="L137" s="31">
        <v>384.1</v>
      </c>
      <c r="M137" s="31">
        <v>8.0289800000000007</v>
      </c>
      <c r="N137" s="1"/>
      <c r="O137" s="1"/>
    </row>
    <row r="138" spans="1:15" ht="12.75" customHeight="1">
      <c r="A138" s="33">
        <v>128</v>
      </c>
      <c r="B138" s="62" t="s">
        <v>106</v>
      </c>
      <c r="C138" s="31">
        <v>245.35</v>
      </c>
      <c r="D138" s="40">
        <v>246.15</v>
      </c>
      <c r="E138" s="40">
        <v>243.8</v>
      </c>
      <c r="F138" s="40">
        <v>242.25</v>
      </c>
      <c r="G138" s="40">
        <v>239.9</v>
      </c>
      <c r="H138" s="40">
        <v>247.70000000000002</v>
      </c>
      <c r="I138" s="40">
        <v>250.04999999999998</v>
      </c>
      <c r="J138" s="40">
        <v>251.60000000000002</v>
      </c>
      <c r="K138" s="31">
        <v>248.5</v>
      </c>
      <c r="L138" s="31">
        <v>244.6</v>
      </c>
      <c r="M138" s="31">
        <v>8.9613499999999995</v>
      </c>
      <c r="N138" s="1"/>
      <c r="O138" s="1"/>
    </row>
    <row r="139" spans="1:15" ht="12.75" customHeight="1">
      <c r="A139" s="33">
        <v>129</v>
      </c>
      <c r="B139" s="62" t="s">
        <v>380</v>
      </c>
      <c r="C139" s="31">
        <v>192.95</v>
      </c>
      <c r="D139" s="40">
        <v>194.08333333333334</v>
      </c>
      <c r="E139" s="40">
        <v>191.16666666666669</v>
      </c>
      <c r="F139" s="40">
        <v>189.38333333333335</v>
      </c>
      <c r="G139" s="40">
        <v>186.4666666666667</v>
      </c>
      <c r="H139" s="40">
        <v>195.86666666666667</v>
      </c>
      <c r="I139" s="40">
        <v>198.78333333333336</v>
      </c>
      <c r="J139" s="40">
        <v>200.56666666666666</v>
      </c>
      <c r="K139" s="31">
        <v>197</v>
      </c>
      <c r="L139" s="31">
        <v>192.3</v>
      </c>
      <c r="M139" s="31">
        <v>10.29565</v>
      </c>
      <c r="N139" s="1"/>
      <c r="O139" s="1"/>
    </row>
    <row r="140" spans="1:15" ht="12.75" customHeight="1">
      <c r="A140" s="33">
        <v>130</v>
      </c>
      <c r="B140" s="62" t="s">
        <v>381</v>
      </c>
      <c r="C140" s="31">
        <v>33.200000000000003</v>
      </c>
      <c r="D140" s="40">
        <v>33.333333333333336</v>
      </c>
      <c r="E140" s="40">
        <v>32.966666666666669</v>
      </c>
      <c r="F140" s="40">
        <v>32.733333333333334</v>
      </c>
      <c r="G140" s="40">
        <v>32.366666666666667</v>
      </c>
      <c r="H140" s="40">
        <v>33.56666666666667</v>
      </c>
      <c r="I140" s="40">
        <v>33.93333333333333</v>
      </c>
      <c r="J140" s="40">
        <v>34.166666666666671</v>
      </c>
      <c r="K140" s="31">
        <v>33.700000000000003</v>
      </c>
      <c r="L140" s="31">
        <v>33.1</v>
      </c>
      <c r="M140" s="31">
        <v>12.45543</v>
      </c>
      <c r="N140" s="1"/>
      <c r="O140" s="1"/>
    </row>
    <row r="141" spans="1:15" ht="12.75" customHeight="1">
      <c r="A141" s="33">
        <v>131</v>
      </c>
      <c r="B141" s="62" t="s">
        <v>382</v>
      </c>
      <c r="C141" s="31">
        <v>231</v>
      </c>
      <c r="D141" s="40">
        <v>230.85</v>
      </c>
      <c r="E141" s="40">
        <v>227.79999999999998</v>
      </c>
      <c r="F141" s="40">
        <v>224.6</v>
      </c>
      <c r="G141" s="40">
        <v>221.54999999999998</v>
      </c>
      <c r="H141" s="40">
        <v>234.04999999999998</v>
      </c>
      <c r="I141" s="40">
        <v>237.1</v>
      </c>
      <c r="J141" s="40">
        <v>240.29999999999998</v>
      </c>
      <c r="K141" s="31">
        <v>233.9</v>
      </c>
      <c r="L141" s="31">
        <v>227.65</v>
      </c>
      <c r="M141" s="31">
        <v>5.5402500000000003</v>
      </c>
      <c r="N141" s="1"/>
      <c r="O141" s="1"/>
    </row>
    <row r="142" spans="1:15" ht="12.75" customHeight="1">
      <c r="A142" s="33">
        <v>132</v>
      </c>
      <c r="B142" s="62" t="s">
        <v>107</v>
      </c>
      <c r="C142" s="31">
        <v>3566.2</v>
      </c>
      <c r="D142" s="40">
        <v>3561.9166666666665</v>
      </c>
      <c r="E142" s="40">
        <v>3537.333333333333</v>
      </c>
      <c r="F142" s="40">
        <v>3508.4666666666667</v>
      </c>
      <c r="G142" s="40">
        <v>3483.8833333333332</v>
      </c>
      <c r="H142" s="40">
        <v>3590.7833333333328</v>
      </c>
      <c r="I142" s="40">
        <v>3615.3666666666659</v>
      </c>
      <c r="J142" s="40">
        <v>3644.2333333333327</v>
      </c>
      <c r="K142" s="31">
        <v>3586.5</v>
      </c>
      <c r="L142" s="31">
        <v>3533.05</v>
      </c>
      <c r="M142" s="31">
        <v>2.6727699999999999</v>
      </c>
      <c r="N142" s="1"/>
      <c r="O142" s="1"/>
    </row>
    <row r="143" spans="1:15" ht="12.75" customHeight="1">
      <c r="A143" s="33">
        <v>133</v>
      </c>
      <c r="B143" s="62" t="s">
        <v>108</v>
      </c>
      <c r="C143" s="31">
        <v>4538.55</v>
      </c>
      <c r="D143" s="40">
        <v>4583.7</v>
      </c>
      <c r="E143" s="40">
        <v>4437.3999999999996</v>
      </c>
      <c r="F143" s="40">
        <v>4336.25</v>
      </c>
      <c r="G143" s="40">
        <v>4189.95</v>
      </c>
      <c r="H143" s="40">
        <v>4684.8499999999995</v>
      </c>
      <c r="I143" s="40">
        <v>4831.1500000000005</v>
      </c>
      <c r="J143" s="40">
        <v>4932.2999999999993</v>
      </c>
      <c r="K143" s="31">
        <v>4730</v>
      </c>
      <c r="L143" s="31">
        <v>4482.55</v>
      </c>
      <c r="M143" s="31">
        <v>10.278930000000001</v>
      </c>
      <c r="N143" s="1"/>
      <c r="O143" s="1"/>
    </row>
    <row r="144" spans="1:15" ht="12.75" customHeight="1">
      <c r="A144" s="33">
        <v>134</v>
      </c>
      <c r="B144" s="62" t="s">
        <v>166</v>
      </c>
      <c r="C144" s="31">
        <v>2223.25</v>
      </c>
      <c r="D144" s="40">
        <v>2193.7666666666669</v>
      </c>
      <c r="E144" s="40">
        <v>2157.5333333333338</v>
      </c>
      <c r="F144" s="40">
        <v>2091.8166666666671</v>
      </c>
      <c r="G144" s="40">
        <v>2055.5833333333339</v>
      </c>
      <c r="H144" s="40">
        <v>2259.4833333333336</v>
      </c>
      <c r="I144" s="40">
        <v>2295.7166666666662</v>
      </c>
      <c r="J144" s="40">
        <v>2361.4333333333334</v>
      </c>
      <c r="K144" s="31">
        <v>2230</v>
      </c>
      <c r="L144" s="31">
        <v>2128.0500000000002</v>
      </c>
      <c r="M144" s="31">
        <v>16.40325</v>
      </c>
      <c r="N144" s="1"/>
      <c r="O144" s="1"/>
    </row>
    <row r="145" spans="1:15" ht="12.75" customHeight="1">
      <c r="A145" s="33">
        <v>135</v>
      </c>
      <c r="B145" s="62" t="s">
        <v>111</v>
      </c>
      <c r="C145" s="31">
        <v>4901.2</v>
      </c>
      <c r="D145" s="40">
        <v>4898.333333333333</v>
      </c>
      <c r="E145" s="40">
        <v>4869.9166666666661</v>
      </c>
      <c r="F145" s="40">
        <v>4838.6333333333332</v>
      </c>
      <c r="G145" s="40">
        <v>4810.2166666666662</v>
      </c>
      <c r="H145" s="40">
        <v>4929.6166666666659</v>
      </c>
      <c r="I145" s="40">
        <v>4958.0333333333319</v>
      </c>
      <c r="J145" s="40">
        <v>4989.3166666666657</v>
      </c>
      <c r="K145" s="31">
        <v>4926.75</v>
      </c>
      <c r="L145" s="31">
        <v>4867.05</v>
      </c>
      <c r="M145" s="31">
        <v>2.1415099999999998</v>
      </c>
      <c r="N145" s="1"/>
      <c r="O145" s="1"/>
    </row>
    <row r="146" spans="1:15" ht="12.75" customHeight="1">
      <c r="A146" s="33">
        <v>136</v>
      </c>
      <c r="B146" s="62" t="s">
        <v>383</v>
      </c>
      <c r="C146" s="31">
        <v>475.15</v>
      </c>
      <c r="D146" s="40">
        <v>473.60000000000008</v>
      </c>
      <c r="E146" s="40">
        <v>470.40000000000015</v>
      </c>
      <c r="F146" s="40">
        <v>465.65000000000009</v>
      </c>
      <c r="G146" s="40">
        <v>462.45000000000016</v>
      </c>
      <c r="H146" s="40">
        <v>478.35000000000014</v>
      </c>
      <c r="I146" s="40">
        <v>481.55000000000007</v>
      </c>
      <c r="J146" s="40">
        <v>486.30000000000013</v>
      </c>
      <c r="K146" s="31">
        <v>476.8</v>
      </c>
      <c r="L146" s="31">
        <v>468.85</v>
      </c>
      <c r="M146" s="31">
        <v>2.06385</v>
      </c>
      <c r="N146" s="1"/>
      <c r="O146" s="1"/>
    </row>
    <row r="147" spans="1:15" ht="12.75" customHeight="1">
      <c r="A147" s="33">
        <v>137</v>
      </c>
      <c r="B147" s="62" t="s">
        <v>384</v>
      </c>
      <c r="C147" s="31">
        <v>212.25</v>
      </c>
      <c r="D147" s="40">
        <v>211.96666666666667</v>
      </c>
      <c r="E147" s="40">
        <v>210.03333333333333</v>
      </c>
      <c r="F147" s="40">
        <v>207.81666666666666</v>
      </c>
      <c r="G147" s="40">
        <v>205.88333333333333</v>
      </c>
      <c r="H147" s="40">
        <v>214.18333333333334</v>
      </c>
      <c r="I147" s="40">
        <v>216.11666666666667</v>
      </c>
      <c r="J147" s="40">
        <v>218.33333333333334</v>
      </c>
      <c r="K147" s="31">
        <v>213.9</v>
      </c>
      <c r="L147" s="31">
        <v>209.75</v>
      </c>
      <c r="M147" s="31">
        <v>2.5595500000000002</v>
      </c>
      <c r="N147" s="1"/>
      <c r="O147" s="1"/>
    </row>
    <row r="148" spans="1:15" ht="12.75" customHeight="1">
      <c r="A148" s="33">
        <v>138</v>
      </c>
      <c r="B148" s="62" t="s">
        <v>385</v>
      </c>
      <c r="C148" s="31">
        <v>211.8</v>
      </c>
      <c r="D148" s="40">
        <v>210.76666666666665</v>
      </c>
      <c r="E148" s="40">
        <v>205.5333333333333</v>
      </c>
      <c r="F148" s="40">
        <v>199.26666666666665</v>
      </c>
      <c r="G148" s="40">
        <v>194.0333333333333</v>
      </c>
      <c r="H148" s="40">
        <v>217.0333333333333</v>
      </c>
      <c r="I148" s="40">
        <v>222.26666666666665</v>
      </c>
      <c r="J148" s="40">
        <v>228.5333333333333</v>
      </c>
      <c r="K148" s="31">
        <v>216</v>
      </c>
      <c r="L148" s="31">
        <v>204.5</v>
      </c>
      <c r="M148" s="31">
        <v>39.340870000000002</v>
      </c>
      <c r="N148" s="1"/>
      <c r="O148" s="1"/>
    </row>
    <row r="149" spans="1:15" ht="12.75" customHeight="1">
      <c r="A149" s="33">
        <v>139</v>
      </c>
      <c r="B149" s="62" t="s">
        <v>386</v>
      </c>
      <c r="C149" s="31">
        <v>43.2</v>
      </c>
      <c r="D149" s="40">
        <v>43.300000000000004</v>
      </c>
      <c r="E149" s="40">
        <v>43.000000000000007</v>
      </c>
      <c r="F149" s="40">
        <v>42.800000000000004</v>
      </c>
      <c r="G149" s="40">
        <v>42.500000000000007</v>
      </c>
      <c r="H149" s="40">
        <v>43.500000000000007</v>
      </c>
      <c r="I149" s="40">
        <v>43.800000000000004</v>
      </c>
      <c r="J149" s="40">
        <v>44.000000000000007</v>
      </c>
      <c r="K149" s="31">
        <v>43.6</v>
      </c>
      <c r="L149" s="31">
        <v>43.1</v>
      </c>
      <c r="M149" s="31">
        <v>33.242019999999997</v>
      </c>
      <c r="N149" s="1"/>
      <c r="O149" s="1"/>
    </row>
    <row r="150" spans="1:15" ht="12.75" customHeight="1">
      <c r="A150" s="33">
        <v>140</v>
      </c>
      <c r="B150" s="62" t="s">
        <v>387</v>
      </c>
      <c r="C150" s="31">
        <v>51.35</v>
      </c>
      <c r="D150" s="40">
        <v>51.566666666666663</v>
      </c>
      <c r="E150" s="40">
        <v>50.733333333333327</v>
      </c>
      <c r="F150" s="40">
        <v>50.116666666666667</v>
      </c>
      <c r="G150" s="40">
        <v>49.283333333333331</v>
      </c>
      <c r="H150" s="40">
        <v>52.183333333333323</v>
      </c>
      <c r="I150" s="40">
        <v>53.016666666666666</v>
      </c>
      <c r="J150" s="40">
        <v>53.633333333333319</v>
      </c>
      <c r="K150" s="31">
        <v>52.4</v>
      </c>
      <c r="L150" s="31">
        <v>50.95</v>
      </c>
      <c r="M150" s="31">
        <v>12.47893</v>
      </c>
      <c r="N150" s="1"/>
      <c r="O150" s="1"/>
    </row>
    <row r="151" spans="1:15" ht="12.75" customHeight="1">
      <c r="A151" s="33">
        <v>141</v>
      </c>
      <c r="B151" s="62" t="s">
        <v>112</v>
      </c>
      <c r="C151" s="31">
        <v>3562.1</v>
      </c>
      <c r="D151" s="40">
        <v>3532.3833333333337</v>
      </c>
      <c r="E151" s="40">
        <v>3494.7666666666673</v>
      </c>
      <c r="F151" s="40">
        <v>3427.4333333333338</v>
      </c>
      <c r="G151" s="40">
        <v>3389.8166666666675</v>
      </c>
      <c r="H151" s="40">
        <v>3599.7166666666672</v>
      </c>
      <c r="I151" s="40">
        <v>3637.333333333333</v>
      </c>
      <c r="J151" s="40">
        <v>3704.666666666667</v>
      </c>
      <c r="K151" s="31">
        <v>3570</v>
      </c>
      <c r="L151" s="31">
        <v>3465.05</v>
      </c>
      <c r="M151" s="31">
        <v>3.7856200000000002</v>
      </c>
      <c r="N151" s="1"/>
      <c r="O151" s="1"/>
    </row>
    <row r="152" spans="1:15" ht="12.75" customHeight="1">
      <c r="A152" s="33">
        <v>142</v>
      </c>
      <c r="B152" s="62" t="s">
        <v>388</v>
      </c>
      <c r="C152" s="31">
        <v>531.70000000000005</v>
      </c>
      <c r="D152" s="40">
        <v>532.05000000000007</v>
      </c>
      <c r="E152" s="40">
        <v>526.00000000000011</v>
      </c>
      <c r="F152" s="40">
        <v>520.30000000000007</v>
      </c>
      <c r="G152" s="40">
        <v>514.25000000000011</v>
      </c>
      <c r="H152" s="40">
        <v>537.75000000000011</v>
      </c>
      <c r="I152" s="40">
        <v>543.80000000000007</v>
      </c>
      <c r="J152" s="40">
        <v>549.50000000000011</v>
      </c>
      <c r="K152" s="31">
        <v>538.1</v>
      </c>
      <c r="L152" s="31">
        <v>526.35</v>
      </c>
      <c r="M152" s="31">
        <v>1.4508799999999999</v>
      </c>
      <c r="N152" s="1"/>
      <c r="O152" s="1"/>
    </row>
    <row r="153" spans="1:15" ht="12.75" customHeight="1">
      <c r="A153" s="33">
        <v>143</v>
      </c>
      <c r="B153" s="62" t="s">
        <v>277</v>
      </c>
      <c r="C153" s="31">
        <v>413.65</v>
      </c>
      <c r="D153" s="40">
        <v>415.98333333333329</v>
      </c>
      <c r="E153" s="40">
        <v>409.51666666666659</v>
      </c>
      <c r="F153" s="40">
        <v>405.38333333333333</v>
      </c>
      <c r="G153" s="40">
        <v>398.91666666666663</v>
      </c>
      <c r="H153" s="40">
        <v>420.11666666666656</v>
      </c>
      <c r="I153" s="40">
        <v>426.58333333333326</v>
      </c>
      <c r="J153" s="40">
        <v>430.71666666666653</v>
      </c>
      <c r="K153" s="31">
        <v>422.45</v>
      </c>
      <c r="L153" s="31">
        <v>411.85</v>
      </c>
      <c r="M153" s="31">
        <v>12.64357</v>
      </c>
      <c r="N153" s="1"/>
      <c r="O153" s="1"/>
    </row>
    <row r="154" spans="1:15" ht="12.75" customHeight="1">
      <c r="A154" s="33">
        <v>144</v>
      </c>
      <c r="B154" s="62" t="s">
        <v>389</v>
      </c>
      <c r="C154" s="31">
        <v>1568.25</v>
      </c>
      <c r="D154" s="40">
        <v>1575.3166666666666</v>
      </c>
      <c r="E154" s="40">
        <v>1552.9333333333332</v>
      </c>
      <c r="F154" s="40">
        <v>1537.6166666666666</v>
      </c>
      <c r="G154" s="40">
        <v>1515.2333333333331</v>
      </c>
      <c r="H154" s="40">
        <v>1590.6333333333332</v>
      </c>
      <c r="I154" s="40">
        <v>1613.0166666666664</v>
      </c>
      <c r="J154" s="40">
        <v>1628.3333333333333</v>
      </c>
      <c r="K154" s="31">
        <v>1597.7</v>
      </c>
      <c r="L154" s="31">
        <v>1560</v>
      </c>
      <c r="M154" s="31">
        <v>0.30764999999999998</v>
      </c>
      <c r="N154" s="1"/>
      <c r="O154" s="1"/>
    </row>
    <row r="155" spans="1:15" ht="12.75" customHeight="1">
      <c r="A155" s="33">
        <v>145</v>
      </c>
      <c r="B155" s="62" t="s">
        <v>390</v>
      </c>
      <c r="C155" s="31">
        <v>120.75</v>
      </c>
      <c r="D155" s="40">
        <v>118.95</v>
      </c>
      <c r="E155" s="40">
        <v>116.45</v>
      </c>
      <c r="F155" s="40">
        <v>112.15</v>
      </c>
      <c r="G155" s="40">
        <v>109.65</v>
      </c>
      <c r="H155" s="40">
        <v>123.25</v>
      </c>
      <c r="I155" s="40">
        <v>125.75</v>
      </c>
      <c r="J155" s="40">
        <v>130.05000000000001</v>
      </c>
      <c r="K155" s="31">
        <v>121.45</v>
      </c>
      <c r="L155" s="31">
        <v>114.65</v>
      </c>
      <c r="M155" s="31">
        <v>156.72069999999999</v>
      </c>
      <c r="N155" s="1"/>
      <c r="O155" s="1"/>
    </row>
    <row r="156" spans="1:15" ht="12.75" customHeight="1">
      <c r="A156" s="33">
        <v>146</v>
      </c>
      <c r="B156" s="62" t="s">
        <v>391</v>
      </c>
      <c r="C156" s="31">
        <v>88.8</v>
      </c>
      <c r="D156" s="40">
        <v>88.75</v>
      </c>
      <c r="E156" s="40">
        <v>87.1</v>
      </c>
      <c r="F156" s="40">
        <v>85.399999999999991</v>
      </c>
      <c r="G156" s="40">
        <v>83.749999999999986</v>
      </c>
      <c r="H156" s="40">
        <v>90.45</v>
      </c>
      <c r="I156" s="40">
        <v>92.100000000000009</v>
      </c>
      <c r="J156" s="40">
        <v>93.800000000000011</v>
      </c>
      <c r="K156" s="31">
        <v>90.4</v>
      </c>
      <c r="L156" s="31">
        <v>87.05</v>
      </c>
      <c r="M156" s="31">
        <v>50.83907</v>
      </c>
      <c r="N156" s="1"/>
      <c r="O156" s="1"/>
    </row>
    <row r="157" spans="1:15" ht="12.75" customHeight="1">
      <c r="A157" s="33">
        <v>147</v>
      </c>
      <c r="B157" s="62" t="s">
        <v>113</v>
      </c>
      <c r="C157" s="31">
        <v>2162.8000000000002</v>
      </c>
      <c r="D157" s="40">
        <v>2164.15</v>
      </c>
      <c r="E157" s="40">
        <v>2134.9500000000003</v>
      </c>
      <c r="F157" s="40">
        <v>2107.1000000000004</v>
      </c>
      <c r="G157" s="40">
        <v>2077.9000000000005</v>
      </c>
      <c r="H157" s="40">
        <v>2192</v>
      </c>
      <c r="I157" s="40">
        <v>2221.1999999999998</v>
      </c>
      <c r="J157" s="40">
        <v>2249.0499999999997</v>
      </c>
      <c r="K157" s="31">
        <v>2193.35</v>
      </c>
      <c r="L157" s="31">
        <v>2136.3000000000002</v>
      </c>
      <c r="M157" s="31">
        <v>4.3121499999999999</v>
      </c>
      <c r="N157" s="1"/>
      <c r="O157" s="1"/>
    </row>
    <row r="158" spans="1:15" ht="12.75" customHeight="1">
      <c r="A158" s="33">
        <v>148</v>
      </c>
      <c r="B158" s="62" t="s">
        <v>114</v>
      </c>
      <c r="C158" s="31">
        <v>220.35</v>
      </c>
      <c r="D158" s="40">
        <v>218.43333333333331</v>
      </c>
      <c r="E158" s="40">
        <v>214.91666666666663</v>
      </c>
      <c r="F158" s="40">
        <v>209.48333333333332</v>
      </c>
      <c r="G158" s="40">
        <v>205.96666666666664</v>
      </c>
      <c r="H158" s="40">
        <v>223.86666666666662</v>
      </c>
      <c r="I158" s="40">
        <v>227.38333333333333</v>
      </c>
      <c r="J158" s="40">
        <v>232.81666666666661</v>
      </c>
      <c r="K158" s="31">
        <v>221.95</v>
      </c>
      <c r="L158" s="31">
        <v>213</v>
      </c>
      <c r="M158" s="31">
        <v>66.109780000000001</v>
      </c>
      <c r="N158" s="1"/>
      <c r="O158" s="1"/>
    </row>
    <row r="159" spans="1:15" ht="12.75" customHeight="1">
      <c r="A159" s="33">
        <v>149</v>
      </c>
      <c r="B159" s="62" t="s">
        <v>392</v>
      </c>
      <c r="C159" s="31">
        <v>309.64999999999998</v>
      </c>
      <c r="D159" s="40">
        <v>308.35000000000002</v>
      </c>
      <c r="E159" s="40">
        <v>306.15000000000003</v>
      </c>
      <c r="F159" s="40">
        <v>302.65000000000003</v>
      </c>
      <c r="G159" s="40">
        <v>300.45000000000005</v>
      </c>
      <c r="H159" s="40">
        <v>311.85000000000002</v>
      </c>
      <c r="I159" s="40">
        <v>314.05000000000007</v>
      </c>
      <c r="J159" s="40">
        <v>317.55</v>
      </c>
      <c r="K159" s="31">
        <v>310.55</v>
      </c>
      <c r="L159" s="31">
        <v>304.85000000000002</v>
      </c>
      <c r="M159" s="31">
        <v>1.45394</v>
      </c>
      <c r="N159" s="1"/>
      <c r="O159" s="1"/>
    </row>
    <row r="160" spans="1:15" ht="12.75" customHeight="1">
      <c r="A160" s="33">
        <v>150</v>
      </c>
      <c r="B160" s="62" t="s">
        <v>278</v>
      </c>
      <c r="C160" s="31">
        <v>147.05000000000001</v>
      </c>
      <c r="D160" s="40">
        <v>148.18333333333334</v>
      </c>
      <c r="E160" s="40">
        <v>144.86666666666667</v>
      </c>
      <c r="F160" s="40">
        <v>142.68333333333334</v>
      </c>
      <c r="G160" s="40">
        <v>139.36666666666667</v>
      </c>
      <c r="H160" s="40">
        <v>150.36666666666667</v>
      </c>
      <c r="I160" s="40">
        <v>153.68333333333334</v>
      </c>
      <c r="J160" s="40">
        <v>155.86666666666667</v>
      </c>
      <c r="K160" s="31">
        <v>151.5</v>
      </c>
      <c r="L160" s="31">
        <v>146</v>
      </c>
      <c r="M160" s="31">
        <v>77.311610000000002</v>
      </c>
      <c r="N160" s="1"/>
      <c r="O160" s="1"/>
    </row>
    <row r="161" spans="1:15" ht="12.75" customHeight="1">
      <c r="A161" s="33">
        <v>151</v>
      </c>
      <c r="B161" s="62" t="s">
        <v>115</v>
      </c>
      <c r="C161" s="31">
        <v>123.4</v>
      </c>
      <c r="D161" s="40">
        <v>123.28333333333335</v>
      </c>
      <c r="E161" s="40">
        <v>122.91666666666669</v>
      </c>
      <c r="F161" s="40">
        <v>122.43333333333334</v>
      </c>
      <c r="G161" s="40">
        <v>122.06666666666668</v>
      </c>
      <c r="H161" s="40">
        <v>123.76666666666669</v>
      </c>
      <c r="I161" s="40">
        <v>124.13333333333334</v>
      </c>
      <c r="J161" s="40">
        <v>124.6166666666667</v>
      </c>
      <c r="K161" s="31">
        <v>123.65</v>
      </c>
      <c r="L161" s="31">
        <v>122.8</v>
      </c>
      <c r="M161" s="31">
        <v>40.660670000000003</v>
      </c>
      <c r="N161" s="1"/>
      <c r="O161" s="1"/>
    </row>
    <row r="162" spans="1:15" ht="12.75" customHeight="1">
      <c r="A162" s="33">
        <v>152</v>
      </c>
      <c r="B162" s="62" t="s">
        <v>393</v>
      </c>
      <c r="C162" s="31">
        <v>416.75</v>
      </c>
      <c r="D162" s="40">
        <v>408.65000000000003</v>
      </c>
      <c r="E162" s="40">
        <v>383.60000000000008</v>
      </c>
      <c r="F162" s="40">
        <v>350.45000000000005</v>
      </c>
      <c r="G162" s="40">
        <v>325.40000000000009</v>
      </c>
      <c r="H162" s="40">
        <v>441.80000000000007</v>
      </c>
      <c r="I162" s="40">
        <v>466.85</v>
      </c>
      <c r="J162" s="40">
        <v>500.00000000000006</v>
      </c>
      <c r="K162" s="31">
        <v>433.7</v>
      </c>
      <c r="L162" s="31">
        <v>375.5</v>
      </c>
      <c r="M162" s="31">
        <v>143.85856000000001</v>
      </c>
      <c r="N162" s="1"/>
      <c r="O162" s="1"/>
    </row>
    <row r="163" spans="1:15" ht="12.75" customHeight="1">
      <c r="A163" s="33">
        <v>153</v>
      </c>
      <c r="B163" s="62" t="s">
        <v>394</v>
      </c>
      <c r="C163" s="31">
        <v>4889.8</v>
      </c>
      <c r="D163" s="40">
        <v>4892.2333333333336</v>
      </c>
      <c r="E163" s="40">
        <v>4857.5666666666675</v>
      </c>
      <c r="F163" s="40">
        <v>4825.3333333333339</v>
      </c>
      <c r="G163" s="40">
        <v>4790.6666666666679</v>
      </c>
      <c r="H163" s="40">
        <v>4924.4666666666672</v>
      </c>
      <c r="I163" s="40">
        <v>4959.1333333333332</v>
      </c>
      <c r="J163" s="40">
        <v>4991.3666666666668</v>
      </c>
      <c r="K163" s="31">
        <v>4926.8999999999996</v>
      </c>
      <c r="L163" s="31">
        <v>4860</v>
      </c>
      <c r="M163" s="31">
        <v>0.19433</v>
      </c>
      <c r="N163" s="1"/>
      <c r="O163" s="1"/>
    </row>
    <row r="164" spans="1:15" ht="12.75" customHeight="1">
      <c r="A164" s="33">
        <v>154</v>
      </c>
      <c r="B164" s="62" t="s">
        <v>395</v>
      </c>
      <c r="C164" s="31">
        <v>838.6</v>
      </c>
      <c r="D164" s="40">
        <v>843.13333333333333</v>
      </c>
      <c r="E164" s="40">
        <v>827.4666666666667</v>
      </c>
      <c r="F164" s="40">
        <v>816.33333333333337</v>
      </c>
      <c r="G164" s="40">
        <v>800.66666666666674</v>
      </c>
      <c r="H164" s="40">
        <v>854.26666666666665</v>
      </c>
      <c r="I164" s="40">
        <v>869.93333333333339</v>
      </c>
      <c r="J164" s="40">
        <v>881.06666666666661</v>
      </c>
      <c r="K164" s="31">
        <v>858.8</v>
      </c>
      <c r="L164" s="31">
        <v>832</v>
      </c>
      <c r="M164" s="31">
        <v>2.1887099999999999</v>
      </c>
      <c r="N164" s="1"/>
      <c r="O164" s="1"/>
    </row>
    <row r="165" spans="1:15" ht="12.75" customHeight="1">
      <c r="A165" s="33">
        <v>155</v>
      </c>
      <c r="B165" s="62" t="s">
        <v>396</v>
      </c>
      <c r="C165" s="31">
        <v>177.25</v>
      </c>
      <c r="D165" s="40">
        <v>177.01666666666665</v>
      </c>
      <c r="E165" s="40">
        <v>175.33333333333331</v>
      </c>
      <c r="F165" s="40">
        <v>173.41666666666666</v>
      </c>
      <c r="G165" s="40">
        <v>171.73333333333332</v>
      </c>
      <c r="H165" s="40">
        <v>178.93333333333331</v>
      </c>
      <c r="I165" s="40">
        <v>180.61666666666665</v>
      </c>
      <c r="J165" s="40">
        <v>182.5333333333333</v>
      </c>
      <c r="K165" s="31">
        <v>178.7</v>
      </c>
      <c r="L165" s="31">
        <v>175.1</v>
      </c>
      <c r="M165" s="31">
        <v>9.1227699999999992</v>
      </c>
      <c r="N165" s="1"/>
      <c r="O165" s="1"/>
    </row>
    <row r="166" spans="1:15" ht="12.75" customHeight="1">
      <c r="A166" s="33">
        <v>156</v>
      </c>
      <c r="B166" s="62" t="s">
        <v>397</v>
      </c>
      <c r="C166" s="31">
        <v>129.5</v>
      </c>
      <c r="D166" s="40">
        <v>129.81666666666666</v>
      </c>
      <c r="E166" s="40">
        <v>128.68333333333334</v>
      </c>
      <c r="F166" s="40">
        <v>127.86666666666667</v>
      </c>
      <c r="G166" s="40">
        <v>126.73333333333335</v>
      </c>
      <c r="H166" s="40">
        <v>130.63333333333333</v>
      </c>
      <c r="I166" s="40">
        <v>131.76666666666665</v>
      </c>
      <c r="J166" s="40">
        <v>132.58333333333331</v>
      </c>
      <c r="K166" s="31">
        <v>130.94999999999999</v>
      </c>
      <c r="L166" s="31">
        <v>129</v>
      </c>
      <c r="M166" s="31">
        <v>10.296569999999999</v>
      </c>
      <c r="N166" s="1"/>
      <c r="O166" s="1"/>
    </row>
    <row r="167" spans="1:15" ht="12.75" customHeight="1">
      <c r="A167" s="33">
        <v>157</v>
      </c>
      <c r="B167" s="62" t="s">
        <v>279</v>
      </c>
      <c r="C167" s="31">
        <v>303.05</v>
      </c>
      <c r="D167" s="40">
        <v>303.63333333333338</v>
      </c>
      <c r="E167" s="40">
        <v>300.86666666666679</v>
      </c>
      <c r="F167" s="40">
        <v>298.68333333333339</v>
      </c>
      <c r="G167" s="40">
        <v>295.9166666666668</v>
      </c>
      <c r="H167" s="40">
        <v>305.81666666666678</v>
      </c>
      <c r="I167" s="40">
        <v>308.58333333333331</v>
      </c>
      <c r="J167" s="40">
        <v>310.76666666666677</v>
      </c>
      <c r="K167" s="31">
        <v>306.39999999999998</v>
      </c>
      <c r="L167" s="31">
        <v>301.45</v>
      </c>
      <c r="M167" s="31">
        <v>6.7761199999999997</v>
      </c>
      <c r="N167" s="1"/>
      <c r="O167" s="1"/>
    </row>
    <row r="168" spans="1:15" ht="12.75" customHeight="1">
      <c r="A168" s="33">
        <v>158</v>
      </c>
      <c r="B168" s="62" t="s">
        <v>398</v>
      </c>
      <c r="C168" s="31">
        <v>1265.5</v>
      </c>
      <c r="D168" s="40">
        <v>1262.2666666666667</v>
      </c>
      <c r="E168" s="40">
        <v>1253.2333333333333</v>
      </c>
      <c r="F168" s="40">
        <v>1240.9666666666667</v>
      </c>
      <c r="G168" s="40">
        <v>1231.9333333333334</v>
      </c>
      <c r="H168" s="40">
        <v>1274.5333333333333</v>
      </c>
      <c r="I168" s="40">
        <v>1283.5666666666666</v>
      </c>
      <c r="J168" s="40">
        <v>1295.8333333333333</v>
      </c>
      <c r="K168" s="31">
        <v>1271.3</v>
      </c>
      <c r="L168" s="31">
        <v>1250</v>
      </c>
      <c r="M168" s="31">
        <v>0.11341</v>
      </c>
      <c r="N168" s="1"/>
      <c r="O168" s="1"/>
    </row>
    <row r="169" spans="1:15" ht="12.75" customHeight="1">
      <c r="A169" s="33">
        <v>159</v>
      </c>
      <c r="B169" s="62" t="s">
        <v>116</v>
      </c>
      <c r="C169" s="31">
        <v>108.25</v>
      </c>
      <c r="D169" s="40">
        <v>107.89999999999999</v>
      </c>
      <c r="E169" s="40">
        <v>107.09999999999998</v>
      </c>
      <c r="F169" s="40">
        <v>105.94999999999999</v>
      </c>
      <c r="G169" s="40">
        <v>105.14999999999998</v>
      </c>
      <c r="H169" s="40">
        <v>109.04999999999998</v>
      </c>
      <c r="I169" s="40">
        <v>109.85</v>
      </c>
      <c r="J169" s="40">
        <v>110.99999999999999</v>
      </c>
      <c r="K169" s="31">
        <v>108.7</v>
      </c>
      <c r="L169" s="31">
        <v>106.75</v>
      </c>
      <c r="M169" s="31">
        <v>112.18628</v>
      </c>
      <c r="N169" s="1"/>
      <c r="O169" s="1"/>
    </row>
    <row r="170" spans="1:15" ht="12.75" customHeight="1">
      <c r="A170" s="33">
        <v>160</v>
      </c>
      <c r="B170" s="62" t="s">
        <v>399</v>
      </c>
      <c r="C170" s="31">
        <v>1532.25</v>
      </c>
      <c r="D170" s="40">
        <v>1525.6499999999999</v>
      </c>
      <c r="E170" s="40">
        <v>1509.1999999999998</v>
      </c>
      <c r="F170" s="40">
        <v>1486.1499999999999</v>
      </c>
      <c r="G170" s="40">
        <v>1469.6999999999998</v>
      </c>
      <c r="H170" s="40">
        <v>1548.6999999999998</v>
      </c>
      <c r="I170" s="40">
        <v>1565.15</v>
      </c>
      <c r="J170" s="40">
        <v>1588.1999999999998</v>
      </c>
      <c r="K170" s="31">
        <v>1542.1</v>
      </c>
      <c r="L170" s="31">
        <v>1502.6</v>
      </c>
      <c r="M170" s="31">
        <v>0.98223000000000005</v>
      </c>
      <c r="N170" s="1"/>
      <c r="O170" s="1"/>
    </row>
    <row r="171" spans="1:15" ht="12.75" customHeight="1">
      <c r="A171" s="33">
        <v>161</v>
      </c>
      <c r="B171" s="62" t="s">
        <v>119</v>
      </c>
      <c r="C171" s="31">
        <v>43.1</v>
      </c>
      <c r="D171" s="40">
        <v>42.833333333333336</v>
      </c>
      <c r="E171" s="40">
        <v>42.466666666666669</v>
      </c>
      <c r="F171" s="40">
        <v>41.833333333333336</v>
      </c>
      <c r="G171" s="40">
        <v>41.466666666666669</v>
      </c>
      <c r="H171" s="40">
        <v>43.466666666666669</v>
      </c>
      <c r="I171" s="40">
        <v>43.833333333333329</v>
      </c>
      <c r="J171" s="40">
        <v>44.466666666666669</v>
      </c>
      <c r="K171" s="31">
        <v>43.2</v>
      </c>
      <c r="L171" s="31">
        <v>42.2</v>
      </c>
      <c r="M171" s="31">
        <v>30.181010000000001</v>
      </c>
      <c r="N171" s="1"/>
      <c r="O171" s="1"/>
    </row>
    <row r="172" spans="1:15" ht="12.75" customHeight="1">
      <c r="A172" s="33">
        <v>162</v>
      </c>
      <c r="B172" s="62" t="s">
        <v>400</v>
      </c>
      <c r="C172" s="31">
        <v>2815.15</v>
      </c>
      <c r="D172" s="40">
        <v>2835.15</v>
      </c>
      <c r="E172" s="40">
        <v>2770.4</v>
      </c>
      <c r="F172" s="40">
        <v>2725.65</v>
      </c>
      <c r="G172" s="40">
        <v>2660.9</v>
      </c>
      <c r="H172" s="40">
        <v>2879.9</v>
      </c>
      <c r="I172" s="40">
        <v>2944.65</v>
      </c>
      <c r="J172" s="40">
        <v>2989.4</v>
      </c>
      <c r="K172" s="31">
        <v>2899.9</v>
      </c>
      <c r="L172" s="31">
        <v>2790.4</v>
      </c>
      <c r="M172" s="31">
        <v>0.19183</v>
      </c>
      <c r="N172" s="1"/>
      <c r="O172" s="1"/>
    </row>
    <row r="173" spans="1:15" ht="12.75" customHeight="1">
      <c r="A173" s="33">
        <v>163</v>
      </c>
      <c r="B173" s="62" t="s">
        <v>401</v>
      </c>
      <c r="C173" s="31">
        <v>3156.85</v>
      </c>
      <c r="D173" s="40">
        <v>3167.3333333333335</v>
      </c>
      <c r="E173" s="40">
        <v>3123.7666666666669</v>
      </c>
      <c r="F173" s="40">
        <v>3090.6833333333334</v>
      </c>
      <c r="G173" s="40">
        <v>3047.1166666666668</v>
      </c>
      <c r="H173" s="40">
        <v>3200.416666666667</v>
      </c>
      <c r="I173" s="40">
        <v>3243.9833333333336</v>
      </c>
      <c r="J173" s="40">
        <v>3277.0666666666671</v>
      </c>
      <c r="K173" s="31">
        <v>3210.9</v>
      </c>
      <c r="L173" s="31">
        <v>3134.25</v>
      </c>
      <c r="M173" s="31">
        <v>0.11643000000000001</v>
      </c>
      <c r="N173" s="1"/>
      <c r="O173" s="1"/>
    </row>
    <row r="174" spans="1:15" ht="12.75" customHeight="1">
      <c r="A174" s="33">
        <v>164</v>
      </c>
      <c r="B174" s="62" t="s">
        <v>402</v>
      </c>
      <c r="C174" s="31">
        <v>187.95</v>
      </c>
      <c r="D174" s="40">
        <v>188.85</v>
      </c>
      <c r="E174" s="40">
        <v>186.2</v>
      </c>
      <c r="F174" s="40">
        <v>184.45</v>
      </c>
      <c r="G174" s="40">
        <v>181.79999999999998</v>
      </c>
      <c r="H174" s="40">
        <v>190.6</v>
      </c>
      <c r="I174" s="40">
        <v>193.25000000000003</v>
      </c>
      <c r="J174" s="40">
        <v>195</v>
      </c>
      <c r="K174" s="31">
        <v>191.5</v>
      </c>
      <c r="L174" s="31">
        <v>187.1</v>
      </c>
      <c r="M174" s="31">
        <v>6.02623</v>
      </c>
      <c r="N174" s="1"/>
      <c r="O174" s="1"/>
    </row>
    <row r="175" spans="1:15" ht="12.75" customHeight="1">
      <c r="A175" s="33">
        <v>165</v>
      </c>
      <c r="B175" s="62" t="s">
        <v>280</v>
      </c>
      <c r="C175" s="31">
        <v>1022</v>
      </c>
      <c r="D175" s="40">
        <v>1023.65</v>
      </c>
      <c r="E175" s="40">
        <v>1015.3499999999999</v>
      </c>
      <c r="F175" s="40">
        <v>1008.6999999999999</v>
      </c>
      <c r="G175" s="40">
        <v>1000.3999999999999</v>
      </c>
      <c r="H175" s="40">
        <v>1030.3</v>
      </c>
      <c r="I175" s="40">
        <v>1038.5999999999999</v>
      </c>
      <c r="J175" s="40">
        <v>1045.25</v>
      </c>
      <c r="K175" s="31">
        <v>1031.95</v>
      </c>
      <c r="L175" s="31">
        <v>1017</v>
      </c>
      <c r="M175" s="31">
        <v>3.0099399999999998</v>
      </c>
      <c r="N175" s="1"/>
      <c r="O175" s="1"/>
    </row>
    <row r="176" spans="1:15" ht="12.75" customHeight="1">
      <c r="A176" s="33">
        <v>166</v>
      </c>
      <c r="B176" s="62" t="s">
        <v>403</v>
      </c>
      <c r="C176" s="31">
        <v>1431.25</v>
      </c>
      <c r="D176" s="40">
        <v>1425.6166666666668</v>
      </c>
      <c r="E176" s="40">
        <v>1416.4333333333336</v>
      </c>
      <c r="F176" s="40">
        <v>1401.6166666666668</v>
      </c>
      <c r="G176" s="40">
        <v>1392.4333333333336</v>
      </c>
      <c r="H176" s="40">
        <v>1440.4333333333336</v>
      </c>
      <c r="I176" s="40">
        <v>1449.616666666667</v>
      </c>
      <c r="J176" s="40">
        <v>1464.4333333333336</v>
      </c>
      <c r="K176" s="31">
        <v>1434.8</v>
      </c>
      <c r="L176" s="31">
        <v>1410.8</v>
      </c>
      <c r="M176" s="31">
        <v>0.50732999999999995</v>
      </c>
      <c r="N176" s="1"/>
      <c r="O176" s="1"/>
    </row>
    <row r="177" spans="1:15" ht="12.75" customHeight="1">
      <c r="A177" s="33">
        <v>167</v>
      </c>
      <c r="B177" s="62" t="s">
        <v>117</v>
      </c>
      <c r="C177" s="31">
        <v>643.85</v>
      </c>
      <c r="D177" s="40">
        <v>644.06666666666672</v>
      </c>
      <c r="E177" s="40">
        <v>638.33333333333348</v>
      </c>
      <c r="F177" s="40">
        <v>632.81666666666672</v>
      </c>
      <c r="G177" s="40">
        <v>627.08333333333348</v>
      </c>
      <c r="H177" s="40">
        <v>649.58333333333348</v>
      </c>
      <c r="I177" s="40">
        <v>655.31666666666683</v>
      </c>
      <c r="J177" s="40">
        <v>660.83333333333348</v>
      </c>
      <c r="K177" s="31">
        <v>649.79999999999995</v>
      </c>
      <c r="L177" s="31">
        <v>638.54999999999995</v>
      </c>
      <c r="M177" s="31">
        <v>4.8569399999999998</v>
      </c>
      <c r="N177" s="1"/>
      <c r="O177" s="1"/>
    </row>
    <row r="178" spans="1:15" ht="12.75" customHeight="1">
      <c r="A178" s="33">
        <v>168</v>
      </c>
      <c r="B178" s="62" t="s">
        <v>404</v>
      </c>
      <c r="C178" s="31">
        <v>1123.75</v>
      </c>
      <c r="D178" s="40">
        <v>1119.95</v>
      </c>
      <c r="E178" s="40">
        <v>1111.9000000000001</v>
      </c>
      <c r="F178" s="40">
        <v>1100.05</v>
      </c>
      <c r="G178" s="40">
        <v>1092</v>
      </c>
      <c r="H178" s="40">
        <v>1131.8000000000002</v>
      </c>
      <c r="I178" s="40">
        <v>1139.8499999999999</v>
      </c>
      <c r="J178" s="40">
        <v>1151.7000000000003</v>
      </c>
      <c r="K178" s="31">
        <v>1128</v>
      </c>
      <c r="L178" s="31">
        <v>1108.0999999999999</v>
      </c>
      <c r="M178" s="31">
        <v>0.48751</v>
      </c>
      <c r="N178" s="1"/>
      <c r="O178" s="1"/>
    </row>
    <row r="179" spans="1:15" ht="12.75" customHeight="1">
      <c r="A179" s="33">
        <v>169</v>
      </c>
      <c r="B179" s="62" t="s">
        <v>405</v>
      </c>
      <c r="C179" s="31">
        <v>1722</v>
      </c>
      <c r="D179" s="40">
        <v>1718.6833333333334</v>
      </c>
      <c r="E179" s="40">
        <v>1708.3166666666668</v>
      </c>
      <c r="F179" s="40">
        <v>1694.6333333333334</v>
      </c>
      <c r="G179" s="40">
        <v>1684.2666666666669</v>
      </c>
      <c r="H179" s="40">
        <v>1732.3666666666668</v>
      </c>
      <c r="I179" s="40">
        <v>1742.7333333333336</v>
      </c>
      <c r="J179" s="40">
        <v>1756.4166666666667</v>
      </c>
      <c r="K179" s="31">
        <v>1729.05</v>
      </c>
      <c r="L179" s="31">
        <v>1705</v>
      </c>
      <c r="M179" s="31">
        <v>0.27389000000000002</v>
      </c>
      <c r="N179" s="1"/>
      <c r="O179" s="1"/>
    </row>
    <row r="180" spans="1:15" ht="12.75" customHeight="1">
      <c r="A180" s="33">
        <v>170</v>
      </c>
      <c r="B180" s="62" t="s">
        <v>406</v>
      </c>
      <c r="C180" s="31">
        <v>456.5</v>
      </c>
      <c r="D180" s="40">
        <v>456.63333333333338</v>
      </c>
      <c r="E180" s="40">
        <v>453.46666666666675</v>
      </c>
      <c r="F180" s="40">
        <v>450.43333333333339</v>
      </c>
      <c r="G180" s="40">
        <v>447.26666666666677</v>
      </c>
      <c r="H180" s="40">
        <v>459.66666666666674</v>
      </c>
      <c r="I180" s="40">
        <v>462.83333333333337</v>
      </c>
      <c r="J180" s="40">
        <v>465.86666666666673</v>
      </c>
      <c r="K180" s="31">
        <v>459.8</v>
      </c>
      <c r="L180" s="31">
        <v>453.6</v>
      </c>
      <c r="M180" s="31">
        <v>0.56771000000000005</v>
      </c>
      <c r="N180" s="1"/>
      <c r="O180" s="1"/>
    </row>
    <row r="181" spans="1:15" ht="12.75" customHeight="1">
      <c r="A181" s="33">
        <v>171</v>
      </c>
      <c r="B181" s="62" t="s">
        <v>121</v>
      </c>
      <c r="C181" s="31">
        <v>1071.9000000000001</v>
      </c>
      <c r="D181" s="40">
        <v>1067.8833333333334</v>
      </c>
      <c r="E181" s="40">
        <v>1061.166666666667</v>
      </c>
      <c r="F181" s="40">
        <v>1050.4333333333336</v>
      </c>
      <c r="G181" s="40">
        <v>1043.7166666666672</v>
      </c>
      <c r="H181" s="40">
        <v>1078.6166666666668</v>
      </c>
      <c r="I181" s="40">
        <v>1085.3333333333335</v>
      </c>
      <c r="J181" s="40">
        <v>1096.0666666666666</v>
      </c>
      <c r="K181" s="31">
        <v>1074.5999999999999</v>
      </c>
      <c r="L181" s="31">
        <v>1057.1500000000001</v>
      </c>
      <c r="M181" s="31">
        <v>7.1527099999999999</v>
      </c>
      <c r="N181" s="1"/>
      <c r="O181" s="1"/>
    </row>
    <row r="182" spans="1:15" ht="12.75" customHeight="1">
      <c r="A182" s="33">
        <v>172</v>
      </c>
      <c r="B182" s="62" t="s">
        <v>407</v>
      </c>
      <c r="C182" s="31">
        <v>503.65</v>
      </c>
      <c r="D182" s="40">
        <v>502.88333333333338</v>
      </c>
      <c r="E182" s="40">
        <v>496.76666666666677</v>
      </c>
      <c r="F182" s="40">
        <v>489.88333333333338</v>
      </c>
      <c r="G182" s="40">
        <v>483.76666666666677</v>
      </c>
      <c r="H182" s="40">
        <v>509.76666666666677</v>
      </c>
      <c r="I182" s="40">
        <v>515.88333333333344</v>
      </c>
      <c r="J182" s="40">
        <v>522.76666666666677</v>
      </c>
      <c r="K182" s="31">
        <v>509</v>
      </c>
      <c r="L182" s="31">
        <v>496</v>
      </c>
      <c r="M182" s="31">
        <v>1.1448700000000001</v>
      </c>
      <c r="N182" s="1"/>
      <c r="O182" s="1"/>
    </row>
    <row r="183" spans="1:15" ht="12.75" customHeight="1">
      <c r="A183" s="33">
        <v>173</v>
      </c>
      <c r="B183" s="62" t="s">
        <v>122</v>
      </c>
      <c r="C183" s="31">
        <v>1526.8</v>
      </c>
      <c r="D183" s="40">
        <v>1533.1166666666668</v>
      </c>
      <c r="E183" s="40">
        <v>1510.9333333333336</v>
      </c>
      <c r="F183" s="40">
        <v>1495.0666666666668</v>
      </c>
      <c r="G183" s="40">
        <v>1472.8833333333337</v>
      </c>
      <c r="H183" s="40">
        <v>1548.9833333333336</v>
      </c>
      <c r="I183" s="40">
        <v>1571.166666666667</v>
      </c>
      <c r="J183" s="40">
        <v>1587.0333333333335</v>
      </c>
      <c r="K183" s="31">
        <v>1555.3</v>
      </c>
      <c r="L183" s="31">
        <v>1517.25</v>
      </c>
      <c r="M183" s="31">
        <v>11.591530000000001</v>
      </c>
      <c r="N183" s="1"/>
      <c r="O183" s="1"/>
    </row>
    <row r="184" spans="1:15" ht="12.75" customHeight="1">
      <c r="A184" s="33">
        <v>174</v>
      </c>
      <c r="B184" s="62" t="s">
        <v>123</v>
      </c>
      <c r="C184" s="31">
        <v>293.25</v>
      </c>
      <c r="D184" s="40">
        <v>293.15000000000003</v>
      </c>
      <c r="E184" s="40">
        <v>291.10000000000008</v>
      </c>
      <c r="F184" s="40">
        <v>288.95000000000005</v>
      </c>
      <c r="G184" s="40">
        <v>286.90000000000009</v>
      </c>
      <c r="H184" s="40">
        <v>295.30000000000007</v>
      </c>
      <c r="I184" s="40">
        <v>297.35000000000002</v>
      </c>
      <c r="J184" s="40">
        <v>299.50000000000006</v>
      </c>
      <c r="K184" s="31">
        <v>295.2</v>
      </c>
      <c r="L184" s="31">
        <v>291</v>
      </c>
      <c r="M184" s="31">
        <v>9.4769400000000008</v>
      </c>
      <c r="N184" s="1"/>
      <c r="O184" s="1"/>
    </row>
    <row r="185" spans="1:15" ht="12.75" customHeight="1">
      <c r="A185" s="33">
        <v>175</v>
      </c>
      <c r="B185" s="62" t="s">
        <v>408</v>
      </c>
      <c r="C185" s="31">
        <v>421.65</v>
      </c>
      <c r="D185" s="40">
        <v>420.14999999999992</v>
      </c>
      <c r="E185" s="40">
        <v>408.59999999999985</v>
      </c>
      <c r="F185" s="40">
        <v>395.54999999999995</v>
      </c>
      <c r="G185" s="40">
        <v>383.99999999999989</v>
      </c>
      <c r="H185" s="40">
        <v>433.19999999999982</v>
      </c>
      <c r="I185" s="40">
        <v>444.74999999999989</v>
      </c>
      <c r="J185" s="40">
        <v>457.79999999999978</v>
      </c>
      <c r="K185" s="31">
        <v>431.7</v>
      </c>
      <c r="L185" s="31">
        <v>407.1</v>
      </c>
      <c r="M185" s="31">
        <v>43.081879999999998</v>
      </c>
      <c r="N185" s="1"/>
      <c r="O185" s="1"/>
    </row>
    <row r="186" spans="1:15" ht="12.75" customHeight="1">
      <c r="A186" s="33">
        <v>176</v>
      </c>
      <c r="B186" s="62" t="s">
        <v>124</v>
      </c>
      <c r="C186" s="31">
        <v>1769.1</v>
      </c>
      <c r="D186" s="40">
        <v>1762.2</v>
      </c>
      <c r="E186" s="40">
        <v>1751.65</v>
      </c>
      <c r="F186" s="40">
        <v>1734.2</v>
      </c>
      <c r="G186" s="40">
        <v>1723.65</v>
      </c>
      <c r="H186" s="40">
        <v>1779.65</v>
      </c>
      <c r="I186" s="40">
        <v>1790.1999999999998</v>
      </c>
      <c r="J186" s="40">
        <v>1807.65</v>
      </c>
      <c r="K186" s="31">
        <v>1772.75</v>
      </c>
      <c r="L186" s="31">
        <v>1744.75</v>
      </c>
      <c r="M186" s="31">
        <v>4.6159800000000004</v>
      </c>
      <c r="N186" s="1"/>
      <c r="O186" s="1"/>
    </row>
    <row r="187" spans="1:15" ht="12.75" customHeight="1">
      <c r="A187" s="33">
        <v>177</v>
      </c>
      <c r="B187" s="62" t="s">
        <v>409</v>
      </c>
      <c r="C187" s="31">
        <v>724.2</v>
      </c>
      <c r="D187" s="40">
        <v>734.51666666666677</v>
      </c>
      <c r="E187" s="40">
        <v>711.23333333333358</v>
      </c>
      <c r="F187" s="40">
        <v>698.26666666666677</v>
      </c>
      <c r="G187" s="40">
        <v>674.98333333333358</v>
      </c>
      <c r="H187" s="40">
        <v>747.48333333333358</v>
      </c>
      <c r="I187" s="40">
        <v>770.76666666666665</v>
      </c>
      <c r="J187" s="40">
        <v>783.73333333333358</v>
      </c>
      <c r="K187" s="31">
        <v>757.8</v>
      </c>
      <c r="L187" s="31">
        <v>721.55</v>
      </c>
      <c r="M187" s="31">
        <v>3.49891</v>
      </c>
      <c r="N187" s="1"/>
      <c r="O187" s="1"/>
    </row>
    <row r="188" spans="1:15" ht="12.75" customHeight="1">
      <c r="A188" s="33">
        <v>178</v>
      </c>
      <c r="B188" s="62" t="s">
        <v>410</v>
      </c>
      <c r="C188" s="31">
        <v>341.75</v>
      </c>
      <c r="D188" s="40">
        <v>339</v>
      </c>
      <c r="E188" s="40">
        <v>334.85</v>
      </c>
      <c r="F188" s="40">
        <v>327.95000000000005</v>
      </c>
      <c r="G188" s="40">
        <v>323.80000000000007</v>
      </c>
      <c r="H188" s="40">
        <v>345.9</v>
      </c>
      <c r="I188" s="40">
        <v>350.04999999999995</v>
      </c>
      <c r="J188" s="40">
        <v>356.94999999999993</v>
      </c>
      <c r="K188" s="31">
        <v>343.15</v>
      </c>
      <c r="L188" s="31">
        <v>332.1</v>
      </c>
      <c r="M188" s="31">
        <v>2.9</v>
      </c>
      <c r="N188" s="1"/>
      <c r="O188" s="1"/>
    </row>
    <row r="189" spans="1:15" ht="12.75" customHeight="1">
      <c r="A189" s="33">
        <v>179</v>
      </c>
      <c r="B189" s="62" t="s">
        <v>411</v>
      </c>
      <c r="C189" s="31">
        <v>2220.65</v>
      </c>
      <c r="D189" s="40">
        <v>2201.8833333333332</v>
      </c>
      <c r="E189" s="40">
        <v>2173.7666666666664</v>
      </c>
      <c r="F189" s="40">
        <v>2126.8833333333332</v>
      </c>
      <c r="G189" s="40">
        <v>2098.7666666666664</v>
      </c>
      <c r="H189" s="40">
        <v>2248.7666666666664</v>
      </c>
      <c r="I189" s="40">
        <v>2276.8833333333332</v>
      </c>
      <c r="J189" s="40">
        <v>2323.7666666666664</v>
      </c>
      <c r="K189" s="31">
        <v>2230</v>
      </c>
      <c r="L189" s="31">
        <v>2155</v>
      </c>
      <c r="M189" s="31">
        <v>0.51985000000000003</v>
      </c>
      <c r="N189" s="1"/>
      <c r="O189" s="1"/>
    </row>
    <row r="190" spans="1:15" ht="12.75" customHeight="1">
      <c r="A190" s="33">
        <v>180</v>
      </c>
      <c r="B190" s="62" t="s">
        <v>412</v>
      </c>
      <c r="C190" s="31">
        <v>676.75</v>
      </c>
      <c r="D190" s="40">
        <v>678.91666666666663</v>
      </c>
      <c r="E190" s="40">
        <v>672.83333333333326</v>
      </c>
      <c r="F190" s="40">
        <v>668.91666666666663</v>
      </c>
      <c r="G190" s="40">
        <v>662.83333333333326</v>
      </c>
      <c r="H190" s="40">
        <v>682.83333333333326</v>
      </c>
      <c r="I190" s="40">
        <v>688.91666666666652</v>
      </c>
      <c r="J190" s="40">
        <v>692.83333333333326</v>
      </c>
      <c r="K190" s="31">
        <v>685</v>
      </c>
      <c r="L190" s="31">
        <v>675</v>
      </c>
      <c r="M190" s="31">
        <v>0.60106000000000004</v>
      </c>
      <c r="N190" s="1"/>
      <c r="O190" s="1"/>
    </row>
    <row r="191" spans="1:15" ht="12.75" customHeight="1">
      <c r="A191" s="33">
        <v>181</v>
      </c>
      <c r="B191" s="62" t="s">
        <v>413</v>
      </c>
      <c r="C191" s="31">
        <v>251.8</v>
      </c>
      <c r="D191" s="40">
        <v>250.86666666666667</v>
      </c>
      <c r="E191" s="40">
        <v>247.93333333333334</v>
      </c>
      <c r="F191" s="40">
        <v>244.06666666666666</v>
      </c>
      <c r="G191" s="40">
        <v>241.13333333333333</v>
      </c>
      <c r="H191" s="40">
        <v>254.73333333333335</v>
      </c>
      <c r="I191" s="40">
        <v>257.66666666666669</v>
      </c>
      <c r="J191" s="40">
        <v>261.53333333333336</v>
      </c>
      <c r="K191" s="31">
        <v>253.8</v>
      </c>
      <c r="L191" s="31">
        <v>247</v>
      </c>
      <c r="M191" s="31">
        <v>2.4013100000000001</v>
      </c>
      <c r="N191" s="1"/>
      <c r="O191" s="1"/>
    </row>
    <row r="192" spans="1:15" ht="12.75" customHeight="1">
      <c r="A192" s="33">
        <v>182</v>
      </c>
      <c r="B192" s="62" t="s">
        <v>414</v>
      </c>
      <c r="C192" s="31">
        <v>3148.9</v>
      </c>
      <c r="D192" s="40">
        <v>3158.3166666666671</v>
      </c>
      <c r="E192" s="40">
        <v>3131.5833333333339</v>
      </c>
      <c r="F192" s="40">
        <v>3114.2666666666669</v>
      </c>
      <c r="G192" s="40">
        <v>3087.5333333333338</v>
      </c>
      <c r="H192" s="40">
        <v>3175.6333333333341</v>
      </c>
      <c r="I192" s="40">
        <v>3202.3666666666668</v>
      </c>
      <c r="J192" s="40">
        <v>3219.6833333333343</v>
      </c>
      <c r="K192" s="31">
        <v>3185.05</v>
      </c>
      <c r="L192" s="31">
        <v>3141</v>
      </c>
      <c r="M192" s="31">
        <v>0.54786000000000001</v>
      </c>
      <c r="N192" s="1"/>
      <c r="O192" s="1"/>
    </row>
    <row r="193" spans="1:15" ht="12.75" customHeight="1">
      <c r="A193" s="33">
        <v>183</v>
      </c>
      <c r="B193" s="62" t="s">
        <v>125</v>
      </c>
      <c r="C193" s="31">
        <v>476.45</v>
      </c>
      <c r="D193" s="40">
        <v>474.91666666666669</v>
      </c>
      <c r="E193" s="40">
        <v>472.53333333333336</v>
      </c>
      <c r="F193" s="40">
        <v>468.61666666666667</v>
      </c>
      <c r="G193" s="40">
        <v>466.23333333333335</v>
      </c>
      <c r="H193" s="40">
        <v>478.83333333333337</v>
      </c>
      <c r="I193" s="40">
        <v>481.2166666666667</v>
      </c>
      <c r="J193" s="40">
        <v>485.13333333333338</v>
      </c>
      <c r="K193" s="31">
        <v>477.3</v>
      </c>
      <c r="L193" s="31">
        <v>471</v>
      </c>
      <c r="M193" s="31">
        <v>9.6703499999999991</v>
      </c>
      <c r="N193" s="1"/>
      <c r="O193" s="1"/>
    </row>
    <row r="194" spans="1:15" ht="12.75" customHeight="1">
      <c r="A194" s="33">
        <v>184</v>
      </c>
      <c r="B194" s="62" t="s">
        <v>120</v>
      </c>
      <c r="C194" s="31">
        <v>588.45000000000005</v>
      </c>
      <c r="D194" s="40">
        <v>589.2166666666667</v>
      </c>
      <c r="E194" s="40">
        <v>583.83333333333337</v>
      </c>
      <c r="F194" s="40">
        <v>579.2166666666667</v>
      </c>
      <c r="G194" s="40">
        <v>573.83333333333337</v>
      </c>
      <c r="H194" s="40">
        <v>593.83333333333337</v>
      </c>
      <c r="I194" s="40">
        <v>599.21666666666658</v>
      </c>
      <c r="J194" s="40">
        <v>603.83333333333337</v>
      </c>
      <c r="K194" s="31">
        <v>594.6</v>
      </c>
      <c r="L194" s="31">
        <v>584.6</v>
      </c>
      <c r="M194" s="31">
        <v>4.58969</v>
      </c>
      <c r="N194" s="1"/>
      <c r="O194" s="1"/>
    </row>
    <row r="195" spans="1:15" ht="12.75" customHeight="1">
      <c r="A195" s="33">
        <v>185</v>
      </c>
      <c r="B195" s="62" t="s">
        <v>415</v>
      </c>
      <c r="C195" s="31">
        <v>115.55</v>
      </c>
      <c r="D195" s="40">
        <v>115.3</v>
      </c>
      <c r="E195" s="40">
        <v>114.35</v>
      </c>
      <c r="F195" s="40">
        <v>113.14999999999999</v>
      </c>
      <c r="G195" s="40">
        <v>112.19999999999999</v>
      </c>
      <c r="H195" s="40">
        <v>116.5</v>
      </c>
      <c r="I195" s="40">
        <v>117.45000000000002</v>
      </c>
      <c r="J195" s="40">
        <v>118.65</v>
      </c>
      <c r="K195" s="31">
        <v>116.25</v>
      </c>
      <c r="L195" s="31">
        <v>114.1</v>
      </c>
      <c r="M195" s="31">
        <v>5.2696300000000003</v>
      </c>
      <c r="N195" s="1"/>
      <c r="O195" s="1"/>
    </row>
    <row r="196" spans="1:15" ht="12.75" customHeight="1">
      <c r="A196" s="33">
        <v>186</v>
      </c>
      <c r="B196" s="62" t="s">
        <v>416</v>
      </c>
      <c r="C196" s="31">
        <v>162.75</v>
      </c>
      <c r="D196" s="40">
        <v>162</v>
      </c>
      <c r="E196" s="40">
        <v>160.1</v>
      </c>
      <c r="F196" s="40">
        <v>157.44999999999999</v>
      </c>
      <c r="G196" s="40">
        <v>155.54999999999998</v>
      </c>
      <c r="H196" s="40">
        <v>164.65</v>
      </c>
      <c r="I196" s="40">
        <v>166.54999999999998</v>
      </c>
      <c r="J196" s="40">
        <v>169.20000000000002</v>
      </c>
      <c r="K196" s="31">
        <v>163.9</v>
      </c>
      <c r="L196" s="31">
        <v>159.35</v>
      </c>
      <c r="M196" s="31">
        <v>28.929649999999999</v>
      </c>
      <c r="N196" s="1"/>
      <c r="O196" s="1"/>
    </row>
    <row r="197" spans="1:15" ht="12.75" customHeight="1">
      <c r="A197" s="33">
        <v>187</v>
      </c>
      <c r="B197" s="62" t="s">
        <v>281</v>
      </c>
      <c r="C197" s="31">
        <v>299.10000000000002</v>
      </c>
      <c r="D197" s="40">
        <v>298.91666666666669</v>
      </c>
      <c r="E197" s="40">
        <v>296.03333333333336</v>
      </c>
      <c r="F197" s="40">
        <v>292.9666666666667</v>
      </c>
      <c r="G197" s="40">
        <v>290.08333333333337</v>
      </c>
      <c r="H197" s="40">
        <v>301.98333333333335</v>
      </c>
      <c r="I197" s="40">
        <v>304.86666666666667</v>
      </c>
      <c r="J197" s="40">
        <v>307.93333333333334</v>
      </c>
      <c r="K197" s="31">
        <v>301.8</v>
      </c>
      <c r="L197" s="31">
        <v>295.85000000000002</v>
      </c>
      <c r="M197" s="31">
        <v>3.1131099999999998</v>
      </c>
      <c r="N197" s="1"/>
      <c r="O197" s="1"/>
    </row>
    <row r="198" spans="1:15" ht="12.75" customHeight="1">
      <c r="A198" s="33">
        <v>188</v>
      </c>
      <c r="B198" s="62" t="s">
        <v>417</v>
      </c>
      <c r="C198" s="31">
        <v>1702</v>
      </c>
      <c r="D198" s="40">
        <v>1683.7666666666667</v>
      </c>
      <c r="E198" s="40">
        <v>1620.5333333333333</v>
      </c>
      <c r="F198" s="40">
        <v>1539.0666666666666</v>
      </c>
      <c r="G198" s="40">
        <v>1475.8333333333333</v>
      </c>
      <c r="H198" s="40">
        <v>1765.2333333333333</v>
      </c>
      <c r="I198" s="40">
        <v>1828.4666666666665</v>
      </c>
      <c r="J198" s="40">
        <v>1909.9333333333334</v>
      </c>
      <c r="K198" s="31">
        <v>1747</v>
      </c>
      <c r="L198" s="31">
        <v>1602.3</v>
      </c>
      <c r="M198" s="31">
        <v>21.582080000000001</v>
      </c>
      <c r="N198" s="1"/>
      <c r="O198" s="1"/>
    </row>
    <row r="199" spans="1:15" ht="12.75" customHeight="1">
      <c r="A199" s="33">
        <v>189</v>
      </c>
      <c r="B199" s="62" t="s">
        <v>128</v>
      </c>
      <c r="C199" s="31">
        <v>1168.6500000000001</v>
      </c>
      <c r="D199" s="40">
        <v>1157.3</v>
      </c>
      <c r="E199" s="40">
        <v>1143.8499999999999</v>
      </c>
      <c r="F199" s="40">
        <v>1119.05</v>
      </c>
      <c r="G199" s="40">
        <v>1105.5999999999999</v>
      </c>
      <c r="H199" s="40">
        <v>1182.0999999999999</v>
      </c>
      <c r="I199" s="40">
        <v>1195.5500000000002</v>
      </c>
      <c r="J199" s="40">
        <v>1220.3499999999999</v>
      </c>
      <c r="K199" s="31">
        <v>1170.75</v>
      </c>
      <c r="L199" s="31">
        <v>1132.5</v>
      </c>
      <c r="M199" s="31">
        <v>35.048670000000001</v>
      </c>
      <c r="N199" s="1"/>
      <c r="O199" s="1"/>
    </row>
    <row r="200" spans="1:15" ht="12.75" customHeight="1">
      <c r="A200" s="33">
        <v>190</v>
      </c>
      <c r="B200" s="62" t="s">
        <v>130</v>
      </c>
      <c r="C200" s="31">
        <v>2104.9</v>
      </c>
      <c r="D200" s="40">
        <v>2072.9</v>
      </c>
      <c r="E200" s="40">
        <v>2018.1000000000004</v>
      </c>
      <c r="F200" s="40">
        <v>1931.3000000000002</v>
      </c>
      <c r="G200" s="40">
        <v>1876.5000000000005</v>
      </c>
      <c r="H200" s="40">
        <v>2159.7000000000003</v>
      </c>
      <c r="I200" s="40">
        <v>2214.5000000000005</v>
      </c>
      <c r="J200" s="40">
        <v>2301.3000000000002</v>
      </c>
      <c r="K200" s="31">
        <v>2127.6999999999998</v>
      </c>
      <c r="L200" s="31">
        <v>1986.1</v>
      </c>
      <c r="M200" s="31">
        <v>65.877560000000003</v>
      </c>
      <c r="N200" s="1"/>
      <c r="O200" s="1"/>
    </row>
    <row r="201" spans="1:15" ht="12.75" customHeight="1">
      <c r="A201" s="33">
        <v>191</v>
      </c>
      <c r="B201" s="62" t="s">
        <v>131</v>
      </c>
      <c r="C201" s="31">
        <v>1607.5</v>
      </c>
      <c r="D201" s="40">
        <v>1603.05</v>
      </c>
      <c r="E201" s="40">
        <v>1595.1</v>
      </c>
      <c r="F201" s="40">
        <v>1582.7</v>
      </c>
      <c r="G201" s="40">
        <v>1574.75</v>
      </c>
      <c r="H201" s="40">
        <v>1615.4499999999998</v>
      </c>
      <c r="I201" s="40">
        <v>1623.4</v>
      </c>
      <c r="J201" s="40">
        <v>1635.7999999999997</v>
      </c>
      <c r="K201" s="31">
        <v>1611</v>
      </c>
      <c r="L201" s="31">
        <v>1590.65</v>
      </c>
      <c r="M201" s="31">
        <v>100.02813</v>
      </c>
      <c r="N201" s="1"/>
      <c r="O201" s="1"/>
    </row>
    <row r="202" spans="1:15" ht="12.75" customHeight="1">
      <c r="A202" s="33">
        <v>192</v>
      </c>
      <c r="B202" s="62" t="s">
        <v>132</v>
      </c>
      <c r="C202" s="31">
        <v>643.70000000000005</v>
      </c>
      <c r="D202" s="40">
        <v>637.58333333333337</v>
      </c>
      <c r="E202" s="40">
        <v>630.31666666666672</v>
      </c>
      <c r="F202" s="40">
        <v>616.93333333333339</v>
      </c>
      <c r="G202" s="40">
        <v>609.66666666666674</v>
      </c>
      <c r="H202" s="40">
        <v>650.9666666666667</v>
      </c>
      <c r="I202" s="40">
        <v>658.23333333333335</v>
      </c>
      <c r="J202" s="40">
        <v>671.61666666666667</v>
      </c>
      <c r="K202" s="31">
        <v>644.85</v>
      </c>
      <c r="L202" s="31">
        <v>624.20000000000005</v>
      </c>
      <c r="M202" s="31">
        <v>104.00684</v>
      </c>
      <c r="N202" s="1"/>
      <c r="O202" s="1"/>
    </row>
    <row r="203" spans="1:15" ht="12.75" customHeight="1">
      <c r="A203" s="33">
        <v>193</v>
      </c>
      <c r="B203" s="62" t="s">
        <v>418</v>
      </c>
      <c r="C203" s="31">
        <v>68.150000000000006</v>
      </c>
      <c r="D203" s="40">
        <v>68.099999999999994</v>
      </c>
      <c r="E203" s="40">
        <v>67.149999999999991</v>
      </c>
      <c r="F203" s="40">
        <v>66.149999999999991</v>
      </c>
      <c r="G203" s="40">
        <v>65.199999999999989</v>
      </c>
      <c r="H203" s="40">
        <v>69.099999999999994</v>
      </c>
      <c r="I203" s="40">
        <v>70.049999999999983</v>
      </c>
      <c r="J203" s="40">
        <v>71.05</v>
      </c>
      <c r="K203" s="31">
        <v>69.05</v>
      </c>
      <c r="L203" s="31">
        <v>67.099999999999994</v>
      </c>
      <c r="M203" s="31">
        <v>60.752200000000002</v>
      </c>
      <c r="N203" s="1"/>
      <c r="O203" s="1"/>
    </row>
    <row r="204" spans="1:15" ht="12.75" customHeight="1">
      <c r="A204" s="33">
        <v>194</v>
      </c>
      <c r="B204" s="62" t="s">
        <v>419</v>
      </c>
      <c r="C204" s="31">
        <v>657.55</v>
      </c>
      <c r="D204" s="40">
        <v>658.25</v>
      </c>
      <c r="E204" s="40">
        <v>652.5</v>
      </c>
      <c r="F204" s="40">
        <v>647.45000000000005</v>
      </c>
      <c r="G204" s="40">
        <v>641.70000000000005</v>
      </c>
      <c r="H204" s="40">
        <v>663.3</v>
      </c>
      <c r="I204" s="40">
        <v>669.05</v>
      </c>
      <c r="J204" s="40">
        <v>674.09999999999991</v>
      </c>
      <c r="K204" s="31">
        <v>664</v>
      </c>
      <c r="L204" s="31">
        <v>653.20000000000005</v>
      </c>
      <c r="M204" s="31">
        <v>0.44839000000000001</v>
      </c>
      <c r="N204" s="1"/>
      <c r="O204" s="1"/>
    </row>
    <row r="205" spans="1:15" ht="12.75" customHeight="1">
      <c r="A205" s="33">
        <v>195</v>
      </c>
      <c r="B205" s="62" t="s">
        <v>420</v>
      </c>
      <c r="C205" s="31">
        <v>945.2</v>
      </c>
      <c r="D205" s="40">
        <v>942.58333333333337</v>
      </c>
      <c r="E205" s="40">
        <v>922.41666666666674</v>
      </c>
      <c r="F205" s="40">
        <v>899.63333333333333</v>
      </c>
      <c r="G205" s="40">
        <v>879.4666666666667</v>
      </c>
      <c r="H205" s="40">
        <v>965.36666666666679</v>
      </c>
      <c r="I205" s="40">
        <v>985.53333333333353</v>
      </c>
      <c r="J205" s="40">
        <v>1008.3166666666668</v>
      </c>
      <c r="K205" s="31">
        <v>962.75</v>
      </c>
      <c r="L205" s="31">
        <v>919.8</v>
      </c>
      <c r="M205" s="31">
        <v>8.5800300000000007</v>
      </c>
      <c r="N205" s="1"/>
      <c r="O205" s="1"/>
    </row>
    <row r="206" spans="1:15" ht="12.75" customHeight="1">
      <c r="A206" s="33">
        <v>196</v>
      </c>
      <c r="B206" s="62" t="s">
        <v>421</v>
      </c>
      <c r="C206" s="31">
        <v>919.6</v>
      </c>
      <c r="D206" s="40">
        <v>922.51666666666677</v>
      </c>
      <c r="E206" s="40">
        <v>913.98333333333358</v>
      </c>
      <c r="F206" s="40">
        <v>908.36666666666679</v>
      </c>
      <c r="G206" s="40">
        <v>899.8333333333336</v>
      </c>
      <c r="H206" s="40">
        <v>928.13333333333355</v>
      </c>
      <c r="I206" s="40">
        <v>936.66666666666663</v>
      </c>
      <c r="J206" s="40">
        <v>942.28333333333353</v>
      </c>
      <c r="K206" s="31">
        <v>931.05</v>
      </c>
      <c r="L206" s="31">
        <v>916.9</v>
      </c>
      <c r="M206" s="31">
        <v>6.6250000000000003E-2</v>
      </c>
      <c r="N206" s="1"/>
      <c r="O206" s="1"/>
    </row>
    <row r="207" spans="1:15" ht="12.75" customHeight="1">
      <c r="A207" s="33">
        <v>197</v>
      </c>
      <c r="B207" s="62" t="s">
        <v>127</v>
      </c>
      <c r="C207" s="31">
        <v>1346.8</v>
      </c>
      <c r="D207" s="40">
        <v>1341.55</v>
      </c>
      <c r="E207" s="40">
        <v>1333.1999999999998</v>
      </c>
      <c r="F207" s="40">
        <v>1319.6</v>
      </c>
      <c r="G207" s="40">
        <v>1311.2499999999998</v>
      </c>
      <c r="H207" s="40">
        <v>1355.1499999999999</v>
      </c>
      <c r="I207" s="40">
        <v>1363.4999999999998</v>
      </c>
      <c r="J207" s="40">
        <v>1377.1</v>
      </c>
      <c r="K207" s="31">
        <v>1349.9</v>
      </c>
      <c r="L207" s="31">
        <v>1327.95</v>
      </c>
      <c r="M207" s="31">
        <v>5.9411699999999996</v>
      </c>
      <c r="N207" s="1"/>
      <c r="O207" s="1"/>
    </row>
    <row r="208" spans="1:15" ht="12.75" customHeight="1">
      <c r="A208" s="33">
        <v>198</v>
      </c>
      <c r="B208" s="62" t="s">
        <v>133</v>
      </c>
      <c r="C208" s="31">
        <v>2800.7</v>
      </c>
      <c r="D208" s="40">
        <v>2785.1166666666663</v>
      </c>
      <c r="E208" s="40">
        <v>2760.6333333333328</v>
      </c>
      <c r="F208" s="40">
        <v>2720.5666666666666</v>
      </c>
      <c r="G208" s="40">
        <v>2696.083333333333</v>
      </c>
      <c r="H208" s="40">
        <v>2825.1833333333325</v>
      </c>
      <c r="I208" s="40">
        <v>2849.6666666666661</v>
      </c>
      <c r="J208" s="40">
        <v>2889.7333333333322</v>
      </c>
      <c r="K208" s="31">
        <v>2809.6</v>
      </c>
      <c r="L208" s="31">
        <v>2745.05</v>
      </c>
      <c r="M208" s="31">
        <v>8.7256800000000005</v>
      </c>
      <c r="N208" s="1"/>
      <c r="O208" s="1"/>
    </row>
    <row r="209" spans="1:15" ht="12.75" customHeight="1">
      <c r="A209" s="33">
        <v>199</v>
      </c>
      <c r="B209" s="62" t="s">
        <v>422</v>
      </c>
      <c r="C209" s="31">
        <v>315</v>
      </c>
      <c r="D209" s="40">
        <v>317.51666666666665</v>
      </c>
      <c r="E209" s="40">
        <v>310.68333333333328</v>
      </c>
      <c r="F209" s="40">
        <v>306.36666666666662</v>
      </c>
      <c r="G209" s="40">
        <v>299.53333333333325</v>
      </c>
      <c r="H209" s="40">
        <v>321.83333333333331</v>
      </c>
      <c r="I209" s="40">
        <v>328.66666666666669</v>
      </c>
      <c r="J209" s="40">
        <v>332.98333333333335</v>
      </c>
      <c r="K209" s="31">
        <v>324.35000000000002</v>
      </c>
      <c r="L209" s="31">
        <v>313.2</v>
      </c>
      <c r="M209" s="31">
        <v>3.47316</v>
      </c>
      <c r="N209" s="1"/>
      <c r="O209" s="1"/>
    </row>
    <row r="210" spans="1:15" ht="12.75" customHeight="1">
      <c r="A210" s="33">
        <v>200</v>
      </c>
      <c r="B210" s="62" t="s">
        <v>135</v>
      </c>
      <c r="C210" s="31">
        <v>428.95</v>
      </c>
      <c r="D210" s="40">
        <v>428.41666666666669</v>
      </c>
      <c r="E210" s="40">
        <v>423.58333333333337</v>
      </c>
      <c r="F210" s="40">
        <v>418.2166666666667</v>
      </c>
      <c r="G210" s="40">
        <v>413.38333333333338</v>
      </c>
      <c r="H210" s="40">
        <v>433.78333333333336</v>
      </c>
      <c r="I210" s="40">
        <v>438.61666666666673</v>
      </c>
      <c r="J210" s="40">
        <v>443.98333333333335</v>
      </c>
      <c r="K210" s="31">
        <v>433.25</v>
      </c>
      <c r="L210" s="31">
        <v>423.05</v>
      </c>
      <c r="M210" s="31">
        <v>50.908009999999997</v>
      </c>
      <c r="N210" s="1"/>
      <c r="O210" s="1"/>
    </row>
    <row r="211" spans="1:15" ht="12.75" customHeight="1">
      <c r="A211" s="33">
        <v>201</v>
      </c>
      <c r="B211" s="62" t="s">
        <v>423</v>
      </c>
      <c r="C211" s="31">
        <v>1078.9000000000001</v>
      </c>
      <c r="D211" s="40">
        <v>1079.3</v>
      </c>
      <c r="E211" s="40">
        <v>1071.5999999999999</v>
      </c>
      <c r="F211" s="40">
        <v>1064.3</v>
      </c>
      <c r="G211" s="40">
        <v>1056.5999999999999</v>
      </c>
      <c r="H211" s="40">
        <v>1086.5999999999999</v>
      </c>
      <c r="I211" s="40">
        <v>1094.3000000000002</v>
      </c>
      <c r="J211" s="40">
        <v>1101.5999999999999</v>
      </c>
      <c r="K211" s="31">
        <v>1087</v>
      </c>
      <c r="L211" s="31">
        <v>1072</v>
      </c>
      <c r="M211" s="31">
        <v>0.26838000000000001</v>
      </c>
      <c r="N211" s="1"/>
      <c r="O211" s="1"/>
    </row>
    <row r="212" spans="1:15" ht="12.75" customHeight="1">
      <c r="A212" s="33">
        <v>202</v>
      </c>
      <c r="B212" s="62" t="s">
        <v>126</v>
      </c>
      <c r="C212" s="31">
        <v>3848.7</v>
      </c>
      <c r="D212" s="40">
        <v>3849.2333333333336</v>
      </c>
      <c r="E212" s="40">
        <v>3799.4666666666672</v>
      </c>
      <c r="F212" s="40">
        <v>3750.2333333333336</v>
      </c>
      <c r="G212" s="40">
        <v>3700.4666666666672</v>
      </c>
      <c r="H212" s="40">
        <v>3898.4666666666672</v>
      </c>
      <c r="I212" s="40">
        <v>3948.2333333333336</v>
      </c>
      <c r="J212" s="40">
        <v>3997.4666666666672</v>
      </c>
      <c r="K212" s="31">
        <v>3899</v>
      </c>
      <c r="L212" s="31">
        <v>3800</v>
      </c>
      <c r="M212" s="31">
        <v>19.46931</v>
      </c>
      <c r="N212" s="1"/>
      <c r="O212" s="1"/>
    </row>
    <row r="213" spans="1:15" ht="12.75" customHeight="1">
      <c r="A213" s="33">
        <v>203</v>
      </c>
      <c r="B213" s="62" t="s">
        <v>136</v>
      </c>
      <c r="C213" s="31">
        <v>117.1</v>
      </c>
      <c r="D213" s="40">
        <v>116.76666666666667</v>
      </c>
      <c r="E213" s="40">
        <v>114.28333333333333</v>
      </c>
      <c r="F213" s="40">
        <v>111.46666666666667</v>
      </c>
      <c r="G213" s="40">
        <v>108.98333333333333</v>
      </c>
      <c r="H213" s="40">
        <v>119.58333333333333</v>
      </c>
      <c r="I213" s="40">
        <v>122.06666666666665</v>
      </c>
      <c r="J213" s="40">
        <v>124.88333333333333</v>
      </c>
      <c r="K213" s="31">
        <v>119.25</v>
      </c>
      <c r="L213" s="31">
        <v>113.95</v>
      </c>
      <c r="M213" s="31">
        <v>95.448300000000003</v>
      </c>
      <c r="N213" s="1"/>
      <c r="O213" s="1"/>
    </row>
    <row r="214" spans="1:15" ht="12.75" customHeight="1">
      <c r="A214" s="33">
        <v>204</v>
      </c>
      <c r="B214" s="62" t="s">
        <v>137</v>
      </c>
      <c r="C214" s="31">
        <v>272.95</v>
      </c>
      <c r="D214" s="40">
        <v>271.7166666666667</v>
      </c>
      <c r="E214" s="40">
        <v>269.93333333333339</v>
      </c>
      <c r="F214" s="40">
        <v>266.91666666666669</v>
      </c>
      <c r="G214" s="40">
        <v>265.13333333333338</v>
      </c>
      <c r="H214" s="40">
        <v>274.73333333333341</v>
      </c>
      <c r="I214" s="40">
        <v>276.51666666666671</v>
      </c>
      <c r="J214" s="40">
        <v>279.53333333333342</v>
      </c>
      <c r="K214" s="31">
        <v>273.5</v>
      </c>
      <c r="L214" s="31">
        <v>268.7</v>
      </c>
      <c r="M214" s="31">
        <v>21.602540000000001</v>
      </c>
      <c r="N214" s="1"/>
      <c r="O214" s="1"/>
    </row>
    <row r="215" spans="1:15" ht="12.75" customHeight="1">
      <c r="A215" s="33">
        <v>205</v>
      </c>
      <c r="B215" s="62" t="s">
        <v>138</v>
      </c>
      <c r="C215" s="31">
        <v>2676.1</v>
      </c>
      <c r="D215" s="40">
        <v>2668.2000000000003</v>
      </c>
      <c r="E215" s="40">
        <v>2656.0000000000005</v>
      </c>
      <c r="F215" s="40">
        <v>2635.9</v>
      </c>
      <c r="G215" s="40">
        <v>2623.7000000000003</v>
      </c>
      <c r="H215" s="40">
        <v>2688.3000000000006</v>
      </c>
      <c r="I215" s="40">
        <v>2700.5000000000005</v>
      </c>
      <c r="J215" s="40">
        <v>2720.6000000000008</v>
      </c>
      <c r="K215" s="31">
        <v>2680.4</v>
      </c>
      <c r="L215" s="31">
        <v>2648.1</v>
      </c>
      <c r="M215" s="31">
        <v>11.29279</v>
      </c>
      <c r="N215" s="1"/>
      <c r="O215" s="1"/>
    </row>
    <row r="216" spans="1:15" ht="12.75" customHeight="1">
      <c r="A216" s="33">
        <v>206</v>
      </c>
      <c r="B216" s="62" t="s">
        <v>282</v>
      </c>
      <c r="C216" s="31">
        <v>308.10000000000002</v>
      </c>
      <c r="D216" s="40">
        <v>307.4666666666667</v>
      </c>
      <c r="E216" s="40">
        <v>306.63333333333338</v>
      </c>
      <c r="F216" s="40">
        <v>305.16666666666669</v>
      </c>
      <c r="G216" s="40">
        <v>304.33333333333337</v>
      </c>
      <c r="H216" s="40">
        <v>308.93333333333339</v>
      </c>
      <c r="I216" s="40">
        <v>309.76666666666665</v>
      </c>
      <c r="J216" s="40">
        <v>311.23333333333341</v>
      </c>
      <c r="K216" s="31">
        <v>308.3</v>
      </c>
      <c r="L216" s="31">
        <v>306</v>
      </c>
      <c r="M216" s="31">
        <v>4.8553899999999999</v>
      </c>
      <c r="N216" s="1"/>
      <c r="O216" s="1"/>
    </row>
    <row r="217" spans="1:15" ht="12.75" customHeight="1">
      <c r="A217" s="33">
        <v>207</v>
      </c>
      <c r="B217" s="62" t="s">
        <v>424</v>
      </c>
      <c r="C217" s="31">
        <v>4133.8999999999996</v>
      </c>
      <c r="D217" s="40">
        <v>4141.3</v>
      </c>
      <c r="E217" s="40">
        <v>4112.6000000000004</v>
      </c>
      <c r="F217" s="40">
        <v>4091.3</v>
      </c>
      <c r="G217" s="40">
        <v>4062.6000000000004</v>
      </c>
      <c r="H217" s="40">
        <v>4162.6000000000004</v>
      </c>
      <c r="I217" s="40">
        <v>4191.2999999999993</v>
      </c>
      <c r="J217" s="40">
        <v>4212.6000000000004</v>
      </c>
      <c r="K217" s="31">
        <v>4170</v>
      </c>
      <c r="L217" s="31">
        <v>4120</v>
      </c>
      <c r="M217" s="31">
        <v>0.11737</v>
      </c>
      <c r="N217" s="1"/>
      <c r="O217" s="1"/>
    </row>
    <row r="218" spans="1:15" ht="12.75" customHeight="1">
      <c r="A218" s="33">
        <v>208</v>
      </c>
      <c r="B218" s="62" t="s">
        <v>425</v>
      </c>
      <c r="C218" s="31">
        <v>810.9</v>
      </c>
      <c r="D218" s="40">
        <v>816.26666666666677</v>
      </c>
      <c r="E218" s="40">
        <v>796.88333333333355</v>
      </c>
      <c r="F218" s="40">
        <v>782.86666666666679</v>
      </c>
      <c r="G218" s="40">
        <v>763.48333333333358</v>
      </c>
      <c r="H218" s="40">
        <v>830.28333333333353</v>
      </c>
      <c r="I218" s="40">
        <v>849.66666666666674</v>
      </c>
      <c r="J218" s="40">
        <v>863.68333333333351</v>
      </c>
      <c r="K218" s="31">
        <v>835.65</v>
      </c>
      <c r="L218" s="31">
        <v>802.25</v>
      </c>
      <c r="M218" s="31">
        <v>0.67691000000000001</v>
      </c>
      <c r="N218" s="1"/>
      <c r="O218" s="1"/>
    </row>
    <row r="219" spans="1:15" ht="12.75" customHeight="1">
      <c r="A219" s="33">
        <v>209</v>
      </c>
      <c r="B219" s="62" t="s">
        <v>283</v>
      </c>
      <c r="C219" s="31">
        <v>42635.199999999997</v>
      </c>
      <c r="D219" s="40">
        <v>42518.433333333327</v>
      </c>
      <c r="E219" s="40">
        <v>42236.766666666656</v>
      </c>
      <c r="F219" s="40">
        <v>41838.333333333328</v>
      </c>
      <c r="G219" s="40">
        <v>41556.666666666657</v>
      </c>
      <c r="H219" s="40">
        <v>42916.866666666654</v>
      </c>
      <c r="I219" s="40">
        <v>43198.533333333326</v>
      </c>
      <c r="J219" s="40">
        <v>43596.966666666653</v>
      </c>
      <c r="K219" s="31">
        <v>42800.1</v>
      </c>
      <c r="L219" s="31">
        <v>42120</v>
      </c>
      <c r="M219" s="31">
        <v>7.7369999999999994E-2</v>
      </c>
      <c r="N219" s="1"/>
      <c r="O219" s="1"/>
    </row>
    <row r="220" spans="1:15" ht="12.75" customHeight="1">
      <c r="A220" s="33">
        <v>210</v>
      </c>
      <c r="B220" s="62" t="s">
        <v>426</v>
      </c>
      <c r="C220" s="31">
        <v>59</v>
      </c>
      <c r="D220" s="40">
        <v>59.050000000000004</v>
      </c>
      <c r="E220" s="40">
        <v>58.20000000000001</v>
      </c>
      <c r="F220" s="40">
        <v>57.400000000000006</v>
      </c>
      <c r="G220" s="40">
        <v>56.550000000000011</v>
      </c>
      <c r="H220" s="40">
        <v>59.850000000000009</v>
      </c>
      <c r="I220" s="40">
        <v>60.7</v>
      </c>
      <c r="J220" s="40">
        <v>61.500000000000007</v>
      </c>
      <c r="K220" s="31">
        <v>59.9</v>
      </c>
      <c r="L220" s="31">
        <v>58.25</v>
      </c>
      <c r="M220" s="31">
        <v>61.650469999999999</v>
      </c>
      <c r="N220" s="1"/>
      <c r="O220" s="1"/>
    </row>
    <row r="221" spans="1:15" ht="12.75" customHeight="1">
      <c r="A221" s="33">
        <v>211</v>
      </c>
      <c r="B221" s="62" t="s">
        <v>129</v>
      </c>
      <c r="C221" s="31">
        <v>2658.55</v>
      </c>
      <c r="D221" s="40">
        <v>2650.9833333333336</v>
      </c>
      <c r="E221" s="40">
        <v>2638.9666666666672</v>
      </c>
      <c r="F221" s="40">
        <v>2619.3833333333337</v>
      </c>
      <c r="G221" s="40">
        <v>2607.3666666666672</v>
      </c>
      <c r="H221" s="40">
        <v>2670.5666666666671</v>
      </c>
      <c r="I221" s="40">
        <v>2682.5833333333335</v>
      </c>
      <c r="J221" s="40">
        <v>2702.166666666667</v>
      </c>
      <c r="K221" s="31">
        <v>2663</v>
      </c>
      <c r="L221" s="31">
        <v>2631.4</v>
      </c>
      <c r="M221" s="31">
        <v>54.950690000000002</v>
      </c>
      <c r="N221" s="1"/>
      <c r="O221" s="1"/>
    </row>
    <row r="222" spans="1:15" ht="12.75" customHeight="1">
      <c r="A222" s="33">
        <v>212</v>
      </c>
      <c r="B222" s="62" t="s">
        <v>140</v>
      </c>
      <c r="C222" s="31">
        <v>925.55</v>
      </c>
      <c r="D222" s="40">
        <v>922.96666666666658</v>
      </c>
      <c r="E222" s="40">
        <v>917.38333333333321</v>
      </c>
      <c r="F222" s="40">
        <v>909.21666666666658</v>
      </c>
      <c r="G222" s="40">
        <v>903.63333333333321</v>
      </c>
      <c r="H222" s="40">
        <v>931.13333333333321</v>
      </c>
      <c r="I222" s="40">
        <v>936.71666666666647</v>
      </c>
      <c r="J222" s="40">
        <v>944.88333333333321</v>
      </c>
      <c r="K222" s="31">
        <v>928.55</v>
      </c>
      <c r="L222" s="31">
        <v>914.8</v>
      </c>
      <c r="M222" s="31">
        <v>152.12286</v>
      </c>
      <c r="N222" s="1"/>
      <c r="O222" s="1"/>
    </row>
    <row r="223" spans="1:15" ht="12.75" customHeight="1">
      <c r="A223" s="33">
        <v>213</v>
      </c>
      <c r="B223" s="62" t="s">
        <v>141</v>
      </c>
      <c r="C223" s="31">
        <v>1292.25</v>
      </c>
      <c r="D223" s="40">
        <v>1282.5999999999999</v>
      </c>
      <c r="E223" s="40">
        <v>1270.2499999999998</v>
      </c>
      <c r="F223" s="40">
        <v>1248.2499999999998</v>
      </c>
      <c r="G223" s="40">
        <v>1235.8999999999996</v>
      </c>
      <c r="H223" s="40">
        <v>1304.5999999999999</v>
      </c>
      <c r="I223" s="40">
        <v>1316.9500000000003</v>
      </c>
      <c r="J223" s="40">
        <v>1338.95</v>
      </c>
      <c r="K223" s="31">
        <v>1294.95</v>
      </c>
      <c r="L223" s="31">
        <v>1260.5999999999999</v>
      </c>
      <c r="M223" s="31">
        <v>7.5843299999999996</v>
      </c>
      <c r="N223" s="1"/>
      <c r="O223" s="1"/>
    </row>
    <row r="224" spans="1:15" ht="12.75" customHeight="1">
      <c r="A224" s="33">
        <v>214</v>
      </c>
      <c r="B224" s="62" t="s">
        <v>142</v>
      </c>
      <c r="C224" s="31">
        <v>563.25</v>
      </c>
      <c r="D224" s="40">
        <v>560.23333333333335</v>
      </c>
      <c r="E224" s="40">
        <v>554.06666666666672</v>
      </c>
      <c r="F224" s="40">
        <v>544.88333333333333</v>
      </c>
      <c r="G224" s="40">
        <v>538.7166666666667</v>
      </c>
      <c r="H224" s="40">
        <v>569.41666666666674</v>
      </c>
      <c r="I224" s="40">
        <v>575.58333333333326</v>
      </c>
      <c r="J224" s="40">
        <v>584.76666666666677</v>
      </c>
      <c r="K224" s="31">
        <v>566.4</v>
      </c>
      <c r="L224" s="31">
        <v>551.04999999999995</v>
      </c>
      <c r="M224" s="31">
        <v>33.869929999999997</v>
      </c>
      <c r="N224" s="1"/>
      <c r="O224" s="1"/>
    </row>
    <row r="225" spans="1:15" ht="12.75" customHeight="1">
      <c r="A225" s="33">
        <v>215</v>
      </c>
      <c r="B225" s="62" t="s">
        <v>284</v>
      </c>
      <c r="C225" s="31">
        <v>509.15</v>
      </c>
      <c r="D225" s="40">
        <v>512.1</v>
      </c>
      <c r="E225" s="40">
        <v>503.25</v>
      </c>
      <c r="F225" s="40">
        <v>497.34999999999997</v>
      </c>
      <c r="G225" s="40">
        <v>488.49999999999994</v>
      </c>
      <c r="H225" s="40">
        <v>518</v>
      </c>
      <c r="I225" s="40">
        <v>526.85000000000014</v>
      </c>
      <c r="J225" s="40">
        <v>532.75000000000011</v>
      </c>
      <c r="K225" s="31">
        <v>520.95000000000005</v>
      </c>
      <c r="L225" s="31">
        <v>506.2</v>
      </c>
      <c r="M225" s="31">
        <v>2.19815</v>
      </c>
      <c r="N225" s="1"/>
      <c r="O225" s="1"/>
    </row>
    <row r="226" spans="1:15" ht="12.75" customHeight="1">
      <c r="A226" s="33">
        <v>216</v>
      </c>
      <c r="B226" s="62" t="s">
        <v>427</v>
      </c>
      <c r="C226" s="31">
        <v>54.5</v>
      </c>
      <c r="D226" s="40">
        <v>54.449999999999996</v>
      </c>
      <c r="E226" s="40">
        <v>54.149999999999991</v>
      </c>
      <c r="F226" s="40">
        <v>53.8</v>
      </c>
      <c r="G226" s="40">
        <v>53.499999999999993</v>
      </c>
      <c r="H226" s="40">
        <v>54.79999999999999</v>
      </c>
      <c r="I226" s="40">
        <v>55.099999999999987</v>
      </c>
      <c r="J226" s="40">
        <v>55.449999999999989</v>
      </c>
      <c r="K226" s="31">
        <v>54.75</v>
      </c>
      <c r="L226" s="31">
        <v>54.1</v>
      </c>
      <c r="M226" s="31">
        <v>31.953330000000001</v>
      </c>
      <c r="N226" s="1"/>
      <c r="O226" s="1"/>
    </row>
    <row r="227" spans="1:15" ht="12.75" customHeight="1">
      <c r="A227" s="33">
        <v>217</v>
      </c>
      <c r="B227" s="62" t="s">
        <v>145</v>
      </c>
      <c r="C227" s="31">
        <v>82.8</v>
      </c>
      <c r="D227" s="40">
        <v>82.45</v>
      </c>
      <c r="E227" s="40">
        <v>81.75</v>
      </c>
      <c r="F227" s="40">
        <v>80.7</v>
      </c>
      <c r="G227" s="40">
        <v>80</v>
      </c>
      <c r="H227" s="40">
        <v>83.5</v>
      </c>
      <c r="I227" s="40">
        <v>84.200000000000017</v>
      </c>
      <c r="J227" s="40">
        <v>85.25</v>
      </c>
      <c r="K227" s="31">
        <v>83.15</v>
      </c>
      <c r="L227" s="31">
        <v>81.400000000000006</v>
      </c>
      <c r="M227" s="31">
        <v>461.26348999999999</v>
      </c>
      <c r="N227" s="1"/>
      <c r="O227" s="1"/>
    </row>
    <row r="228" spans="1:15" ht="12.75" customHeight="1">
      <c r="A228" s="33">
        <v>218</v>
      </c>
      <c r="B228" s="62" t="s">
        <v>144</v>
      </c>
      <c r="C228" s="31">
        <v>105.5</v>
      </c>
      <c r="D228" s="40">
        <v>106.06666666666668</v>
      </c>
      <c r="E228" s="40">
        <v>104.33333333333336</v>
      </c>
      <c r="F228" s="40">
        <v>103.16666666666669</v>
      </c>
      <c r="G228" s="40">
        <v>101.43333333333337</v>
      </c>
      <c r="H228" s="40">
        <v>107.23333333333335</v>
      </c>
      <c r="I228" s="40">
        <v>108.96666666666667</v>
      </c>
      <c r="J228" s="40">
        <v>110.13333333333334</v>
      </c>
      <c r="K228" s="31">
        <v>107.8</v>
      </c>
      <c r="L228" s="31">
        <v>104.9</v>
      </c>
      <c r="M228" s="31">
        <v>82.516819999999996</v>
      </c>
      <c r="N228" s="1"/>
      <c r="O228" s="1"/>
    </row>
    <row r="229" spans="1:15" ht="12.75" customHeight="1">
      <c r="A229" s="33">
        <v>219</v>
      </c>
      <c r="B229" s="62" t="s">
        <v>428</v>
      </c>
      <c r="C229" s="31">
        <v>808.9</v>
      </c>
      <c r="D229" s="40">
        <v>812.35</v>
      </c>
      <c r="E229" s="40">
        <v>803.1</v>
      </c>
      <c r="F229" s="40">
        <v>797.3</v>
      </c>
      <c r="G229" s="40">
        <v>788.05</v>
      </c>
      <c r="H229" s="40">
        <v>818.15000000000009</v>
      </c>
      <c r="I229" s="40">
        <v>827.40000000000009</v>
      </c>
      <c r="J229" s="40">
        <v>833.20000000000016</v>
      </c>
      <c r="K229" s="31">
        <v>821.6</v>
      </c>
      <c r="L229" s="31">
        <v>806.55</v>
      </c>
      <c r="M229" s="31">
        <v>0.38308999999999999</v>
      </c>
      <c r="N229" s="1"/>
      <c r="O229" s="1"/>
    </row>
    <row r="230" spans="1:15" ht="12.75" customHeight="1">
      <c r="A230" s="33">
        <v>220</v>
      </c>
      <c r="B230" s="62" t="s">
        <v>429</v>
      </c>
      <c r="C230" s="31">
        <v>493.05</v>
      </c>
      <c r="D230" s="40">
        <v>494.93333333333339</v>
      </c>
      <c r="E230" s="40">
        <v>483.51666666666677</v>
      </c>
      <c r="F230" s="40">
        <v>473.98333333333335</v>
      </c>
      <c r="G230" s="40">
        <v>462.56666666666672</v>
      </c>
      <c r="H230" s="40">
        <v>504.46666666666681</v>
      </c>
      <c r="I230" s="40">
        <v>515.88333333333344</v>
      </c>
      <c r="J230" s="40">
        <v>525.41666666666686</v>
      </c>
      <c r="K230" s="31">
        <v>506.35</v>
      </c>
      <c r="L230" s="31">
        <v>485.4</v>
      </c>
      <c r="M230" s="31">
        <v>22.691079999999999</v>
      </c>
      <c r="N230" s="1"/>
      <c r="O230" s="1"/>
    </row>
    <row r="231" spans="1:15" ht="12.75" customHeight="1">
      <c r="A231" s="33">
        <v>221</v>
      </c>
      <c r="B231" s="62" t="s">
        <v>430</v>
      </c>
      <c r="C231" s="31">
        <v>26.95</v>
      </c>
      <c r="D231" s="40">
        <v>26.933333333333334</v>
      </c>
      <c r="E231" s="40">
        <v>26.816666666666666</v>
      </c>
      <c r="F231" s="40">
        <v>26.683333333333334</v>
      </c>
      <c r="G231" s="40">
        <v>26.566666666666666</v>
      </c>
      <c r="H231" s="40">
        <v>27.066666666666666</v>
      </c>
      <c r="I231" s="40">
        <v>27.183333333333334</v>
      </c>
      <c r="J231" s="40">
        <v>27.316666666666666</v>
      </c>
      <c r="K231" s="31">
        <v>27.05</v>
      </c>
      <c r="L231" s="31">
        <v>26.8</v>
      </c>
      <c r="M231" s="31">
        <v>32.348770000000002</v>
      </c>
      <c r="N231" s="1"/>
      <c r="O231" s="1"/>
    </row>
    <row r="232" spans="1:15" ht="12.75" customHeight="1">
      <c r="A232" s="33">
        <v>222</v>
      </c>
      <c r="B232" s="62" t="s">
        <v>159</v>
      </c>
      <c r="C232" s="31">
        <v>452.85</v>
      </c>
      <c r="D232" s="40">
        <v>452.60000000000008</v>
      </c>
      <c r="E232" s="40">
        <v>450.40000000000015</v>
      </c>
      <c r="F232" s="40">
        <v>447.95000000000005</v>
      </c>
      <c r="G232" s="40">
        <v>445.75000000000011</v>
      </c>
      <c r="H232" s="40">
        <v>455.05000000000018</v>
      </c>
      <c r="I232" s="40">
        <v>457.25000000000011</v>
      </c>
      <c r="J232" s="40">
        <v>459.70000000000022</v>
      </c>
      <c r="K232" s="31">
        <v>454.8</v>
      </c>
      <c r="L232" s="31">
        <v>450.15</v>
      </c>
      <c r="M232" s="31">
        <v>44.72119</v>
      </c>
      <c r="N232" s="1"/>
      <c r="O232" s="1"/>
    </row>
    <row r="233" spans="1:15" ht="12.75" customHeight="1">
      <c r="A233" s="33">
        <v>223</v>
      </c>
      <c r="B233" s="62" t="s">
        <v>431</v>
      </c>
      <c r="C233" s="31">
        <v>110.85</v>
      </c>
      <c r="D233" s="40">
        <v>112.03333333333335</v>
      </c>
      <c r="E233" s="40">
        <v>109.06666666666669</v>
      </c>
      <c r="F233" s="40">
        <v>107.28333333333335</v>
      </c>
      <c r="G233" s="40">
        <v>104.31666666666669</v>
      </c>
      <c r="H233" s="40">
        <v>113.81666666666669</v>
      </c>
      <c r="I233" s="40">
        <v>116.78333333333336</v>
      </c>
      <c r="J233" s="40">
        <v>118.56666666666669</v>
      </c>
      <c r="K233" s="31">
        <v>115</v>
      </c>
      <c r="L233" s="31">
        <v>110.25</v>
      </c>
      <c r="M233" s="31">
        <v>25.132249999999999</v>
      </c>
      <c r="N233" s="1"/>
      <c r="O233" s="1"/>
    </row>
    <row r="234" spans="1:15" ht="12.75" customHeight="1">
      <c r="A234" s="33">
        <v>224</v>
      </c>
      <c r="B234" s="62" t="s">
        <v>149</v>
      </c>
      <c r="C234" s="31">
        <v>222.4</v>
      </c>
      <c r="D234" s="40">
        <v>222.63333333333333</v>
      </c>
      <c r="E234" s="40">
        <v>220.26666666666665</v>
      </c>
      <c r="F234" s="40">
        <v>218.13333333333333</v>
      </c>
      <c r="G234" s="40">
        <v>215.76666666666665</v>
      </c>
      <c r="H234" s="40">
        <v>224.76666666666665</v>
      </c>
      <c r="I234" s="40">
        <v>227.13333333333333</v>
      </c>
      <c r="J234" s="40">
        <v>229.26666666666665</v>
      </c>
      <c r="K234" s="31">
        <v>225</v>
      </c>
      <c r="L234" s="31">
        <v>220.5</v>
      </c>
      <c r="M234" s="31">
        <v>25.121300000000002</v>
      </c>
      <c r="N234" s="1"/>
      <c r="O234" s="1"/>
    </row>
    <row r="235" spans="1:15" ht="12.75" customHeight="1">
      <c r="A235" s="33">
        <v>225</v>
      </c>
      <c r="B235" s="62" t="s">
        <v>139</v>
      </c>
      <c r="C235" s="31">
        <v>114.05</v>
      </c>
      <c r="D235" s="40">
        <v>114.16666666666667</v>
      </c>
      <c r="E235" s="40">
        <v>112.88333333333334</v>
      </c>
      <c r="F235" s="40">
        <v>111.71666666666667</v>
      </c>
      <c r="G235" s="40">
        <v>110.43333333333334</v>
      </c>
      <c r="H235" s="40">
        <v>115.33333333333334</v>
      </c>
      <c r="I235" s="40">
        <v>116.61666666666667</v>
      </c>
      <c r="J235" s="40">
        <v>117.78333333333335</v>
      </c>
      <c r="K235" s="31">
        <v>115.45</v>
      </c>
      <c r="L235" s="31">
        <v>113</v>
      </c>
      <c r="M235" s="31">
        <v>96.500330000000005</v>
      </c>
      <c r="N235" s="1"/>
      <c r="O235" s="1"/>
    </row>
    <row r="236" spans="1:15" ht="12.75" customHeight="1">
      <c r="A236" s="33">
        <v>226</v>
      </c>
      <c r="B236" s="62" t="s">
        <v>432</v>
      </c>
      <c r="C236" s="31">
        <v>60.4</v>
      </c>
      <c r="D236" s="40">
        <v>60.949999999999996</v>
      </c>
      <c r="E236" s="40">
        <v>59.699999999999989</v>
      </c>
      <c r="F236" s="40">
        <v>58.999999999999993</v>
      </c>
      <c r="G236" s="40">
        <v>57.749999999999986</v>
      </c>
      <c r="H236" s="40">
        <v>61.649999999999991</v>
      </c>
      <c r="I236" s="40">
        <v>62.900000000000006</v>
      </c>
      <c r="J236" s="40">
        <v>63.599999999999994</v>
      </c>
      <c r="K236" s="31">
        <v>62.2</v>
      </c>
      <c r="L236" s="31">
        <v>60.25</v>
      </c>
      <c r="M236" s="31">
        <v>60.704749999999997</v>
      </c>
      <c r="N236" s="1"/>
      <c r="O236" s="1"/>
    </row>
    <row r="237" spans="1:15" ht="12.75" customHeight="1">
      <c r="A237" s="33">
        <v>227</v>
      </c>
      <c r="B237" s="62" t="s">
        <v>150</v>
      </c>
      <c r="C237" s="31">
        <v>5915.3</v>
      </c>
      <c r="D237" s="40">
        <v>5901.833333333333</v>
      </c>
      <c r="E237" s="40">
        <v>5865.0666666666657</v>
      </c>
      <c r="F237" s="40">
        <v>5814.833333333333</v>
      </c>
      <c r="G237" s="40">
        <v>5778.0666666666657</v>
      </c>
      <c r="H237" s="40">
        <v>5952.0666666666657</v>
      </c>
      <c r="I237" s="40">
        <v>5988.8333333333339</v>
      </c>
      <c r="J237" s="40">
        <v>6039.0666666666657</v>
      </c>
      <c r="K237" s="31">
        <v>5938.6</v>
      </c>
      <c r="L237" s="31">
        <v>5851.6</v>
      </c>
      <c r="M237" s="31">
        <v>1.0686199999999999</v>
      </c>
      <c r="N237" s="1"/>
      <c r="O237" s="1"/>
    </row>
    <row r="238" spans="1:15" ht="12.75" customHeight="1">
      <c r="A238" s="33">
        <v>228</v>
      </c>
      <c r="B238" s="62" t="s">
        <v>285</v>
      </c>
      <c r="C238" s="31">
        <v>281.75</v>
      </c>
      <c r="D238" s="40">
        <v>282.16666666666669</v>
      </c>
      <c r="E238" s="40">
        <v>279.83333333333337</v>
      </c>
      <c r="F238" s="40">
        <v>277.91666666666669</v>
      </c>
      <c r="G238" s="40">
        <v>275.58333333333337</v>
      </c>
      <c r="H238" s="40">
        <v>284.08333333333337</v>
      </c>
      <c r="I238" s="40">
        <v>286.41666666666674</v>
      </c>
      <c r="J238" s="40">
        <v>288.33333333333337</v>
      </c>
      <c r="K238" s="31">
        <v>284.5</v>
      </c>
      <c r="L238" s="31">
        <v>280.25</v>
      </c>
      <c r="M238" s="31">
        <v>9.1942500000000003</v>
      </c>
      <c r="N238" s="1"/>
      <c r="O238" s="1"/>
    </row>
    <row r="239" spans="1:15" ht="12.75" customHeight="1">
      <c r="A239" s="33">
        <v>229</v>
      </c>
      <c r="B239" s="62" t="s">
        <v>146</v>
      </c>
      <c r="C239" s="31">
        <v>130.69999999999999</v>
      </c>
      <c r="D239" s="40">
        <v>130.66666666666666</v>
      </c>
      <c r="E239" s="40">
        <v>128.83333333333331</v>
      </c>
      <c r="F239" s="40">
        <v>126.96666666666667</v>
      </c>
      <c r="G239" s="40">
        <v>125.13333333333333</v>
      </c>
      <c r="H239" s="40">
        <v>132.5333333333333</v>
      </c>
      <c r="I239" s="40">
        <v>134.36666666666662</v>
      </c>
      <c r="J239" s="40">
        <v>136.23333333333329</v>
      </c>
      <c r="K239" s="31">
        <v>132.5</v>
      </c>
      <c r="L239" s="31">
        <v>128.80000000000001</v>
      </c>
      <c r="M239" s="31">
        <v>198.46063000000001</v>
      </c>
      <c r="N239" s="1"/>
      <c r="O239" s="1"/>
    </row>
    <row r="240" spans="1:15" ht="12.75" customHeight="1">
      <c r="A240" s="33">
        <v>230</v>
      </c>
      <c r="B240" s="62" t="s">
        <v>148</v>
      </c>
      <c r="C240" s="31">
        <v>394.5</v>
      </c>
      <c r="D240" s="40">
        <v>394.58333333333331</v>
      </c>
      <c r="E240" s="40">
        <v>391.91666666666663</v>
      </c>
      <c r="F240" s="40">
        <v>389.33333333333331</v>
      </c>
      <c r="G240" s="40">
        <v>386.66666666666663</v>
      </c>
      <c r="H240" s="40">
        <v>397.16666666666663</v>
      </c>
      <c r="I240" s="40">
        <v>399.83333333333326</v>
      </c>
      <c r="J240" s="40">
        <v>402.41666666666663</v>
      </c>
      <c r="K240" s="31">
        <v>397.25</v>
      </c>
      <c r="L240" s="31">
        <v>392</v>
      </c>
      <c r="M240" s="31">
        <v>50.535690000000002</v>
      </c>
      <c r="N240" s="1"/>
      <c r="O240" s="1"/>
    </row>
    <row r="241" spans="1:15" ht="12.75" customHeight="1">
      <c r="A241" s="33">
        <v>231</v>
      </c>
      <c r="B241" s="62" t="s">
        <v>156</v>
      </c>
      <c r="C241" s="31">
        <v>91.9</v>
      </c>
      <c r="D241" s="40">
        <v>91.933333333333337</v>
      </c>
      <c r="E241" s="40">
        <v>91.26666666666668</v>
      </c>
      <c r="F241" s="40">
        <v>90.63333333333334</v>
      </c>
      <c r="G241" s="40">
        <v>89.966666666666683</v>
      </c>
      <c r="H241" s="40">
        <v>92.566666666666677</v>
      </c>
      <c r="I241" s="40">
        <v>93.233333333333334</v>
      </c>
      <c r="J241" s="40">
        <v>93.866666666666674</v>
      </c>
      <c r="K241" s="31">
        <v>92.6</v>
      </c>
      <c r="L241" s="31">
        <v>91.3</v>
      </c>
      <c r="M241" s="31">
        <v>93.948939999999993</v>
      </c>
      <c r="N241" s="1"/>
      <c r="O241" s="1"/>
    </row>
    <row r="242" spans="1:15" ht="12.75" customHeight="1">
      <c r="A242" s="33">
        <v>232</v>
      </c>
      <c r="B242" s="62" t="s">
        <v>433</v>
      </c>
      <c r="C242" s="31">
        <v>24.6</v>
      </c>
      <c r="D242" s="40">
        <v>24.5</v>
      </c>
      <c r="E242" s="40">
        <v>24.3</v>
      </c>
      <c r="F242" s="40">
        <v>24</v>
      </c>
      <c r="G242" s="40">
        <v>23.8</v>
      </c>
      <c r="H242" s="40">
        <v>24.8</v>
      </c>
      <c r="I242" s="40">
        <v>25.000000000000004</v>
      </c>
      <c r="J242" s="40">
        <v>25.3</v>
      </c>
      <c r="K242" s="31">
        <v>24.7</v>
      </c>
      <c r="L242" s="31">
        <v>24.2</v>
      </c>
      <c r="M242" s="31">
        <v>97.822419999999994</v>
      </c>
      <c r="N242" s="1"/>
      <c r="O242" s="1"/>
    </row>
    <row r="243" spans="1:15" ht="12.75" customHeight="1">
      <c r="A243" s="33">
        <v>233</v>
      </c>
      <c r="B243" s="62" t="s">
        <v>158</v>
      </c>
      <c r="C243" s="31">
        <v>664.05</v>
      </c>
      <c r="D243" s="40">
        <v>665.05</v>
      </c>
      <c r="E243" s="40">
        <v>659.19999999999993</v>
      </c>
      <c r="F243" s="40">
        <v>654.35</v>
      </c>
      <c r="G243" s="40">
        <v>648.5</v>
      </c>
      <c r="H243" s="40">
        <v>669.89999999999986</v>
      </c>
      <c r="I243" s="40">
        <v>675.74999999999977</v>
      </c>
      <c r="J243" s="40">
        <v>680.5999999999998</v>
      </c>
      <c r="K243" s="31">
        <v>670.9</v>
      </c>
      <c r="L243" s="31">
        <v>660.2</v>
      </c>
      <c r="M243" s="31">
        <v>15.19178</v>
      </c>
      <c r="N243" s="1"/>
      <c r="O243" s="1"/>
    </row>
    <row r="244" spans="1:15" ht="12.75" customHeight="1">
      <c r="A244" s="33">
        <v>234</v>
      </c>
      <c r="B244" s="62" t="s">
        <v>434</v>
      </c>
      <c r="C244" s="31">
        <v>33.1</v>
      </c>
      <c r="D244" s="40">
        <v>32.983333333333341</v>
      </c>
      <c r="E244" s="40">
        <v>32.76666666666668</v>
      </c>
      <c r="F244" s="40">
        <v>32.433333333333337</v>
      </c>
      <c r="G244" s="40">
        <v>32.216666666666676</v>
      </c>
      <c r="H244" s="40">
        <v>33.316666666666684</v>
      </c>
      <c r="I244" s="40">
        <v>33.533333333333339</v>
      </c>
      <c r="J244" s="40">
        <v>33.866666666666688</v>
      </c>
      <c r="K244" s="31">
        <v>33.200000000000003</v>
      </c>
      <c r="L244" s="31">
        <v>32.65</v>
      </c>
      <c r="M244" s="31">
        <v>174.10144</v>
      </c>
      <c r="N244" s="1"/>
      <c r="O244" s="1"/>
    </row>
    <row r="245" spans="1:15" ht="12.75" customHeight="1">
      <c r="A245" s="33">
        <v>235</v>
      </c>
      <c r="B245" s="62" t="s">
        <v>435</v>
      </c>
      <c r="C245" s="31">
        <v>1429.6</v>
      </c>
      <c r="D245" s="40">
        <v>1428.8833333333332</v>
      </c>
      <c r="E245" s="40">
        <v>1415.7666666666664</v>
      </c>
      <c r="F245" s="40">
        <v>1401.9333333333332</v>
      </c>
      <c r="G245" s="40">
        <v>1388.8166666666664</v>
      </c>
      <c r="H245" s="40">
        <v>1442.7166666666665</v>
      </c>
      <c r="I245" s="40">
        <v>1455.8333333333333</v>
      </c>
      <c r="J245" s="40">
        <v>1469.6666666666665</v>
      </c>
      <c r="K245" s="31">
        <v>1442</v>
      </c>
      <c r="L245" s="31">
        <v>1415.05</v>
      </c>
      <c r="M245" s="31">
        <v>0.29693000000000003</v>
      </c>
      <c r="N245" s="1"/>
      <c r="O245" s="1"/>
    </row>
    <row r="246" spans="1:15" ht="12.75" customHeight="1">
      <c r="A246" s="33">
        <v>236</v>
      </c>
      <c r="B246" s="62" t="s">
        <v>436</v>
      </c>
      <c r="C246" s="31">
        <v>329.75</v>
      </c>
      <c r="D246" s="40">
        <v>330.43333333333334</v>
      </c>
      <c r="E246" s="40">
        <v>327.31666666666666</v>
      </c>
      <c r="F246" s="40">
        <v>324.88333333333333</v>
      </c>
      <c r="G246" s="40">
        <v>321.76666666666665</v>
      </c>
      <c r="H246" s="40">
        <v>332.86666666666667</v>
      </c>
      <c r="I246" s="40">
        <v>335.98333333333335</v>
      </c>
      <c r="J246" s="40">
        <v>338.41666666666669</v>
      </c>
      <c r="K246" s="31">
        <v>333.55</v>
      </c>
      <c r="L246" s="31">
        <v>328</v>
      </c>
      <c r="M246" s="31">
        <v>1.0066200000000001</v>
      </c>
      <c r="N246" s="1"/>
      <c r="O246" s="1"/>
    </row>
    <row r="247" spans="1:15" ht="12.75" customHeight="1">
      <c r="A247" s="33">
        <v>237</v>
      </c>
      <c r="B247" s="62" t="s">
        <v>147</v>
      </c>
      <c r="C247" s="31">
        <v>466.25</v>
      </c>
      <c r="D247" s="40">
        <v>463.0333333333333</v>
      </c>
      <c r="E247" s="40">
        <v>459.06666666666661</v>
      </c>
      <c r="F247" s="40">
        <v>451.88333333333333</v>
      </c>
      <c r="G247" s="40">
        <v>447.91666666666663</v>
      </c>
      <c r="H247" s="40">
        <v>470.21666666666658</v>
      </c>
      <c r="I247" s="40">
        <v>474.18333333333328</v>
      </c>
      <c r="J247" s="40">
        <v>481.36666666666656</v>
      </c>
      <c r="K247" s="31">
        <v>467</v>
      </c>
      <c r="L247" s="31">
        <v>455.85</v>
      </c>
      <c r="M247" s="31">
        <v>14.05941</v>
      </c>
      <c r="N247" s="1"/>
      <c r="O247" s="1"/>
    </row>
    <row r="248" spans="1:15" ht="12.75" customHeight="1">
      <c r="A248" s="33">
        <v>238</v>
      </c>
      <c r="B248" s="62" t="s">
        <v>153</v>
      </c>
      <c r="C248" s="31">
        <v>161.55000000000001</v>
      </c>
      <c r="D248" s="40">
        <v>161.16666666666666</v>
      </c>
      <c r="E248" s="40">
        <v>159.88333333333333</v>
      </c>
      <c r="F248" s="40">
        <v>158.21666666666667</v>
      </c>
      <c r="G248" s="40">
        <v>156.93333333333334</v>
      </c>
      <c r="H248" s="40">
        <v>162.83333333333331</v>
      </c>
      <c r="I248" s="40">
        <v>164.11666666666667</v>
      </c>
      <c r="J248" s="40">
        <v>165.7833333333333</v>
      </c>
      <c r="K248" s="31">
        <v>162.44999999999999</v>
      </c>
      <c r="L248" s="31">
        <v>159.5</v>
      </c>
      <c r="M248" s="31">
        <v>38.02675</v>
      </c>
      <c r="N248" s="1"/>
      <c r="O248" s="1"/>
    </row>
    <row r="249" spans="1:15" ht="12.75" customHeight="1">
      <c r="A249" s="33">
        <v>239</v>
      </c>
      <c r="B249" s="62" t="s">
        <v>152</v>
      </c>
      <c r="C249" s="31">
        <v>1298.4000000000001</v>
      </c>
      <c r="D249" s="40">
        <v>1299.6666666666667</v>
      </c>
      <c r="E249" s="40">
        <v>1283.9333333333334</v>
      </c>
      <c r="F249" s="40">
        <v>1269.4666666666667</v>
      </c>
      <c r="G249" s="40">
        <v>1253.7333333333333</v>
      </c>
      <c r="H249" s="40">
        <v>1314.1333333333334</v>
      </c>
      <c r="I249" s="40">
        <v>1329.8666666666666</v>
      </c>
      <c r="J249" s="40">
        <v>1344.3333333333335</v>
      </c>
      <c r="K249" s="31">
        <v>1315.4</v>
      </c>
      <c r="L249" s="31">
        <v>1285.2</v>
      </c>
      <c r="M249" s="31">
        <v>21.02065</v>
      </c>
      <c r="N249" s="1"/>
      <c r="O249" s="1"/>
    </row>
    <row r="250" spans="1:15" ht="12.75" customHeight="1">
      <c r="A250" s="33">
        <v>240</v>
      </c>
      <c r="B250" s="62" t="s">
        <v>437</v>
      </c>
      <c r="C250" s="31">
        <v>16.2</v>
      </c>
      <c r="D250" s="40">
        <v>16.2</v>
      </c>
      <c r="E250" s="40">
        <v>15.45</v>
      </c>
      <c r="F250" s="40">
        <v>14.7</v>
      </c>
      <c r="G250" s="40">
        <v>13.95</v>
      </c>
      <c r="H250" s="40">
        <v>16.95</v>
      </c>
      <c r="I250" s="40">
        <v>17.7</v>
      </c>
      <c r="J250" s="40">
        <v>18.45</v>
      </c>
      <c r="K250" s="31">
        <v>16.95</v>
      </c>
      <c r="L250" s="31">
        <v>15.45</v>
      </c>
      <c r="M250" s="31">
        <v>448.08246000000003</v>
      </c>
      <c r="N250" s="1"/>
      <c r="O250" s="1"/>
    </row>
    <row r="251" spans="1:15" ht="12.75" customHeight="1">
      <c r="A251" s="33">
        <v>241</v>
      </c>
      <c r="B251" s="62" t="s">
        <v>188</v>
      </c>
      <c r="C251" s="31">
        <v>4455.7</v>
      </c>
      <c r="D251" s="40">
        <v>4438.7333333333336</v>
      </c>
      <c r="E251" s="40">
        <v>4417.4666666666672</v>
      </c>
      <c r="F251" s="40">
        <v>4379.2333333333336</v>
      </c>
      <c r="G251" s="40">
        <v>4357.9666666666672</v>
      </c>
      <c r="H251" s="40">
        <v>4476.9666666666672</v>
      </c>
      <c r="I251" s="40">
        <v>4498.2333333333336</v>
      </c>
      <c r="J251" s="40">
        <v>4536.4666666666672</v>
      </c>
      <c r="K251" s="31">
        <v>4460</v>
      </c>
      <c r="L251" s="31">
        <v>4400.5</v>
      </c>
      <c r="M251" s="31">
        <v>1.85999</v>
      </c>
      <c r="N251" s="1"/>
      <c r="O251" s="1"/>
    </row>
    <row r="252" spans="1:15" ht="12.75" customHeight="1">
      <c r="A252" s="33">
        <v>242</v>
      </c>
      <c r="B252" s="62" t="s">
        <v>154</v>
      </c>
      <c r="C252" s="31">
        <v>1303.4000000000001</v>
      </c>
      <c r="D252" s="40">
        <v>1299.8333333333333</v>
      </c>
      <c r="E252" s="40">
        <v>1294.6666666666665</v>
      </c>
      <c r="F252" s="40">
        <v>1285.9333333333332</v>
      </c>
      <c r="G252" s="40">
        <v>1280.7666666666664</v>
      </c>
      <c r="H252" s="40">
        <v>1308.5666666666666</v>
      </c>
      <c r="I252" s="40">
        <v>1313.7333333333331</v>
      </c>
      <c r="J252" s="40">
        <v>1322.4666666666667</v>
      </c>
      <c r="K252" s="31">
        <v>1305</v>
      </c>
      <c r="L252" s="31">
        <v>1291.0999999999999</v>
      </c>
      <c r="M252" s="31">
        <v>40.091799999999999</v>
      </c>
      <c r="N252" s="1"/>
      <c r="O252" s="1"/>
    </row>
    <row r="253" spans="1:15" ht="12.75" customHeight="1">
      <c r="A253" s="33">
        <v>243</v>
      </c>
      <c r="B253" s="62" t="s">
        <v>155</v>
      </c>
      <c r="C253" s="31">
        <v>614.1</v>
      </c>
      <c r="D253" s="40">
        <v>616.96666666666658</v>
      </c>
      <c r="E253" s="40">
        <v>609.43333333333317</v>
      </c>
      <c r="F253" s="40">
        <v>604.76666666666654</v>
      </c>
      <c r="G253" s="40">
        <v>597.23333333333312</v>
      </c>
      <c r="H253" s="40">
        <v>621.63333333333321</v>
      </c>
      <c r="I253" s="40">
        <v>629.16666666666674</v>
      </c>
      <c r="J253" s="40">
        <v>633.83333333333326</v>
      </c>
      <c r="K253" s="31">
        <v>624.5</v>
      </c>
      <c r="L253" s="31">
        <v>612.29999999999995</v>
      </c>
      <c r="M253" s="31">
        <v>5.2486600000000001</v>
      </c>
      <c r="N253" s="1"/>
      <c r="O253" s="1"/>
    </row>
    <row r="254" spans="1:15" ht="12.75" customHeight="1">
      <c r="A254" s="33">
        <v>244</v>
      </c>
      <c r="B254" s="62" t="s">
        <v>151</v>
      </c>
      <c r="C254" s="31">
        <v>2437.75</v>
      </c>
      <c r="D254" s="40">
        <v>2452.2000000000003</v>
      </c>
      <c r="E254" s="40">
        <v>2414.4000000000005</v>
      </c>
      <c r="F254" s="40">
        <v>2391.0500000000002</v>
      </c>
      <c r="G254" s="40">
        <v>2353.2500000000005</v>
      </c>
      <c r="H254" s="40">
        <v>2475.5500000000006</v>
      </c>
      <c r="I254" s="40">
        <v>2513.3500000000008</v>
      </c>
      <c r="J254" s="40">
        <v>2536.7000000000007</v>
      </c>
      <c r="K254" s="31">
        <v>2490</v>
      </c>
      <c r="L254" s="31">
        <v>2428.85</v>
      </c>
      <c r="M254" s="31">
        <v>12.76432</v>
      </c>
      <c r="N254" s="1"/>
      <c r="O254" s="1"/>
    </row>
    <row r="255" spans="1:15" ht="12.75" customHeight="1">
      <c r="A255" s="33">
        <v>245</v>
      </c>
      <c r="B255" s="62" t="s">
        <v>157</v>
      </c>
      <c r="C255" s="31">
        <v>731.2</v>
      </c>
      <c r="D255" s="40">
        <v>731.13333333333333</v>
      </c>
      <c r="E255" s="40">
        <v>726.26666666666665</v>
      </c>
      <c r="F255" s="40">
        <v>721.33333333333337</v>
      </c>
      <c r="G255" s="40">
        <v>716.4666666666667</v>
      </c>
      <c r="H255" s="40">
        <v>736.06666666666661</v>
      </c>
      <c r="I255" s="40">
        <v>740.93333333333317</v>
      </c>
      <c r="J255" s="40">
        <v>745.86666666666656</v>
      </c>
      <c r="K255" s="31">
        <v>736</v>
      </c>
      <c r="L255" s="31">
        <v>726.2</v>
      </c>
      <c r="M255" s="31">
        <v>1.91483</v>
      </c>
      <c r="N255" s="1"/>
      <c r="O255" s="1"/>
    </row>
    <row r="256" spans="1:15" ht="12.75" customHeight="1">
      <c r="A256" s="33">
        <v>246</v>
      </c>
      <c r="B256" s="62" t="s">
        <v>438</v>
      </c>
      <c r="C256" s="31">
        <v>2390.75</v>
      </c>
      <c r="D256" s="40">
        <v>2400.1666666666665</v>
      </c>
      <c r="E256" s="40">
        <v>2352.583333333333</v>
      </c>
      <c r="F256" s="40">
        <v>2314.4166666666665</v>
      </c>
      <c r="G256" s="40">
        <v>2266.833333333333</v>
      </c>
      <c r="H256" s="40">
        <v>2438.333333333333</v>
      </c>
      <c r="I256" s="40">
        <v>2485.9166666666661</v>
      </c>
      <c r="J256" s="40">
        <v>2524.083333333333</v>
      </c>
      <c r="K256" s="31">
        <v>2447.75</v>
      </c>
      <c r="L256" s="31">
        <v>2362</v>
      </c>
      <c r="M256" s="31">
        <v>2.76851</v>
      </c>
      <c r="N256" s="1"/>
      <c r="O256" s="1"/>
    </row>
    <row r="257" spans="1:15" ht="12.75" customHeight="1">
      <c r="A257" s="33">
        <v>247</v>
      </c>
      <c r="B257" s="62" t="s">
        <v>161</v>
      </c>
      <c r="C257" s="31">
        <v>3362.55</v>
      </c>
      <c r="D257" s="40">
        <v>3373.1333333333337</v>
      </c>
      <c r="E257" s="40">
        <v>3331.4666666666672</v>
      </c>
      <c r="F257" s="40">
        <v>3300.3833333333337</v>
      </c>
      <c r="G257" s="40">
        <v>3258.7166666666672</v>
      </c>
      <c r="H257" s="40">
        <v>3404.2166666666672</v>
      </c>
      <c r="I257" s="40">
        <v>3445.8833333333341</v>
      </c>
      <c r="J257" s="40">
        <v>3476.9666666666672</v>
      </c>
      <c r="K257" s="31">
        <v>3414.8</v>
      </c>
      <c r="L257" s="31">
        <v>3342.05</v>
      </c>
      <c r="M257" s="31">
        <v>1.1438200000000001</v>
      </c>
      <c r="N257" s="1"/>
      <c r="O257" s="1"/>
    </row>
    <row r="258" spans="1:15" ht="12.75" customHeight="1">
      <c r="A258" s="33">
        <v>248</v>
      </c>
      <c r="B258" s="62" t="s">
        <v>439</v>
      </c>
      <c r="C258" s="31">
        <v>1039.1500000000001</v>
      </c>
      <c r="D258" s="40">
        <v>1030.4166666666667</v>
      </c>
      <c r="E258" s="40">
        <v>1012.8333333333335</v>
      </c>
      <c r="F258" s="40">
        <v>986.51666666666677</v>
      </c>
      <c r="G258" s="40">
        <v>968.93333333333351</v>
      </c>
      <c r="H258" s="40">
        <v>1056.7333333333336</v>
      </c>
      <c r="I258" s="40">
        <v>1074.3166666666671</v>
      </c>
      <c r="J258" s="40">
        <v>1100.6333333333334</v>
      </c>
      <c r="K258" s="31">
        <v>1048</v>
      </c>
      <c r="L258" s="31">
        <v>1004.1</v>
      </c>
      <c r="M258" s="31">
        <v>8.9322700000000008</v>
      </c>
      <c r="N258" s="1"/>
      <c r="O258" s="1"/>
    </row>
    <row r="259" spans="1:15" ht="12.75" customHeight="1">
      <c r="A259" s="33">
        <v>249</v>
      </c>
      <c r="B259" s="62" t="s">
        <v>440</v>
      </c>
      <c r="C259" s="31">
        <v>725.45</v>
      </c>
      <c r="D259" s="40">
        <v>725.58333333333337</v>
      </c>
      <c r="E259" s="40">
        <v>718.11666666666679</v>
      </c>
      <c r="F259" s="40">
        <v>710.78333333333342</v>
      </c>
      <c r="G259" s="40">
        <v>703.31666666666683</v>
      </c>
      <c r="H259" s="40">
        <v>732.91666666666674</v>
      </c>
      <c r="I259" s="40">
        <v>740.38333333333321</v>
      </c>
      <c r="J259" s="40">
        <v>747.7166666666667</v>
      </c>
      <c r="K259" s="31">
        <v>733.05</v>
      </c>
      <c r="L259" s="31">
        <v>718.25</v>
      </c>
      <c r="M259" s="31">
        <v>4.1043099999999999</v>
      </c>
      <c r="N259" s="1"/>
      <c r="O259" s="1"/>
    </row>
    <row r="260" spans="1:15" ht="12.75" customHeight="1">
      <c r="A260" s="33">
        <v>250</v>
      </c>
      <c r="B260" s="62" t="s">
        <v>441</v>
      </c>
      <c r="C260" s="31">
        <v>330.5</v>
      </c>
      <c r="D260" s="40">
        <v>328.58333333333331</v>
      </c>
      <c r="E260" s="40">
        <v>325.66666666666663</v>
      </c>
      <c r="F260" s="40">
        <v>320.83333333333331</v>
      </c>
      <c r="G260" s="40">
        <v>317.91666666666663</v>
      </c>
      <c r="H260" s="40">
        <v>333.41666666666663</v>
      </c>
      <c r="I260" s="40">
        <v>336.33333333333326</v>
      </c>
      <c r="J260" s="40">
        <v>341.16666666666663</v>
      </c>
      <c r="K260" s="31">
        <v>331.5</v>
      </c>
      <c r="L260" s="31">
        <v>323.75</v>
      </c>
      <c r="M260" s="31">
        <v>4.6649599999999998</v>
      </c>
      <c r="N260" s="1"/>
      <c r="O260" s="1"/>
    </row>
    <row r="261" spans="1:15" ht="12.75" customHeight="1">
      <c r="A261" s="33">
        <v>251</v>
      </c>
      <c r="B261" s="62" t="s">
        <v>442</v>
      </c>
      <c r="C261" s="31">
        <v>73.849999999999994</v>
      </c>
      <c r="D261" s="40">
        <v>74.433333333333323</v>
      </c>
      <c r="E261" s="40">
        <v>72.766666666666652</v>
      </c>
      <c r="F261" s="40">
        <v>71.683333333333323</v>
      </c>
      <c r="G261" s="40">
        <v>70.016666666666652</v>
      </c>
      <c r="H261" s="40">
        <v>75.516666666666652</v>
      </c>
      <c r="I261" s="40">
        <v>77.183333333333309</v>
      </c>
      <c r="J261" s="40">
        <v>78.266666666666652</v>
      </c>
      <c r="K261" s="31">
        <v>76.099999999999994</v>
      </c>
      <c r="L261" s="31">
        <v>73.349999999999994</v>
      </c>
      <c r="M261" s="31">
        <v>26.38175</v>
      </c>
      <c r="N261" s="1"/>
      <c r="O261" s="1"/>
    </row>
    <row r="262" spans="1:15" ht="12.75" customHeight="1">
      <c r="A262" s="33">
        <v>252</v>
      </c>
      <c r="B262" s="62" t="s">
        <v>286</v>
      </c>
      <c r="C262" s="31">
        <v>257.05</v>
      </c>
      <c r="D262" s="40">
        <v>255.51666666666665</v>
      </c>
      <c r="E262" s="40">
        <v>253.08333333333331</v>
      </c>
      <c r="F262" s="40">
        <v>249.11666666666667</v>
      </c>
      <c r="G262" s="40">
        <v>246.68333333333334</v>
      </c>
      <c r="H262" s="40">
        <v>259.48333333333329</v>
      </c>
      <c r="I262" s="40">
        <v>261.91666666666669</v>
      </c>
      <c r="J262" s="40">
        <v>265.88333333333327</v>
      </c>
      <c r="K262" s="31">
        <v>257.95</v>
      </c>
      <c r="L262" s="31">
        <v>251.55</v>
      </c>
      <c r="M262" s="31">
        <v>16.06006</v>
      </c>
      <c r="N262" s="1"/>
      <c r="O262" s="1"/>
    </row>
    <row r="263" spans="1:15" ht="12.75" customHeight="1">
      <c r="A263" s="33">
        <v>253</v>
      </c>
      <c r="B263" s="62" t="s">
        <v>162</v>
      </c>
      <c r="C263" s="31">
        <v>773.15</v>
      </c>
      <c r="D263" s="40">
        <v>776.06666666666661</v>
      </c>
      <c r="E263" s="40">
        <v>765.63333333333321</v>
      </c>
      <c r="F263" s="40">
        <v>758.11666666666656</v>
      </c>
      <c r="G263" s="40">
        <v>747.68333333333317</v>
      </c>
      <c r="H263" s="40">
        <v>783.58333333333326</v>
      </c>
      <c r="I263" s="40">
        <v>794.01666666666665</v>
      </c>
      <c r="J263" s="40">
        <v>801.5333333333333</v>
      </c>
      <c r="K263" s="31">
        <v>786.5</v>
      </c>
      <c r="L263" s="31">
        <v>768.55</v>
      </c>
      <c r="M263" s="31">
        <v>22.825489999999999</v>
      </c>
      <c r="N263" s="1"/>
      <c r="O263" s="1"/>
    </row>
    <row r="264" spans="1:15" ht="12.75" customHeight="1">
      <c r="A264" s="33">
        <v>254</v>
      </c>
      <c r="B264" s="62" t="s">
        <v>443</v>
      </c>
      <c r="C264" s="31">
        <v>105.35</v>
      </c>
      <c r="D264" s="40">
        <v>102.63333333333333</v>
      </c>
      <c r="E264" s="40">
        <v>98.766666666666652</v>
      </c>
      <c r="F264" s="40">
        <v>92.183333333333323</v>
      </c>
      <c r="G264" s="40">
        <v>88.316666666666649</v>
      </c>
      <c r="H264" s="40">
        <v>109.21666666666665</v>
      </c>
      <c r="I264" s="40">
        <v>113.08333333333333</v>
      </c>
      <c r="J264" s="40">
        <v>119.66666666666666</v>
      </c>
      <c r="K264" s="31">
        <v>106.5</v>
      </c>
      <c r="L264" s="31">
        <v>96.05</v>
      </c>
      <c r="M264" s="31">
        <v>389.72656999999998</v>
      </c>
      <c r="N264" s="1"/>
      <c r="O264" s="1"/>
    </row>
    <row r="265" spans="1:15" ht="12.75" customHeight="1">
      <c r="A265" s="33">
        <v>255</v>
      </c>
      <c r="B265" s="62" t="s">
        <v>444</v>
      </c>
      <c r="C265" s="31">
        <v>334</v>
      </c>
      <c r="D265" s="40">
        <v>331.76666666666665</v>
      </c>
      <c r="E265" s="40">
        <v>328.23333333333329</v>
      </c>
      <c r="F265" s="40">
        <v>322.46666666666664</v>
      </c>
      <c r="G265" s="40">
        <v>318.93333333333328</v>
      </c>
      <c r="H265" s="40">
        <v>337.5333333333333</v>
      </c>
      <c r="I265" s="40">
        <v>341.06666666666661</v>
      </c>
      <c r="J265" s="40">
        <v>346.83333333333331</v>
      </c>
      <c r="K265" s="31">
        <v>335.3</v>
      </c>
      <c r="L265" s="31">
        <v>326</v>
      </c>
      <c r="M265" s="31">
        <v>4.2572900000000002</v>
      </c>
      <c r="N265" s="1"/>
      <c r="O265" s="1"/>
    </row>
    <row r="266" spans="1:15" ht="12.75" customHeight="1">
      <c r="A266" s="33">
        <v>256</v>
      </c>
      <c r="B266" s="62" t="s">
        <v>160</v>
      </c>
      <c r="C266" s="31">
        <v>594.15</v>
      </c>
      <c r="D266" s="40">
        <v>589.9666666666667</v>
      </c>
      <c r="E266" s="40">
        <v>575.43333333333339</v>
      </c>
      <c r="F266" s="40">
        <v>556.7166666666667</v>
      </c>
      <c r="G266" s="40">
        <v>542.18333333333339</v>
      </c>
      <c r="H266" s="40">
        <v>608.68333333333339</v>
      </c>
      <c r="I266" s="40">
        <v>623.2166666666667</v>
      </c>
      <c r="J266" s="40">
        <v>641.93333333333339</v>
      </c>
      <c r="K266" s="31">
        <v>604.5</v>
      </c>
      <c r="L266" s="31">
        <v>571.25</v>
      </c>
      <c r="M266" s="31">
        <v>95.085899999999995</v>
      </c>
      <c r="N266" s="1"/>
      <c r="O266" s="1"/>
    </row>
    <row r="267" spans="1:15" ht="12.75" customHeight="1">
      <c r="A267" s="33">
        <v>257</v>
      </c>
      <c r="B267" s="62" t="s">
        <v>163</v>
      </c>
      <c r="C267" s="31">
        <v>497</v>
      </c>
      <c r="D267" s="40">
        <v>496.36666666666662</v>
      </c>
      <c r="E267" s="40">
        <v>492.73333333333323</v>
      </c>
      <c r="F267" s="40">
        <v>488.46666666666664</v>
      </c>
      <c r="G267" s="40">
        <v>484.83333333333326</v>
      </c>
      <c r="H267" s="40">
        <v>500.63333333333321</v>
      </c>
      <c r="I267" s="40">
        <v>504.26666666666654</v>
      </c>
      <c r="J267" s="40">
        <v>508.53333333333319</v>
      </c>
      <c r="K267" s="31">
        <v>500</v>
      </c>
      <c r="L267" s="31">
        <v>492.1</v>
      </c>
      <c r="M267" s="31">
        <v>11.553280000000001</v>
      </c>
      <c r="N267" s="1"/>
      <c r="O267" s="1"/>
    </row>
    <row r="268" spans="1:15" ht="12.75" customHeight="1">
      <c r="A268" s="33">
        <v>258</v>
      </c>
      <c r="B268" s="62" t="s">
        <v>445</v>
      </c>
      <c r="C268" s="31">
        <v>467.35</v>
      </c>
      <c r="D268" s="40">
        <v>469.38333333333338</v>
      </c>
      <c r="E268" s="40">
        <v>461.96666666666675</v>
      </c>
      <c r="F268" s="40">
        <v>456.58333333333337</v>
      </c>
      <c r="G268" s="40">
        <v>449.16666666666674</v>
      </c>
      <c r="H268" s="40">
        <v>474.76666666666677</v>
      </c>
      <c r="I268" s="40">
        <v>482.18333333333339</v>
      </c>
      <c r="J268" s="40">
        <v>487.56666666666678</v>
      </c>
      <c r="K268" s="31">
        <v>476.8</v>
      </c>
      <c r="L268" s="31">
        <v>464</v>
      </c>
      <c r="M268" s="31">
        <v>4.8220299999999998</v>
      </c>
      <c r="N268" s="1"/>
      <c r="O268" s="1"/>
    </row>
    <row r="269" spans="1:15" ht="12.75" customHeight="1">
      <c r="A269" s="33">
        <v>259</v>
      </c>
      <c r="B269" s="62" t="s">
        <v>446</v>
      </c>
      <c r="C269" s="31">
        <v>417.4</v>
      </c>
      <c r="D269" s="40">
        <v>413.25</v>
      </c>
      <c r="E269" s="40">
        <v>407.6</v>
      </c>
      <c r="F269" s="40">
        <v>397.8</v>
      </c>
      <c r="G269" s="40">
        <v>392.15000000000003</v>
      </c>
      <c r="H269" s="40">
        <v>423.05</v>
      </c>
      <c r="I269" s="40">
        <v>428.7</v>
      </c>
      <c r="J269" s="40">
        <v>438.5</v>
      </c>
      <c r="K269" s="31">
        <v>418.9</v>
      </c>
      <c r="L269" s="31">
        <v>403.45</v>
      </c>
      <c r="M269" s="31">
        <v>2.6691799999999999</v>
      </c>
      <c r="N269" s="1"/>
      <c r="O269" s="1"/>
    </row>
    <row r="270" spans="1:15" ht="12.75" customHeight="1">
      <c r="A270" s="33">
        <v>260</v>
      </c>
      <c r="B270" s="62" t="s">
        <v>447</v>
      </c>
      <c r="C270" s="31">
        <v>780.7</v>
      </c>
      <c r="D270" s="40">
        <v>775.4</v>
      </c>
      <c r="E270" s="40">
        <v>761.9</v>
      </c>
      <c r="F270" s="40">
        <v>743.1</v>
      </c>
      <c r="G270" s="40">
        <v>729.6</v>
      </c>
      <c r="H270" s="40">
        <v>794.19999999999993</v>
      </c>
      <c r="I270" s="40">
        <v>807.69999999999993</v>
      </c>
      <c r="J270" s="40">
        <v>826.49999999999989</v>
      </c>
      <c r="K270" s="31">
        <v>788.9</v>
      </c>
      <c r="L270" s="31">
        <v>756.6</v>
      </c>
      <c r="M270" s="31">
        <v>2.35616</v>
      </c>
      <c r="N270" s="1"/>
      <c r="O270" s="1"/>
    </row>
    <row r="271" spans="1:15" ht="12.75" customHeight="1">
      <c r="A271" s="33">
        <v>261</v>
      </c>
      <c r="B271" s="62" t="s">
        <v>448</v>
      </c>
      <c r="C271" s="31">
        <v>215</v>
      </c>
      <c r="D271" s="40">
        <v>214.98333333333335</v>
      </c>
      <c r="E271" s="40">
        <v>212.06666666666669</v>
      </c>
      <c r="F271" s="40">
        <v>209.13333333333335</v>
      </c>
      <c r="G271" s="40">
        <v>206.2166666666667</v>
      </c>
      <c r="H271" s="40">
        <v>217.91666666666669</v>
      </c>
      <c r="I271" s="40">
        <v>220.83333333333331</v>
      </c>
      <c r="J271" s="40">
        <v>223.76666666666668</v>
      </c>
      <c r="K271" s="31">
        <v>217.9</v>
      </c>
      <c r="L271" s="31">
        <v>212.05</v>
      </c>
      <c r="M271" s="31">
        <v>21.180579999999999</v>
      </c>
      <c r="N271" s="1"/>
      <c r="O271" s="1"/>
    </row>
    <row r="272" spans="1:15" ht="12.75" customHeight="1">
      <c r="A272" s="33">
        <v>262</v>
      </c>
      <c r="B272" s="62" t="s">
        <v>449</v>
      </c>
      <c r="C272" s="31">
        <v>669.15</v>
      </c>
      <c r="D272" s="40">
        <v>658.65</v>
      </c>
      <c r="E272" s="40">
        <v>645.5</v>
      </c>
      <c r="F272" s="40">
        <v>621.85</v>
      </c>
      <c r="G272" s="40">
        <v>608.70000000000005</v>
      </c>
      <c r="H272" s="40">
        <v>682.3</v>
      </c>
      <c r="I272" s="40">
        <v>695.44999999999982</v>
      </c>
      <c r="J272" s="40">
        <v>719.09999999999991</v>
      </c>
      <c r="K272" s="31">
        <v>671.8</v>
      </c>
      <c r="L272" s="31">
        <v>635</v>
      </c>
      <c r="M272" s="31">
        <v>11.61172</v>
      </c>
      <c r="N272" s="1"/>
      <c r="O272" s="1"/>
    </row>
    <row r="273" spans="1:15" ht="12.75" customHeight="1">
      <c r="A273" s="33">
        <v>263</v>
      </c>
      <c r="B273" s="62" t="s">
        <v>450</v>
      </c>
      <c r="C273" s="31">
        <v>2234.3000000000002</v>
      </c>
      <c r="D273" s="40">
        <v>2236.3666666666668</v>
      </c>
      <c r="E273" s="40">
        <v>2213.9333333333334</v>
      </c>
      <c r="F273" s="40">
        <v>2193.5666666666666</v>
      </c>
      <c r="G273" s="40">
        <v>2171.1333333333332</v>
      </c>
      <c r="H273" s="40">
        <v>2256.7333333333336</v>
      </c>
      <c r="I273" s="40">
        <v>2279.166666666667</v>
      </c>
      <c r="J273" s="40">
        <v>2299.5333333333338</v>
      </c>
      <c r="K273" s="31">
        <v>2258.8000000000002</v>
      </c>
      <c r="L273" s="31">
        <v>2216</v>
      </c>
      <c r="M273" s="31">
        <v>0.95111999999999997</v>
      </c>
      <c r="N273" s="1"/>
      <c r="O273" s="1"/>
    </row>
    <row r="274" spans="1:15" ht="12.75" customHeight="1">
      <c r="A274" s="33">
        <v>264</v>
      </c>
      <c r="B274" s="62" t="s">
        <v>451</v>
      </c>
      <c r="C274" s="31">
        <v>242.8</v>
      </c>
      <c r="D274" s="40">
        <v>244.23333333333335</v>
      </c>
      <c r="E274" s="40">
        <v>241.06666666666669</v>
      </c>
      <c r="F274" s="40">
        <v>239.33333333333334</v>
      </c>
      <c r="G274" s="40">
        <v>236.16666666666669</v>
      </c>
      <c r="H274" s="40">
        <v>245.9666666666667</v>
      </c>
      <c r="I274" s="40">
        <v>249.13333333333333</v>
      </c>
      <c r="J274" s="40">
        <v>250.8666666666667</v>
      </c>
      <c r="K274" s="31">
        <v>247.4</v>
      </c>
      <c r="L274" s="31">
        <v>242.5</v>
      </c>
      <c r="M274" s="31">
        <v>4.6265000000000001</v>
      </c>
      <c r="N274" s="1"/>
      <c r="O274" s="1"/>
    </row>
    <row r="275" spans="1:15" ht="12.75" customHeight="1">
      <c r="A275" s="33">
        <v>265</v>
      </c>
      <c r="B275" s="62" t="s">
        <v>452</v>
      </c>
      <c r="C275" s="31">
        <v>1058.45</v>
      </c>
      <c r="D275" s="40">
        <v>1062.1833333333332</v>
      </c>
      <c r="E275" s="40">
        <v>1047.3666666666663</v>
      </c>
      <c r="F275" s="40">
        <v>1036.2833333333331</v>
      </c>
      <c r="G275" s="40">
        <v>1021.4666666666662</v>
      </c>
      <c r="H275" s="40">
        <v>1073.2666666666664</v>
      </c>
      <c r="I275" s="40">
        <v>1088.0833333333335</v>
      </c>
      <c r="J275" s="40">
        <v>1099.1666666666665</v>
      </c>
      <c r="K275" s="31">
        <v>1077</v>
      </c>
      <c r="L275" s="31">
        <v>1051.0999999999999</v>
      </c>
      <c r="M275" s="31">
        <v>7.1377800000000002</v>
      </c>
      <c r="N275" s="1"/>
      <c r="O275" s="1"/>
    </row>
    <row r="276" spans="1:15" ht="12.75" customHeight="1">
      <c r="A276" s="33">
        <v>266</v>
      </c>
      <c r="B276" s="62" t="s">
        <v>453</v>
      </c>
      <c r="C276" s="31">
        <v>350.4</v>
      </c>
      <c r="D276" s="40">
        <v>352.34999999999997</v>
      </c>
      <c r="E276" s="40">
        <v>348.04999999999995</v>
      </c>
      <c r="F276" s="40">
        <v>345.7</v>
      </c>
      <c r="G276" s="40">
        <v>341.4</v>
      </c>
      <c r="H276" s="40">
        <v>354.69999999999993</v>
      </c>
      <c r="I276" s="40">
        <v>359</v>
      </c>
      <c r="J276" s="40">
        <v>361.34999999999991</v>
      </c>
      <c r="K276" s="31">
        <v>356.65</v>
      </c>
      <c r="L276" s="31">
        <v>350</v>
      </c>
      <c r="M276" s="31">
        <v>2.32491</v>
      </c>
      <c r="N276" s="1"/>
      <c r="O276" s="1"/>
    </row>
    <row r="277" spans="1:15" ht="12.75" customHeight="1">
      <c r="A277" s="33">
        <v>267</v>
      </c>
      <c r="B277" s="62" t="s">
        <v>454</v>
      </c>
      <c r="C277" s="31">
        <v>1287.7</v>
      </c>
      <c r="D277" s="40">
        <v>1294.25</v>
      </c>
      <c r="E277" s="40">
        <v>1276.5</v>
      </c>
      <c r="F277" s="40">
        <v>1265.3</v>
      </c>
      <c r="G277" s="40">
        <v>1247.55</v>
      </c>
      <c r="H277" s="40">
        <v>1305.45</v>
      </c>
      <c r="I277" s="40">
        <v>1323.2</v>
      </c>
      <c r="J277" s="40">
        <v>1334.4</v>
      </c>
      <c r="K277" s="31">
        <v>1312</v>
      </c>
      <c r="L277" s="31">
        <v>1283.05</v>
      </c>
      <c r="M277" s="31">
        <v>1.3288800000000001</v>
      </c>
      <c r="N277" s="1"/>
      <c r="O277" s="1"/>
    </row>
    <row r="278" spans="1:15" ht="12.75" customHeight="1">
      <c r="A278" s="33">
        <v>268</v>
      </c>
      <c r="B278" s="62" t="s">
        <v>1009</v>
      </c>
      <c r="C278" s="31" t="e">
        <v>#N/A</v>
      </c>
      <c r="D278" s="40" t="e">
        <v>#N/A</v>
      </c>
      <c r="E278" s="40" t="e">
        <v>#N/A</v>
      </c>
      <c r="F278" s="40" t="e">
        <v>#N/A</v>
      </c>
      <c r="G278" s="40" t="e">
        <v>#N/A</v>
      </c>
      <c r="H278" s="40" t="e">
        <v>#N/A</v>
      </c>
      <c r="I278" s="40" t="e">
        <v>#N/A</v>
      </c>
      <c r="J278" s="40" t="e">
        <v>#N/A</v>
      </c>
      <c r="K278" s="31" t="e">
        <v>#N/A</v>
      </c>
      <c r="L278" s="31" t="e">
        <v>#N/A</v>
      </c>
      <c r="M278" s="31" t="e">
        <v>#N/A</v>
      </c>
      <c r="N278" s="1"/>
      <c r="O278" s="1"/>
    </row>
    <row r="279" spans="1:15" ht="12.75" customHeight="1">
      <c r="A279" s="33">
        <v>269</v>
      </c>
      <c r="B279" s="62" t="s">
        <v>455</v>
      </c>
      <c r="C279" s="31">
        <v>127.9</v>
      </c>
      <c r="D279" s="40">
        <v>129.38333333333335</v>
      </c>
      <c r="E279" s="40">
        <v>125.31666666666672</v>
      </c>
      <c r="F279" s="40">
        <v>122.73333333333336</v>
      </c>
      <c r="G279" s="40">
        <v>118.66666666666673</v>
      </c>
      <c r="H279" s="40">
        <v>131.9666666666667</v>
      </c>
      <c r="I279" s="40">
        <v>136.03333333333336</v>
      </c>
      <c r="J279" s="40">
        <v>138.6166666666667</v>
      </c>
      <c r="K279" s="31">
        <v>133.44999999999999</v>
      </c>
      <c r="L279" s="31">
        <v>126.8</v>
      </c>
      <c r="M279" s="31">
        <v>83.578239999999994</v>
      </c>
      <c r="N279" s="1"/>
      <c r="O279" s="1"/>
    </row>
    <row r="280" spans="1:15" ht="12.75" customHeight="1">
      <c r="A280" s="33">
        <v>270</v>
      </c>
      <c r="B280" s="62" t="s">
        <v>456</v>
      </c>
      <c r="C280" s="31">
        <v>454.25</v>
      </c>
      <c r="D280" s="40">
        <v>456.51666666666665</v>
      </c>
      <c r="E280" s="40">
        <v>449.88333333333333</v>
      </c>
      <c r="F280" s="40">
        <v>445.51666666666665</v>
      </c>
      <c r="G280" s="40">
        <v>438.88333333333333</v>
      </c>
      <c r="H280" s="40">
        <v>460.88333333333333</v>
      </c>
      <c r="I280" s="40">
        <v>467.51666666666665</v>
      </c>
      <c r="J280" s="40">
        <v>471.88333333333333</v>
      </c>
      <c r="K280" s="31">
        <v>463.15</v>
      </c>
      <c r="L280" s="31">
        <v>452.15</v>
      </c>
      <c r="M280" s="31">
        <v>4.7777099999999999</v>
      </c>
      <c r="N280" s="1"/>
      <c r="O280" s="1"/>
    </row>
    <row r="281" spans="1:15" ht="12.75" customHeight="1">
      <c r="A281" s="33">
        <v>271</v>
      </c>
      <c r="B281" s="62" t="s">
        <v>457</v>
      </c>
      <c r="C281" s="31">
        <v>123.1</v>
      </c>
      <c r="D281" s="40">
        <v>123.98333333333333</v>
      </c>
      <c r="E281" s="40">
        <v>120.81666666666666</v>
      </c>
      <c r="F281" s="40">
        <v>118.53333333333333</v>
      </c>
      <c r="G281" s="40">
        <v>115.36666666666666</v>
      </c>
      <c r="H281" s="40">
        <v>126.26666666666667</v>
      </c>
      <c r="I281" s="40">
        <v>129.43333333333334</v>
      </c>
      <c r="J281" s="40">
        <v>131.71666666666667</v>
      </c>
      <c r="K281" s="31">
        <v>127.15</v>
      </c>
      <c r="L281" s="31">
        <v>121.7</v>
      </c>
      <c r="M281" s="31">
        <v>81.09881</v>
      </c>
      <c r="N281" s="1"/>
      <c r="O281" s="1"/>
    </row>
    <row r="282" spans="1:15" ht="12.75" customHeight="1">
      <c r="A282" s="33">
        <v>272</v>
      </c>
      <c r="B282" s="62" t="s">
        <v>458</v>
      </c>
      <c r="C282" s="31">
        <v>560.85</v>
      </c>
      <c r="D282" s="40">
        <v>562.58333333333337</v>
      </c>
      <c r="E282" s="40">
        <v>557.16666666666674</v>
      </c>
      <c r="F282" s="40">
        <v>553.48333333333335</v>
      </c>
      <c r="G282" s="40">
        <v>548.06666666666672</v>
      </c>
      <c r="H282" s="40">
        <v>566.26666666666677</v>
      </c>
      <c r="I282" s="40">
        <v>571.68333333333351</v>
      </c>
      <c r="J282" s="40">
        <v>575.36666666666679</v>
      </c>
      <c r="K282" s="31">
        <v>568</v>
      </c>
      <c r="L282" s="31">
        <v>558.9</v>
      </c>
      <c r="M282" s="31">
        <v>4.0509300000000001</v>
      </c>
      <c r="N282" s="1"/>
      <c r="O282" s="1"/>
    </row>
    <row r="283" spans="1:15" ht="12.75" customHeight="1">
      <c r="A283" s="33">
        <v>273</v>
      </c>
      <c r="B283" s="62" t="s">
        <v>164</v>
      </c>
      <c r="C283" s="31">
        <v>1844</v>
      </c>
      <c r="D283" s="40">
        <v>1835.4333333333334</v>
      </c>
      <c r="E283" s="40">
        <v>1823.8666666666668</v>
      </c>
      <c r="F283" s="40">
        <v>1803.7333333333333</v>
      </c>
      <c r="G283" s="40">
        <v>1792.1666666666667</v>
      </c>
      <c r="H283" s="40">
        <v>1855.5666666666668</v>
      </c>
      <c r="I283" s="40">
        <v>1867.1333333333334</v>
      </c>
      <c r="J283" s="40">
        <v>1887.2666666666669</v>
      </c>
      <c r="K283" s="31">
        <v>1847</v>
      </c>
      <c r="L283" s="31">
        <v>1815.3</v>
      </c>
      <c r="M283" s="31">
        <v>46.229050000000001</v>
      </c>
      <c r="N283" s="1"/>
      <c r="O283" s="1"/>
    </row>
    <row r="284" spans="1:15" ht="12.75" customHeight="1">
      <c r="A284" s="33">
        <v>274</v>
      </c>
      <c r="B284" s="62" t="s">
        <v>459</v>
      </c>
      <c r="C284" s="31">
        <v>1720.95</v>
      </c>
      <c r="D284" s="40">
        <v>1738.4833333333333</v>
      </c>
      <c r="E284" s="40">
        <v>1692.9666666666667</v>
      </c>
      <c r="F284" s="40">
        <v>1664.9833333333333</v>
      </c>
      <c r="G284" s="40">
        <v>1619.4666666666667</v>
      </c>
      <c r="H284" s="40">
        <v>1766.4666666666667</v>
      </c>
      <c r="I284" s="40">
        <v>1811.9833333333336</v>
      </c>
      <c r="J284" s="40">
        <v>1839.9666666666667</v>
      </c>
      <c r="K284" s="31">
        <v>1784</v>
      </c>
      <c r="L284" s="31">
        <v>1710.5</v>
      </c>
      <c r="M284" s="31">
        <v>2.05722</v>
      </c>
      <c r="N284" s="1"/>
      <c r="O284" s="1"/>
    </row>
    <row r="285" spans="1:15" ht="12.75" customHeight="1">
      <c r="A285" s="33">
        <v>275</v>
      </c>
      <c r="B285" s="62" t="s">
        <v>165</v>
      </c>
      <c r="C285" s="31">
        <v>121.6</v>
      </c>
      <c r="D285" s="40">
        <v>119.91666666666667</v>
      </c>
      <c r="E285" s="40">
        <v>117.93333333333334</v>
      </c>
      <c r="F285" s="40">
        <v>114.26666666666667</v>
      </c>
      <c r="G285" s="40">
        <v>112.28333333333333</v>
      </c>
      <c r="H285" s="40">
        <v>123.58333333333334</v>
      </c>
      <c r="I285" s="40">
        <v>125.56666666666666</v>
      </c>
      <c r="J285" s="40">
        <v>129.23333333333335</v>
      </c>
      <c r="K285" s="31">
        <v>121.9</v>
      </c>
      <c r="L285" s="31">
        <v>116.25</v>
      </c>
      <c r="M285" s="31">
        <v>121.35930999999999</v>
      </c>
      <c r="N285" s="1"/>
      <c r="O285" s="1"/>
    </row>
    <row r="286" spans="1:15" ht="12.75" customHeight="1">
      <c r="A286" s="33">
        <v>276</v>
      </c>
      <c r="B286" s="62" t="s">
        <v>171</v>
      </c>
      <c r="C286" s="31">
        <v>3970.15</v>
      </c>
      <c r="D286" s="40">
        <v>3947.75</v>
      </c>
      <c r="E286" s="40">
        <v>3895.5</v>
      </c>
      <c r="F286" s="40">
        <v>3820.85</v>
      </c>
      <c r="G286" s="40">
        <v>3768.6</v>
      </c>
      <c r="H286" s="40">
        <v>4022.4</v>
      </c>
      <c r="I286" s="40">
        <v>4074.65</v>
      </c>
      <c r="J286" s="40">
        <v>4149.3</v>
      </c>
      <c r="K286" s="31">
        <v>4000</v>
      </c>
      <c r="L286" s="31">
        <v>3873.1</v>
      </c>
      <c r="M286" s="31">
        <v>3.2877800000000001</v>
      </c>
      <c r="N286" s="1"/>
      <c r="O286" s="1"/>
    </row>
    <row r="287" spans="1:15" ht="12.75" customHeight="1">
      <c r="A287" s="33">
        <v>277</v>
      </c>
      <c r="B287" s="62" t="s">
        <v>168</v>
      </c>
      <c r="C287" s="31">
        <v>390.55</v>
      </c>
      <c r="D287" s="40">
        <v>387.61666666666662</v>
      </c>
      <c r="E287" s="40">
        <v>383.93333333333322</v>
      </c>
      <c r="F287" s="40">
        <v>377.31666666666661</v>
      </c>
      <c r="G287" s="40">
        <v>373.63333333333321</v>
      </c>
      <c r="H287" s="40">
        <v>394.23333333333323</v>
      </c>
      <c r="I287" s="40">
        <v>397.91666666666663</v>
      </c>
      <c r="J287" s="40">
        <v>404.53333333333325</v>
      </c>
      <c r="K287" s="31">
        <v>391.3</v>
      </c>
      <c r="L287" s="31">
        <v>381</v>
      </c>
      <c r="M287" s="31">
        <v>15.02464</v>
      </c>
      <c r="N287" s="1"/>
      <c r="O287" s="1"/>
    </row>
    <row r="288" spans="1:15" ht="12.75" customHeight="1">
      <c r="A288" s="33">
        <v>278</v>
      </c>
      <c r="B288" s="62" t="s">
        <v>170</v>
      </c>
      <c r="C288" s="31">
        <v>5022.1499999999996</v>
      </c>
      <c r="D288" s="40">
        <v>5016.5999999999995</v>
      </c>
      <c r="E288" s="40">
        <v>4962.8499999999985</v>
      </c>
      <c r="F288" s="40">
        <v>4903.5499999999993</v>
      </c>
      <c r="G288" s="40">
        <v>4849.7999999999984</v>
      </c>
      <c r="H288" s="40">
        <v>5075.8999999999987</v>
      </c>
      <c r="I288" s="40">
        <v>5129.6500000000005</v>
      </c>
      <c r="J288" s="40">
        <v>5188.9499999999989</v>
      </c>
      <c r="K288" s="31">
        <v>5070.3500000000004</v>
      </c>
      <c r="L288" s="31">
        <v>4957.3</v>
      </c>
      <c r="M288" s="31">
        <v>3.7293400000000001</v>
      </c>
      <c r="N288" s="1"/>
      <c r="O288" s="1"/>
    </row>
    <row r="289" spans="1:15" ht="12.75" customHeight="1">
      <c r="A289" s="33">
        <v>279</v>
      </c>
      <c r="B289" s="62" t="s">
        <v>460</v>
      </c>
      <c r="C289" s="31">
        <v>12803.05</v>
      </c>
      <c r="D289" s="40">
        <v>12837.683333333334</v>
      </c>
      <c r="E289" s="40">
        <v>12707.866666666669</v>
      </c>
      <c r="F289" s="40">
        <v>12612.683333333334</v>
      </c>
      <c r="G289" s="40">
        <v>12482.866666666669</v>
      </c>
      <c r="H289" s="40">
        <v>12932.866666666669</v>
      </c>
      <c r="I289" s="40">
        <v>13062.683333333334</v>
      </c>
      <c r="J289" s="40">
        <v>13157.866666666669</v>
      </c>
      <c r="K289" s="31">
        <v>12967.5</v>
      </c>
      <c r="L289" s="31">
        <v>12742.5</v>
      </c>
      <c r="M289" s="31">
        <v>5.1839999999999997E-2</v>
      </c>
      <c r="N289" s="1"/>
      <c r="O289" s="1"/>
    </row>
    <row r="290" spans="1:15" ht="12.75" customHeight="1">
      <c r="A290" s="33">
        <v>280</v>
      </c>
      <c r="B290" s="62" t="s">
        <v>169</v>
      </c>
      <c r="C290" s="31">
        <v>2382</v>
      </c>
      <c r="D290" s="40">
        <v>2375.3666666666663</v>
      </c>
      <c r="E290" s="40">
        <v>2361.0833333333326</v>
      </c>
      <c r="F290" s="40">
        <v>2340.1666666666661</v>
      </c>
      <c r="G290" s="40">
        <v>2325.8833333333323</v>
      </c>
      <c r="H290" s="40">
        <v>2396.2833333333328</v>
      </c>
      <c r="I290" s="40">
        <v>2410.5666666666666</v>
      </c>
      <c r="J290" s="40">
        <v>2431.4833333333331</v>
      </c>
      <c r="K290" s="31">
        <v>2389.65</v>
      </c>
      <c r="L290" s="31">
        <v>2354.4499999999998</v>
      </c>
      <c r="M290" s="31">
        <v>17.713059999999999</v>
      </c>
      <c r="N290" s="1"/>
      <c r="O290" s="1"/>
    </row>
    <row r="291" spans="1:15" ht="12.75" customHeight="1">
      <c r="A291" s="33">
        <v>281</v>
      </c>
      <c r="B291" s="62" t="s">
        <v>461</v>
      </c>
      <c r="C291" s="31">
        <v>346.75</v>
      </c>
      <c r="D291" s="40">
        <v>349.15000000000003</v>
      </c>
      <c r="E291" s="40">
        <v>343.70000000000005</v>
      </c>
      <c r="F291" s="40">
        <v>340.65000000000003</v>
      </c>
      <c r="G291" s="40">
        <v>335.20000000000005</v>
      </c>
      <c r="H291" s="40">
        <v>352.20000000000005</v>
      </c>
      <c r="I291" s="40">
        <v>357.65</v>
      </c>
      <c r="J291" s="40">
        <v>360.70000000000005</v>
      </c>
      <c r="K291" s="31">
        <v>354.6</v>
      </c>
      <c r="L291" s="31">
        <v>346.1</v>
      </c>
      <c r="M291" s="31">
        <v>5.7654199999999998</v>
      </c>
      <c r="N291" s="1"/>
      <c r="O291" s="1"/>
    </row>
    <row r="292" spans="1:15" ht="12.75" customHeight="1">
      <c r="A292" s="33">
        <v>282</v>
      </c>
      <c r="B292" s="62" t="s">
        <v>167</v>
      </c>
      <c r="C292" s="31">
        <v>365.5</v>
      </c>
      <c r="D292" s="40">
        <v>365.34999999999997</v>
      </c>
      <c r="E292" s="40">
        <v>363.14999999999992</v>
      </c>
      <c r="F292" s="40">
        <v>360.79999999999995</v>
      </c>
      <c r="G292" s="40">
        <v>358.59999999999991</v>
      </c>
      <c r="H292" s="40">
        <v>367.69999999999993</v>
      </c>
      <c r="I292" s="40">
        <v>369.9</v>
      </c>
      <c r="J292" s="40">
        <v>372.24999999999994</v>
      </c>
      <c r="K292" s="31">
        <v>367.55</v>
      </c>
      <c r="L292" s="31">
        <v>363</v>
      </c>
      <c r="M292" s="31">
        <v>10.7905</v>
      </c>
      <c r="N292" s="1"/>
      <c r="O292" s="1"/>
    </row>
    <row r="293" spans="1:15" ht="12.75" customHeight="1">
      <c r="A293" s="33">
        <v>283</v>
      </c>
      <c r="B293" s="62" t="s">
        <v>462</v>
      </c>
      <c r="C293" s="31">
        <v>266.5</v>
      </c>
      <c r="D293" s="40">
        <v>266.7</v>
      </c>
      <c r="E293" s="40">
        <v>264.89999999999998</v>
      </c>
      <c r="F293" s="40">
        <v>263.3</v>
      </c>
      <c r="G293" s="40">
        <v>261.5</v>
      </c>
      <c r="H293" s="40">
        <v>268.29999999999995</v>
      </c>
      <c r="I293" s="40">
        <v>270.10000000000002</v>
      </c>
      <c r="J293" s="40">
        <v>271.69999999999993</v>
      </c>
      <c r="K293" s="31">
        <v>268.5</v>
      </c>
      <c r="L293" s="31">
        <v>265.10000000000002</v>
      </c>
      <c r="M293" s="31">
        <v>2.81813</v>
      </c>
      <c r="N293" s="1"/>
      <c r="O293" s="1"/>
    </row>
    <row r="294" spans="1:15" ht="12.75" customHeight="1">
      <c r="A294" s="33">
        <v>284</v>
      </c>
      <c r="B294" s="62" t="s">
        <v>463</v>
      </c>
      <c r="C294" s="31">
        <v>96.2</v>
      </c>
      <c r="D294" s="40">
        <v>96.2</v>
      </c>
      <c r="E294" s="40">
        <v>95.100000000000009</v>
      </c>
      <c r="F294" s="40">
        <v>94</v>
      </c>
      <c r="G294" s="40">
        <v>92.9</v>
      </c>
      <c r="H294" s="40">
        <v>97.300000000000011</v>
      </c>
      <c r="I294" s="40">
        <v>98.4</v>
      </c>
      <c r="J294" s="40">
        <v>99.500000000000014</v>
      </c>
      <c r="K294" s="31">
        <v>97.3</v>
      </c>
      <c r="L294" s="31">
        <v>95.1</v>
      </c>
      <c r="M294" s="31">
        <v>87.988439999999997</v>
      </c>
      <c r="N294" s="1"/>
      <c r="O294" s="1"/>
    </row>
    <row r="295" spans="1:15" ht="12.75" customHeight="1">
      <c r="A295" s="33">
        <v>285</v>
      </c>
      <c r="B295" s="62" t="s">
        <v>287</v>
      </c>
      <c r="C295" s="31">
        <v>630.35</v>
      </c>
      <c r="D295" s="40">
        <v>627.29999999999995</v>
      </c>
      <c r="E295" s="40">
        <v>622.09999999999991</v>
      </c>
      <c r="F295" s="40">
        <v>613.84999999999991</v>
      </c>
      <c r="G295" s="40">
        <v>608.64999999999986</v>
      </c>
      <c r="H295" s="40">
        <v>635.54999999999995</v>
      </c>
      <c r="I295" s="40">
        <v>640.75</v>
      </c>
      <c r="J295" s="40">
        <v>649</v>
      </c>
      <c r="K295" s="31">
        <v>632.5</v>
      </c>
      <c r="L295" s="31">
        <v>619.04999999999995</v>
      </c>
      <c r="M295" s="31">
        <v>30.41047</v>
      </c>
      <c r="N295" s="1"/>
      <c r="O295" s="1"/>
    </row>
    <row r="296" spans="1:15" ht="12.75" customHeight="1">
      <c r="A296" s="33">
        <v>286</v>
      </c>
      <c r="B296" s="62" t="s">
        <v>288</v>
      </c>
      <c r="C296" s="31">
        <v>4350.3</v>
      </c>
      <c r="D296" s="40">
        <v>4350.5666666666666</v>
      </c>
      <c r="E296" s="40">
        <v>4312.2833333333328</v>
      </c>
      <c r="F296" s="40">
        <v>4274.2666666666664</v>
      </c>
      <c r="G296" s="40">
        <v>4235.9833333333327</v>
      </c>
      <c r="H296" s="40">
        <v>4388.583333333333</v>
      </c>
      <c r="I296" s="40">
        <v>4426.8666666666677</v>
      </c>
      <c r="J296" s="40">
        <v>4464.8833333333332</v>
      </c>
      <c r="K296" s="31">
        <v>4388.8500000000004</v>
      </c>
      <c r="L296" s="31">
        <v>4312.55</v>
      </c>
      <c r="M296" s="31">
        <v>0.27259</v>
      </c>
      <c r="N296" s="1"/>
      <c r="O296" s="1"/>
    </row>
    <row r="297" spans="1:15" ht="12.75" customHeight="1">
      <c r="A297" s="33">
        <v>287</v>
      </c>
      <c r="B297" s="62" t="s">
        <v>172</v>
      </c>
      <c r="C297" s="31">
        <v>829.9</v>
      </c>
      <c r="D297" s="40">
        <v>827.56666666666661</v>
      </c>
      <c r="E297" s="40">
        <v>823.93333333333317</v>
      </c>
      <c r="F297" s="40">
        <v>817.96666666666658</v>
      </c>
      <c r="G297" s="40">
        <v>814.33333333333314</v>
      </c>
      <c r="H297" s="40">
        <v>833.53333333333319</v>
      </c>
      <c r="I297" s="40">
        <v>837.16666666666663</v>
      </c>
      <c r="J297" s="40">
        <v>843.13333333333321</v>
      </c>
      <c r="K297" s="31">
        <v>831.2</v>
      </c>
      <c r="L297" s="31">
        <v>821.6</v>
      </c>
      <c r="M297" s="31">
        <v>3.8917700000000002</v>
      </c>
      <c r="N297" s="1"/>
      <c r="O297" s="1"/>
    </row>
    <row r="298" spans="1:15" ht="12.75" customHeight="1">
      <c r="A298" s="33">
        <v>288</v>
      </c>
      <c r="B298" s="62" t="s">
        <v>464</v>
      </c>
      <c r="C298" s="31">
        <v>1559.8</v>
      </c>
      <c r="D298" s="40">
        <v>1553.2666666666667</v>
      </c>
      <c r="E298" s="40">
        <v>1541.5333333333333</v>
      </c>
      <c r="F298" s="40">
        <v>1523.2666666666667</v>
      </c>
      <c r="G298" s="40">
        <v>1511.5333333333333</v>
      </c>
      <c r="H298" s="40">
        <v>1571.5333333333333</v>
      </c>
      <c r="I298" s="40">
        <v>1583.2666666666664</v>
      </c>
      <c r="J298" s="40">
        <v>1601.5333333333333</v>
      </c>
      <c r="K298" s="31">
        <v>1565</v>
      </c>
      <c r="L298" s="31">
        <v>1535</v>
      </c>
      <c r="M298" s="31">
        <v>0.41091</v>
      </c>
      <c r="N298" s="1"/>
      <c r="O298" s="1"/>
    </row>
    <row r="299" spans="1:15" ht="12.75" customHeight="1">
      <c r="A299" s="33">
        <v>289</v>
      </c>
      <c r="B299" s="62" t="s">
        <v>465</v>
      </c>
      <c r="C299" s="31">
        <v>33.700000000000003</v>
      </c>
      <c r="D299" s="40">
        <v>33.266666666666673</v>
      </c>
      <c r="E299" s="40">
        <v>32.433333333333344</v>
      </c>
      <c r="F299" s="40">
        <v>31.166666666666671</v>
      </c>
      <c r="G299" s="40">
        <v>30.333333333333343</v>
      </c>
      <c r="H299" s="40">
        <v>34.533333333333346</v>
      </c>
      <c r="I299" s="40">
        <v>35.366666666666674</v>
      </c>
      <c r="J299" s="40">
        <v>36.633333333333347</v>
      </c>
      <c r="K299" s="31">
        <v>34.1</v>
      </c>
      <c r="L299" s="31">
        <v>32</v>
      </c>
      <c r="M299" s="31">
        <v>66.356650000000002</v>
      </c>
      <c r="N299" s="1"/>
      <c r="O299" s="1"/>
    </row>
    <row r="300" spans="1:15" ht="12.75" customHeight="1">
      <c r="A300" s="33">
        <v>290</v>
      </c>
      <c r="B300" s="62" t="s">
        <v>466</v>
      </c>
      <c r="C300" s="31">
        <v>163.25</v>
      </c>
      <c r="D300" s="40">
        <v>162.91666666666666</v>
      </c>
      <c r="E300" s="40">
        <v>161.83333333333331</v>
      </c>
      <c r="F300" s="40">
        <v>160.41666666666666</v>
      </c>
      <c r="G300" s="40">
        <v>159.33333333333331</v>
      </c>
      <c r="H300" s="40">
        <v>164.33333333333331</v>
      </c>
      <c r="I300" s="40">
        <v>165.41666666666663</v>
      </c>
      <c r="J300" s="40">
        <v>166.83333333333331</v>
      </c>
      <c r="K300" s="31">
        <v>164</v>
      </c>
      <c r="L300" s="31">
        <v>161.5</v>
      </c>
      <c r="M300" s="31">
        <v>1.33809</v>
      </c>
      <c r="N300" s="1"/>
      <c r="O300" s="1"/>
    </row>
    <row r="301" spans="1:15" ht="12.75" customHeight="1">
      <c r="A301" s="33">
        <v>291</v>
      </c>
      <c r="B301" s="62" t="s">
        <v>185</v>
      </c>
      <c r="C301" s="31">
        <v>99348.2</v>
      </c>
      <c r="D301" s="40">
        <v>99276.10000000002</v>
      </c>
      <c r="E301" s="40">
        <v>98352.200000000041</v>
      </c>
      <c r="F301" s="40">
        <v>97356.200000000026</v>
      </c>
      <c r="G301" s="40">
        <v>96432.300000000047</v>
      </c>
      <c r="H301" s="40">
        <v>100272.10000000003</v>
      </c>
      <c r="I301" s="40">
        <v>101196.00000000003</v>
      </c>
      <c r="J301" s="40">
        <v>102192.00000000003</v>
      </c>
      <c r="K301" s="31">
        <v>100200</v>
      </c>
      <c r="L301" s="31">
        <v>98280.1</v>
      </c>
      <c r="M301" s="31">
        <v>8.9139999999999997E-2</v>
      </c>
      <c r="N301" s="1"/>
      <c r="O301" s="1"/>
    </row>
    <row r="302" spans="1:15" ht="12.75" customHeight="1">
      <c r="A302" s="33">
        <v>292</v>
      </c>
      <c r="B302" s="62" t="s">
        <v>467</v>
      </c>
      <c r="C302" s="31">
        <v>1955.3</v>
      </c>
      <c r="D302" s="40">
        <v>1956.7</v>
      </c>
      <c r="E302" s="40">
        <v>1934.4</v>
      </c>
      <c r="F302" s="40">
        <v>1913.5</v>
      </c>
      <c r="G302" s="40">
        <v>1891.2</v>
      </c>
      <c r="H302" s="40">
        <v>1977.6000000000001</v>
      </c>
      <c r="I302" s="40">
        <v>1999.8999999999999</v>
      </c>
      <c r="J302" s="40">
        <v>2020.8000000000002</v>
      </c>
      <c r="K302" s="31">
        <v>1979</v>
      </c>
      <c r="L302" s="31">
        <v>1935.8</v>
      </c>
      <c r="M302" s="31">
        <v>1.6637</v>
      </c>
      <c r="N302" s="1"/>
      <c r="O302" s="1"/>
    </row>
    <row r="303" spans="1:15" ht="12.75" customHeight="1">
      <c r="A303" s="33">
        <v>293</v>
      </c>
      <c r="B303" s="62" t="s">
        <v>468</v>
      </c>
      <c r="C303" s="31">
        <v>638.5</v>
      </c>
      <c r="D303" s="40">
        <v>634.83333333333337</v>
      </c>
      <c r="E303" s="40">
        <v>624.66666666666674</v>
      </c>
      <c r="F303" s="40">
        <v>610.83333333333337</v>
      </c>
      <c r="G303" s="40">
        <v>600.66666666666674</v>
      </c>
      <c r="H303" s="40">
        <v>648.66666666666674</v>
      </c>
      <c r="I303" s="40">
        <v>658.83333333333348</v>
      </c>
      <c r="J303" s="40">
        <v>672.66666666666674</v>
      </c>
      <c r="K303" s="31">
        <v>645</v>
      </c>
      <c r="L303" s="31">
        <v>621</v>
      </c>
      <c r="M303" s="31">
        <v>14.56048</v>
      </c>
      <c r="N303" s="1"/>
      <c r="O303" s="1"/>
    </row>
    <row r="304" spans="1:15" ht="12.75" customHeight="1">
      <c r="A304" s="33">
        <v>294</v>
      </c>
      <c r="B304" s="62" t="s">
        <v>182</v>
      </c>
      <c r="C304" s="31">
        <v>1034.5</v>
      </c>
      <c r="D304" s="40">
        <v>1032.6833333333334</v>
      </c>
      <c r="E304" s="40">
        <v>1027.8166666666668</v>
      </c>
      <c r="F304" s="40">
        <v>1021.1333333333334</v>
      </c>
      <c r="G304" s="40">
        <v>1016.2666666666669</v>
      </c>
      <c r="H304" s="40">
        <v>1039.3666666666668</v>
      </c>
      <c r="I304" s="40">
        <v>1044.2333333333336</v>
      </c>
      <c r="J304" s="40">
        <v>1050.9166666666667</v>
      </c>
      <c r="K304" s="31">
        <v>1037.55</v>
      </c>
      <c r="L304" s="31">
        <v>1026</v>
      </c>
      <c r="M304" s="31">
        <v>1.4372400000000001</v>
      </c>
      <c r="N304" s="1"/>
      <c r="O304" s="1"/>
    </row>
    <row r="305" spans="1:15" ht="12.75" customHeight="1">
      <c r="A305" s="33">
        <v>295</v>
      </c>
      <c r="B305" s="62" t="s">
        <v>174</v>
      </c>
      <c r="C305" s="31">
        <v>320.3</v>
      </c>
      <c r="D305" s="40">
        <v>319.3</v>
      </c>
      <c r="E305" s="40">
        <v>316.15000000000003</v>
      </c>
      <c r="F305" s="40">
        <v>312</v>
      </c>
      <c r="G305" s="40">
        <v>308.85000000000002</v>
      </c>
      <c r="H305" s="40">
        <v>323.45000000000005</v>
      </c>
      <c r="I305" s="40">
        <v>326.60000000000002</v>
      </c>
      <c r="J305" s="40">
        <v>330.75000000000006</v>
      </c>
      <c r="K305" s="31">
        <v>322.45</v>
      </c>
      <c r="L305" s="31">
        <v>315.14999999999998</v>
      </c>
      <c r="M305" s="31">
        <v>36.741340000000001</v>
      </c>
      <c r="N305" s="1"/>
      <c r="O305" s="1"/>
    </row>
    <row r="306" spans="1:15" ht="12.75" customHeight="1">
      <c r="A306" s="33">
        <v>296</v>
      </c>
      <c r="B306" s="62" t="s">
        <v>173</v>
      </c>
      <c r="C306" s="31">
        <v>1396.45</v>
      </c>
      <c r="D306" s="40">
        <v>1395.6833333333334</v>
      </c>
      <c r="E306" s="40">
        <v>1381.4666666666667</v>
      </c>
      <c r="F306" s="40">
        <v>1366.4833333333333</v>
      </c>
      <c r="G306" s="40">
        <v>1352.2666666666667</v>
      </c>
      <c r="H306" s="40">
        <v>1410.6666666666667</v>
      </c>
      <c r="I306" s="40">
        <v>1424.8833333333334</v>
      </c>
      <c r="J306" s="40">
        <v>1439.8666666666668</v>
      </c>
      <c r="K306" s="31">
        <v>1409.9</v>
      </c>
      <c r="L306" s="31">
        <v>1380.7</v>
      </c>
      <c r="M306" s="31">
        <v>10.42428</v>
      </c>
      <c r="N306" s="1"/>
      <c r="O306" s="1"/>
    </row>
    <row r="307" spans="1:15" ht="12.75" customHeight="1">
      <c r="A307" s="33">
        <v>297</v>
      </c>
      <c r="B307" s="62" t="s">
        <v>469</v>
      </c>
      <c r="C307" s="31" t="e">
        <v>#N/A</v>
      </c>
      <c r="D307" s="40" t="e">
        <v>#N/A</v>
      </c>
      <c r="E307" s="40" t="e">
        <v>#N/A</v>
      </c>
      <c r="F307" s="40" t="e">
        <v>#N/A</v>
      </c>
      <c r="G307" s="40" t="e">
        <v>#N/A</v>
      </c>
      <c r="H307" s="40" t="e">
        <v>#N/A</v>
      </c>
      <c r="I307" s="40" t="e">
        <v>#N/A</v>
      </c>
      <c r="J307" s="40" t="e">
        <v>#N/A</v>
      </c>
      <c r="K307" s="31" t="e">
        <v>#N/A</v>
      </c>
      <c r="L307" s="31" t="e">
        <v>#N/A</v>
      </c>
      <c r="M307" s="31" t="e">
        <v>#N/A</v>
      </c>
      <c r="N307" s="1"/>
      <c r="O307" s="1"/>
    </row>
    <row r="308" spans="1:15" ht="12.75" customHeight="1">
      <c r="A308" s="33">
        <v>298</v>
      </c>
      <c r="B308" s="62" t="s">
        <v>470</v>
      </c>
      <c r="C308" s="31">
        <v>293.10000000000002</v>
      </c>
      <c r="D308" s="40">
        <v>291.58333333333331</v>
      </c>
      <c r="E308" s="40">
        <v>289.21666666666664</v>
      </c>
      <c r="F308" s="40">
        <v>285.33333333333331</v>
      </c>
      <c r="G308" s="40">
        <v>282.96666666666664</v>
      </c>
      <c r="H308" s="40">
        <v>295.46666666666664</v>
      </c>
      <c r="I308" s="40">
        <v>297.83333333333331</v>
      </c>
      <c r="J308" s="40">
        <v>301.71666666666664</v>
      </c>
      <c r="K308" s="31">
        <v>293.95</v>
      </c>
      <c r="L308" s="31">
        <v>287.7</v>
      </c>
      <c r="M308" s="31">
        <v>1.30786</v>
      </c>
      <c r="N308" s="1"/>
      <c r="O308" s="1"/>
    </row>
    <row r="309" spans="1:15" ht="12.75" customHeight="1">
      <c r="A309" s="33">
        <v>299</v>
      </c>
      <c r="B309" s="62" t="s">
        <v>471</v>
      </c>
      <c r="C309" s="31">
        <v>458.9</v>
      </c>
      <c r="D309" s="40">
        <v>462.05</v>
      </c>
      <c r="E309" s="40">
        <v>454.85</v>
      </c>
      <c r="F309" s="40">
        <v>450.8</v>
      </c>
      <c r="G309" s="40">
        <v>443.6</v>
      </c>
      <c r="H309" s="40">
        <v>466.1</v>
      </c>
      <c r="I309" s="40">
        <v>473.29999999999995</v>
      </c>
      <c r="J309" s="40">
        <v>477.35</v>
      </c>
      <c r="K309" s="31">
        <v>469.25</v>
      </c>
      <c r="L309" s="31">
        <v>458</v>
      </c>
      <c r="M309" s="31">
        <v>0.81149000000000004</v>
      </c>
      <c r="N309" s="1"/>
      <c r="O309" s="1"/>
    </row>
    <row r="310" spans="1:15" ht="12.75" customHeight="1">
      <c r="A310" s="33">
        <v>300</v>
      </c>
      <c r="B310" s="62" t="s">
        <v>472</v>
      </c>
      <c r="C310" s="31">
        <v>367.7</v>
      </c>
      <c r="D310" s="40">
        <v>369.51666666666671</v>
      </c>
      <c r="E310" s="40">
        <v>365.03333333333342</v>
      </c>
      <c r="F310" s="40">
        <v>362.36666666666673</v>
      </c>
      <c r="G310" s="40">
        <v>357.88333333333344</v>
      </c>
      <c r="H310" s="40">
        <v>372.18333333333339</v>
      </c>
      <c r="I310" s="40">
        <v>376.66666666666663</v>
      </c>
      <c r="J310" s="40">
        <v>379.33333333333337</v>
      </c>
      <c r="K310" s="31">
        <v>374</v>
      </c>
      <c r="L310" s="31">
        <v>366.85</v>
      </c>
      <c r="M310" s="31">
        <v>0.95399999999999996</v>
      </c>
      <c r="N310" s="1"/>
      <c r="O310" s="1"/>
    </row>
    <row r="311" spans="1:15" ht="12.75" customHeight="1">
      <c r="A311" s="33">
        <v>301</v>
      </c>
      <c r="B311" s="62" t="s">
        <v>175</v>
      </c>
      <c r="C311" s="31">
        <v>125.95</v>
      </c>
      <c r="D311" s="40">
        <v>125.80000000000001</v>
      </c>
      <c r="E311" s="40">
        <v>124.20000000000002</v>
      </c>
      <c r="F311" s="40">
        <v>122.45</v>
      </c>
      <c r="G311" s="40">
        <v>120.85000000000001</v>
      </c>
      <c r="H311" s="40">
        <v>127.55000000000003</v>
      </c>
      <c r="I311" s="40">
        <v>129.15000000000003</v>
      </c>
      <c r="J311" s="40">
        <v>130.90000000000003</v>
      </c>
      <c r="K311" s="31">
        <v>127.4</v>
      </c>
      <c r="L311" s="31">
        <v>124.05</v>
      </c>
      <c r="M311" s="31">
        <v>103.35657</v>
      </c>
      <c r="N311" s="1"/>
      <c r="O311" s="1"/>
    </row>
    <row r="312" spans="1:15" ht="12.75" customHeight="1">
      <c r="A312" s="33">
        <v>302</v>
      </c>
      <c r="B312" s="62" t="s">
        <v>473</v>
      </c>
      <c r="C312" s="31">
        <v>75.599999999999994</v>
      </c>
      <c r="D312" s="40">
        <v>76.383333333333326</v>
      </c>
      <c r="E312" s="40">
        <v>73.216666666666654</v>
      </c>
      <c r="F312" s="40">
        <v>70.833333333333329</v>
      </c>
      <c r="G312" s="40">
        <v>67.666666666666657</v>
      </c>
      <c r="H312" s="40">
        <v>78.766666666666652</v>
      </c>
      <c r="I312" s="40">
        <v>81.933333333333337</v>
      </c>
      <c r="J312" s="40">
        <v>84.316666666666649</v>
      </c>
      <c r="K312" s="31">
        <v>79.55</v>
      </c>
      <c r="L312" s="31">
        <v>74</v>
      </c>
      <c r="M312" s="31">
        <v>110.65143</v>
      </c>
      <c r="N312" s="1"/>
      <c r="O312" s="1"/>
    </row>
    <row r="313" spans="1:15" ht="12.75" customHeight="1">
      <c r="A313" s="33">
        <v>303</v>
      </c>
      <c r="B313" s="62" t="s">
        <v>176</v>
      </c>
      <c r="C313" s="31">
        <v>536.1</v>
      </c>
      <c r="D313" s="40">
        <v>536.18333333333339</v>
      </c>
      <c r="E313" s="40">
        <v>531.91666666666674</v>
      </c>
      <c r="F313" s="40">
        <v>527.73333333333335</v>
      </c>
      <c r="G313" s="40">
        <v>523.4666666666667</v>
      </c>
      <c r="H313" s="40">
        <v>540.36666666666679</v>
      </c>
      <c r="I313" s="40">
        <v>544.63333333333344</v>
      </c>
      <c r="J313" s="40">
        <v>548.81666666666683</v>
      </c>
      <c r="K313" s="31">
        <v>540.45000000000005</v>
      </c>
      <c r="L313" s="31">
        <v>532</v>
      </c>
      <c r="M313" s="31">
        <v>14.8392</v>
      </c>
      <c r="N313" s="1"/>
      <c r="O313" s="1"/>
    </row>
    <row r="314" spans="1:15" ht="12.75" customHeight="1">
      <c r="A314" s="33">
        <v>304</v>
      </c>
      <c r="B314" s="62" t="s">
        <v>177</v>
      </c>
      <c r="C314" s="31">
        <v>9492.1</v>
      </c>
      <c r="D314" s="40">
        <v>9483.6666666666661</v>
      </c>
      <c r="E314" s="40">
        <v>9428.4333333333325</v>
      </c>
      <c r="F314" s="40">
        <v>9364.7666666666664</v>
      </c>
      <c r="G314" s="40">
        <v>9309.5333333333328</v>
      </c>
      <c r="H314" s="40">
        <v>9547.3333333333321</v>
      </c>
      <c r="I314" s="40">
        <v>9602.5666666666657</v>
      </c>
      <c r="J314" s="40">
        <v>9666.2333333333318</v>
      </c>
      <c r="K314" s="31">
        <v>9538.9</v>
      </c>
      <c r="L314" s="31">
        <v>9420</v>
      </c>
      <c r="M314" s="31">
        <v>6.1271300000000002</v>
      </c>
      <c r="N314" s="1"/>
      <c r="O314" s="1"/>
    </row>
    <row r="315" spans="1:15" ht="12.75" customHeight="1">
      <c r="A315" s="33">
        <v>305</v>
      </c>
      <c r="B315" s="62" t="s">
        <v>474</v>
      </c>
      <c r="C315" s="31">
        <v>1977.05</v>
      </c>
      <c r="D315" s="40">
        <v>1978.4000000000003</v>
      </c>
      <c r="E315" s="40">
        <v>1964.8000000000006</v>
      </c>
      <c r="F315" s="40">
        <v>1952.5500000000004</v>
      </c>
      <c r="G315" s="40">
        <v>1938.9500000000007</v>
      </c>
      <c r="H315" s="40">
        <v>1990.6500000000005</v>
      </c>
      <c r="I315" s="40">
        <v>2004.2500000000005</v>
      </c>
      <c r="J315" s="40">
        <v>2016.5000000000005</v>
      </c>
      <c r="K315" s="31">
        <v>1992</v>
      </c>
      <c r="L315" s="31">
        <v>1966.15</v>
      </c>
      <c r="M315" s="31">
        <v>0.36642999999999998</v>
      </c>
      <c r="N315" s="1"/>
      <c r="O315" s="1"/>
    </row>
    <row r="316" spans="1:15" ht="12.75" customHeight="1">
      <c r="A316" s="33">
        <v>306</v>
      </c>
      <c r="B316" s="62" t="s">
        <v>181</v>
      </c>
      <c r="C316" s="31">
        <v>703.2</v>
      </c>
      <c r="D316" s="40">
        <v>697.4</v>
      </c>
      <c r="E316" s="40">
        <v>685.4</v>
      </c>
      <c r="F316" s="40">
        <v>667.6</v>
      </c>
      <c r="G316" s="40">
        <v>655.6</v>
      </c>
      <c r="H316" s="40">
        <v>715.19999999999993</v>
      </c>
      <c r="I316" s="40">
        <v>727.19999999999993</v>
      </c>
      <c r="J316" s="40">
        <v>744.99999999999989</v>
      </c>
      <c r="K316" s="31">
        <v>709.4</v>
      </c>
      <c r="L316" s="31">
        <v>679.6</v>
      </c>
      <c r="M316" s="31">
        <v>12.120340000000001</v>
      </c>
      <c r="N316" s="1"/>
      <c r="O316" s="1"/>
    </row>
    <row r="317" spans="1:15" ht="12.75" customHeight="1">
      <c r="A317" s="33">
        <v>307</v>
      </c>
      <c r="B317" s="62" t="s">
        <v>289</v>
      </c>
      <c r="C317" s="31">
        <v>584.04999999999995</v>
      </c>
      <c r="D317" s="40">
        <v>589.75</v>
      </c>
      <c r="E317" s="40">
        <v>576.65</v>
      </c>
      <c r="F317" s="40">
        <v>569.25</v>
      </c>
      <c r="G317" s="40">
        <v>556.15</v>
      </c>
      <c r="H317" s="40">
        <v>597.15</v>
      </c>
      <c r="I317" s="40">
        <v>610.24999999999989</v>
      </c>
      <c r="J317" s="40">
        <v>617.65</v>
      </c>
      <c r="K317" s="31">
        <v>602.85</v>
      </c>
      <c r="L317" s="31">
        <v>582.35</v>
      </c>
      <c r="M317" s="31">
        <v>19.704149999999998</v>
      </c>
      <c r="N317" s="1"/>
      <c r="O317" s="1"/>
    </row>
    <row r="318" spans="1:15" ht="12.75" customHeight="1">
      <c r="A318" s="33">
        <v>308</v>
      </c>
      <c r="B318" s="62" t="s">
        <v>475</v>
      </c>
      <c r="C318" s="31">
        <v>1306.8499999999999</v>
      </c>
      <c r="D318" s="40">
        <v>1275.0333333333335</v>
      </c>
      <c r="E318" s="40">
        <v>1226.866666666667</v>
      </c>
      <c r="F318" s="40">
        <v>1146.8833333333334</v>
      </c>
      <c r="G318" s="40">
        <v>1098.7166666666669</v>
      </c>
      <c r="H318" s="40">
        <v>1355.0166666666671</v>
      </c>
      <c r="I318" s="40">
        <v>1403.1833333333336</v>
      </c>
      <c r="J318" s="40">
        <v>1483.1666666666672</v>
      </c>
      <c r="K318" s="31">
        <v>1323.2</v>
      </c>
      <c r="L318" s="31">
        <v>1195.05</v>
      </c>
      <c r="M318" s="31">
        <v>113.06834000000001</v>
      </c>
      <c r="N318" s="1"/>
      <c r="O318" s="1"/>
    </row>
    <row r="319" spans="1:15" ht="12.75" customHeight="1">
      <c r="A319" s="33">
        <v>309</v>
      </c>
      <c r="B319" s="62" t="s">
        <v>476</v>
      </c>
      <c r="C319" s="31">
        <v>810.9</v>
      </c>
      <c r="D319" s="40">
        <v>815.38333333333333</v>
      </c>
      <c r="E319" s="40">
        <v>795.51666666666665</v>
      </c>
      <c r="F319" s="40">
        <v>780.13333333333333</v>
      </c>
      <c r="G319" s="40">
        <v>760.26666666666665</v>
      </c>
      <c r="H319" s="40">
        <v>830.76666666666665</v>
      </c>
      <c r="I319" s="40">
        <v>850.63333333333321</v>
      </c>
      <c r="J319" s="40">
        <v>866.01666666666665</v>
      </c>
      <c r="K319" s="31">
        <v>835.25</v>
      </c>
      <c r="L319" s="31">
        <v>800</v>
      </c>
      <c r="M319" s="31">
        <v>2.3477999999999999</v>
      </c>
      <c r="N319" s="1"/>
      <c r="O319" s="1"/>
    </row>
    <row r="320" spans="1:15" ht="12.75" customHeight="1">
      <c r="A320" s="33">
        <v>310</v>
      </c>
      <c r="B320" s="62" t="s">
        <v>477</v>
      </c>
      <c r="C320" s="31">
        <v>990</v>
      </c>
      <c r="D320" s="40">
        <v>990.35</v>
      </c>
      <c r="E320" s="40">
        <v>981.90000000000009</v>
      </c>
      <c r="F320" s="40">
        <v>973.80000000000007</v>
      </c>
      <c r="G320" s="40">
        <v>965.35000000000014</v>
      </c>
      <c r="H320" s="40">
        <v>998.45</v>
      </c>
      <c r="I320" s="40">
        <v>1006.9000000000001</v>
      </c>
      <c r="J320" s="40">
        <v>1015</v>
      </c>
      <c r="K320" s="31">
        <v>998.8</v>
      </c>
      <c r="L320" s="31">
        <v>982.25</v>
      </c>
      <c r="M320" s="31">
        <v>0.46312999999999999</v>
      </c>
      <c r="N320" s="1"/>
      <c r="O320" s="1"/>
    </row>
    <row r="321" spans="1:15" ht="12.75" customHeight="1">
      <c r="A321" s="33">
        <v>311</v>
      </c>
      <c r="B321" s="62" t="s">
        <v>180</v>
      </c>
      <c r="C321" s="31">
        <v>1424.2</v>
      </c>
      <c r="D321" s="40">
        <v>1410.7333333333333</v>
      </c>
      <c r="E321" s="40">
        <v>1391.4666666666667</v>
      </c>
      <c r="F321" s="40">
        <v>1358.7333333333333</v>
      </c>
      <c r="G321" s="40">
        <v>1339.4666666666667</v>
      </c>
      <c r="H321" s="40">
        <v>1443.4666666666667</v>
      </c>
      <c r="I321" s="40">
        <v>1462.7333333333336</v>
      </c>
      <c r="J321" s="40">
        <v>1495.4666666666667</v>
      </c>
      <c r="K321" s="31">
        <v>1430</v>
      </c>
      <c r="L321" s="31">
        <v>1378</v>
      </c>
      <c r="M321" s="31">
        <v>9.9111600000000006</v>
      </c>
      <c r="N321" s="1"/>
      <c r="O321" s="1"/>
    </row>
    <row r="322" spans="1:15" ht="12.75" customHeight="1">
      <c r="A322" s="33">
        <v>312</v>
      </c>
      <c r="B322" s="62" t="s">
        <v>290</v>
      </c>
      <c r="C322" s="31">
        <v>58.3</v>
      </c>
      <c r="D322" s="40">
        <v>58.133333333333326</v>
      </c>
      <c r="E322" s="40">
        <v>57.466666666666654</v>
      </c>
      <c r="F322" s="40">
        <v>56.633333333333326</v>
      </c>
      <c r="G322" s="40">
        <v>55.966666666666654</v>
      </c>
      <c r="H322" s="40">
        <v>58.966666666666654</v>
      </c>
      <c r="I322" s="40">
        <v>59.633333333333326</v>
      </c>
      <c r="J322" s="40">
        <v>60.466666666666654</v>
      </c>
      <c r="K322" s="31">
        <v>58.8</v>
      </c>
      <c r="L322" s="31">
        <v>57.3</v>
      </c>
      <c r="M322" s="31">
        <v>55.533639999999998</v>
      </c>
      <c r="N322" s="1"/>
      <c r="O322" s="1"/>
    </row>
    <row r="323" spans="1:15" ht="12.75" customHeight="1">
      <c r="A323" s="33">
        <v>313</v>
      </c>
      <c r="B323" s="62" t="s">
        <v>478</v>
      </c>
      <c r="C323" s="31">
        <v>691.2</v>
      </c>
      <c r="D323" s="40">
        <v>697.71666666666658</v>
      </c>
      <c r="E323" s="40">
        <v>679.53333333333319</v>
      </c>
      <c r="F323" s="40">
        <v>667.86666666666656</v>
      </c>
      <c r="G323" s="40">
        <v>649.68333333333317</v>
      </c>
      <c r="H323" s="40">
        <v>709.38333333333321</v>
      </c>
      <c r="I323" s="40">
        <v>727.56666666666661</v>
      </c>
      <c r="J323" s="40">
        <v>739.23333333333323</v>
      </c>
      <c r="K323" s="31">
        <v>715.9</v>
      </c>
      <c r="L323" s="31">
        <v>686.05</v>
      </c>
      <c r="M323" s="31">
        <v>3.2880199999999999</v>
      </c>
      <c r="N323" s="1"/>
      <c r="O323" s="1"/>
    </row>
    <row r="324" spans="1:15" ht="12.75" customHeight="1">
      <c r="A324" s="33">
        <v>314</v>
      </c>
      <c r="B324" s="62" t="s">
        <v>184</v>
      </c>
      <c r="C324" s="31">
        <v>1884.5</v>
      </c>
      <c r="D324" s="40">
        <v>1875.9333333333334</v>
      </c>
      <c r="E324" s="40">
        <v>1862.8666666666668</v>
      </c>
      <c r="F324" s="40">
        <v>1841.2333333333333</v>
      </c>
      <c r="G324" s="40">
        <v>1828.1666666666667</v>
      </c>
      <c r="H324" s="40">
        <v>1897.5666666666668</v>
      </c>
      <c r="I324" s="40">
        <v>1910.6333333333334</v>
      </c>
      <c r="J324" s="40">
        <v>1932.2666666666669</v>
      </c>
      <c r="K324" s="31">
        <v>1889</v>
      </c>
      <c r="L324" s="31">
        <v>1854.3</v>
      </c>
      <c r="M324" s="31">
        <v>5.8966700000000003</v>
      </c>
      <c r="N324" s="1"/>
      <c r="O324" s="1"/>
    </row>
    <row r="325" spans="1:15" ht="12.75" customHeight="1">
      <c r="A325" s="33">
        <v>315</v>
      </c>
      <c r="B325" s="62" t="s">
        <v>179</v>
      </c>
      <c r="C325" s="31">
        <v>1573</v>
      </c>
      <c r="D325" s="40">
        <v>1574.8333333333333</v>
      </c>
      <c r="E325" s="40">
        <v>1556.1666666666665</v>
      </c>
      <c r="F325" s="40">
        <v>1539.3333333333333</v>
      </c>
      <c r="G325" s="40">
        <v>1520.6666666666665</v>
      </c>
      <c r="H325" s="40">
        <v>1591.6666666666665</v>
      </c>
      <c r="I325" s="40">
        <v>1610.333333333333</v>
      </c>
      <c r="J325" s="40">
        <v>1627.1666666666665</v>
      </c>
      <c r="K325" s="31">
        <v>1593.5</v>
      </c>
      <c r="L325" s="31">
        <v>1558</v>
      </c>
      <c r="M325" s="31">
        <v>1.33203</v>
      </c>
      <c r="N325" s="1"/>
      <c r="O325" s="1"/>
    </row>
    <row r="326" spans="1:15" ht="12.75" customHeight="1">
      <c r="A326" s="33">
        <v>316</v>
      </c>
      <c r="B326" s="62" t="s">
        <v>186</v>
      </c>
      <c r="C326" s="31">
        <v>1191.25</v>
      </c>
      <c r="D326" s="40">
        <v>1187.0833333333333</v>
      </c>
      <c r="E326" s="40">
        <v>1180.1666666666665</v>
      </c>
      <c r="F326" s="40">
        <v>1169.0833333333333</v>
      </c>
      <c r="G326" s="40">
        <v>1162.1666666666665</v>
      </c>
      <c r="H326" s="40">
        <v>1198.1666666666665</v>
      </c>
      <c r="I326" s="40">
        <v>1205.083333333333</v>
      </c>
      <c r="J326" s="40">
        <v>1216.1666666666665</v>
      </c>
      <c r="K326" s="31">
        <v>1194</v>
      </c>
      <c r="L326" s="31">
        <v>1176</v>
      </c>
      <c r="M326" s="31">
        <v>3.2960400000000001</v>
      </c>
      <c r="N326" s="1"/>
      <c r="O326" s="1"/>
    </row>
    <row r="327" spans="1:15" ht="12.75" customHeight="1">
      <c r="A327" s="33">
        <v>317</v>
      </c>
      <c r="B327" s="62" t="s">
        <v>479</v>
      </c>
      <c r="C327" s="31">
        <v>627.95000000000005</v>
      </c>
      <c r="D327" s="40">
        <v>629.1</v>
      </c>
      <c r="E327" s="40">
        <v>621.95000000000005</v>
      </c>
      <c r="F327" s="40">
        <v>615.95000000000005</v>
      </c>
      <c r="G327" s="40">
        <v>608.80000000000007</v>
      </c>
      <c r="H327" s="40">
        <v>635.1</v>
      </c>
      <c r="I327" s="40">
        <v>642.24999999999989</v>
      </c>
      <c r="J327" s="40">
        <v>648.25</v>
      </c>
      <c r="K327" s="31">
        <v>636.25</v>
      </c>
      <c r="L327" s="31">
        <v>623.1</v>
      </c>
      <c r="M327" s="31">
        <v>5.8899900000000001</v>
      </c>
      <c r="N327" s="1"/>
      <c r="O327" s="1"/>
    </row>
    <row r="328" spans="1:15" ht="12.75" customHeight="1">
      <c r="A328" s="33">
        <v>318</v>
      </c>
      <c r="B328" s="62" t="s">
        <v>480</v>
      </c>
      <c r="C328" s="31">
        <v>41.1</v>
      </c>
      <c r="D328" s="40">
        <v>41.083333333333336</v>
      </c>
      <c r="E328" s="40">
        <v>40.666666666666671</v>
      </c>
      <c r="F328" s="40">
        <v>40.233333333333334</v>
      </c>
      <c r="G328" s="40">
        <v>39.81666666666667</v>
      </c>
      <c r="H328" s="40">
        <v>41.516666666666673</v>
      </c>
      <c r="I328" s="40">
        <v>41.933333333333344</v>
      </c>
      <c r="J328" s="40">
        <v>42.366666666666674</v>
      </c>
      <c r="K328" s="31">
        <v>41.5</v>
      </c>
      <c r="L328" s="31">
        <v>40.65</v>
      </c>
      <c r="M328" s="31">
        <v>47.797130000000003</v>
      </c>
      <c r="N328" s="1"/>
      <c r="O328" s="1"/>
    </row>
    <row r="329" spans="1:15" ht="12.75" customHeight="1">
      <c r="A329" s="33">
        <v>319</v>
      </c>
      <c r="B329" s="62" t="s">
        <v>481</v>
      </c>
      <c r="C329" s="31">
        <v>122.45</v>
      </c>
      <c r="D329" s="40">
        <v>121.71666666666665</v>
      </c>
      <c r="E329" s="40">
        <v>120.63333333333331</v>
      </c>
      <c r="F329" s="40">
        <v>118.81666666666666</v>
      </c>
      <c r="G329" s="40">
        <v>117.73333333333332</v>
      </c>
      <c r="H329" s="40">
        <v>123.5333333333333</v>
      </c>
      <c r="I329" s="40">
        <v>124.61666666666665</v>
      </c>
      <c r="J329" s="40">
        <v>126.43333333333329</v>
      </c>
      <c r="K329" s="31">
        <v>122.8</v>
      </c>
      <c r="L329" s="31">
        <v>119.9</v>
      </c>
      <c r="M329" s="31">
        <v>21.769100000000002</v>
      </c>
      <c r="N329" s="1"/>
      <c r="O329" s="1"/>
    </row>
    <row r="330" spans="1:15" ht="12.75" customHeight="1">
      <c r="A330" s="33">
        <v>320</v>
      </c>
      <c r="B330" s="62" t="s">
        <v>482</v>
      </c>
      <c r="C330" s="31">
        <v>45.8</v>
      </c>
      <c r="D330" s="40">
        <v>45.79999999999999</v>
      </c>
      <c r="E330" s="40">
        <v>45.299999999999983</v>
      </c>
      <c r="F330" s="40">
        <v>44.79999999999999</v>
      </c>
      <c r="G330" s="40">
        <v>44.299999999999983</v>
      </c>
      <c r="H330" s="40">
        <v>46.299999999999983</v>
      </c>
      <c r="I330" s="40">
        <v>46.8</v>
      </c>
      <c r="J330" s="40">
        <v>47.299999999999983</v>
      </c>
      <c r="K330" s="31">
        <v>46.3</v>
      </c>
      <c r="L330" s="31">
        <v>45.3</v>
      </c>
      <c r="M330" s="31">
        <v>89.163839999999993</v>
      </c>
      <c r="N330" s="1"/>
      <c r="O330" s="1"/>
    </row>
    <row r="331" spans="1:15" ht="12.75" customHeight="1">
      <c r="A331" s="33">
        <v>321</v>
      </c>
      <c r="B331" s="62" t="s">
        <v>483</v>
      </c>
      <c r="C331" s="31">
        <v>100.5</v>
      </c>
      <c r="D331" s="40">
        <v>99.166666666666671</v>
      </c>
      <c r="E331" s="40">
        <v>97.13333333333334</v>
      </c>
      <c r="F331" s="40">
        <v>93.766666666666666</v>
      </c>
      <c r="G331" s="40">
        <v>91.733333333333334</v>
      </c>
      <c r="H331" s="40">
        <v>102.53333333333335</v>
      </c>
      <c r="I331" s="40">
        <v>104.56666666666668</v>
      </c>
      <c r="J331" s="40">
        <v>107.93333333333335</v>
      </c>
      <c r="K331" s="31">
        <v>101.2</v>
      </c>
      <c r="L331" s="31">
        <v>95.8</v>
      </c>
      <c r="M331" s="31">
        <v>31.514659999999999</v>
      </c>
      <c r="N331" s="1"/>
      <c r="O331" s="1"/>
    </row>
    <row r="332" spans="1:15" ht="12.75" customHeight="1">
      <c r="A332" s="33">
        <v>322</v>
      </c>
      <c r="B332" s="62" t="s">
        <v>484</v>
      </c>
      <c r="C332" s="31">
        <v>218.45</v>
      </c>
      <c r="D332" s="40">
        <v>218.88333333333333</v>
      </c>
      <c r="E332" s="40">
        <v>217.56666666666666</v>
      </c>
      <c r="F332" s="40">
        <v>216.68333333333334</v>
      </c>
      <c r="G332" s="40">
        <v>215.36666666666667</v>
      </c>
      <c r="H332" s="40">
        <v>219.76666666666665</v>
      </c>
      <c r="I332" s="40">
        <v>221.08333333333331</v>
      </c>
      <c r="J332" s="40">
        <v>221.96666666666664</v>
      </c>
      <c r="K332" s="31">
        <v>220.2</v>
      </c>
      <c r="L332" s="31">
        <v>218</v>
      </c>
      <c r="M332" s="31">
        <v>1.5946800000000001</v>
      </c>
      <c r="N332" s="1"/>
      <c r="O332" s="1"/>
    </row>
    <row r="333" spans="1:15" ht="12.75" customHeight="1">
      <c r="A333" s="33">
        <v>323</v>
      </c>
      <c r="B333" s="62" t="s">
        <v>193</v>
      </c>
      <c r="C333" s="31">
        <v>187.5</v>
      </c>
      <c r="D333" s="40">
        <v>186.68333333333331</v>
      </c>
      <c r="E333" s="40">
        <v>185.36666666666662</v>
      </c>
      <c r="F333" s="40">
        <v>183.23333333333332</v>
      </c>
      <c r="G333" s="40">
        <v>181.91666666666663</v>
      </c>
      <c r="H333" s="40">
        <v>188.81666666666661</v>
      </c>
      <c r="I333" s="40">
        <v>190.13333333333327</v>
      </c>
      <c r="J333" s="40">
        <v>192.26666666666659</v>
      </c>
      <c r="K333" s="31">
        <v>188</v>
      </c>
      <c r="L333" s="31">
        <v>184.55</v>
      </c>
      <c r="M333" s="31">
        <v>60.356000000000002</v>
      </c>
      <c r="N333" s="1"/>
      <c r="O333" s="1"/>
    </row>
    <row r="334" spans="1:15" ht="12.75" customHeight="1">
      <c r="A334" s="33">
        <v>324</v>
      </c>
      <c r="B334" s="62" t="s">
        <v>485</v>
      </c>
      <c r="C334" s="31">
        <v>1025.8499999999999</v>
      </c>
      <c r="D334" s="40">
        <v>1019.2999999999998</v>
      </c>
      <c r="E334" s="40">
        <v>1001.5999999999997</v>
      </c>
      <c r="F334" s="40">
        <v>977.3499999999998</v>
      </c>
      <c r="G334" s="40">
        <v>959.64999999999964</v>
      </c>
      <c r="H334" s="40">
        <v>1043.5499999999997</v>
      </c>
      <c r="I334" s="40">
        <v>1061.2499999999998</v>
      </c>
      <c r="J334" s="40">
        <v>1085.4999999999998</v>
      </c>
      <c r="K334" s="31">
        <v>1037</v>
      </c>
      <c r="L334" s="31">
        <v>995.05</v>
      </c>
      <c r="M334" s="31">
        <v>2.3585099999999999</v>
      </c>
      <c r="N334" s="1"/>
      <c r="O334" s="1"/>
    </row>
    <row r="335" spans="1:15" ht="12.75" customHeight="1">
      <c r="A335" s="33">
        <v>325</v>
      </c>
      <c r="B335" s="62" t="s">
        <v>187</v>
      </c>
      <c r="C335" s="31">
        <v>85.2</v>
      </c>
      <c r="D335" s="40">
        <v>85.13333333333334</v>
      </c>
      <c r="E335" s="40">
        <v>84.416666666666686</v>
      </c>
      <c r="F335" s="40">
        <v>83.63333333333334</v>
      </c>
      <c r="G335" s="40">
        <v>82.916666666666686</v>
      </c>
      <c r="H335" s="40">
        <v>85.916666666666686</v>
      </c>
      <c r="I335" s="40">
        <v>86.633333333333354</v>
      </c>
      <c r="J335" s="40">
        <v>87.416666666666686</v>
      </c>
      <c r="K335" s="31">
        <v>85.85</v>
      </c>
      <c r="L335" s="31">
        <v>84.35</v>
      </c>
      <c r="M335" s="31">
        <v>47.472479999999997</v>
      </c>
      <c r="N335" s="1"/>
      <c r="O335" s="1"/>
    </row>
    <row r="336" spans="1:15" ht="12.75" customHeight="1">
      <c r="A336" s="33">
        <v>326</v>
      </c>
      <c r="B336" s="62" t="s">
        <v>189</v>
      </c>
      <c r="C336" s="31">
        <v>4617.3</v>
      </c>
      <c r="D336" s="40">
        <v>4627.9666666666672</v>
      </c>
      <c r="E336" s="40">
        <v>4579.3333333333339</v>
      </c>
      <c r="F336" s="40">
        <v>4541.3666666666668</v>
      </c>
      <c r="G336" s="40">
        <v>4492.7333333333336</v>
      </c>
      <c r="H336" s="40">
        <v>4665.9333333333343</v>
      </c>
      <c r="I336" s="40">
        <v>4714.5666666666675</v>
      </c>
      <c r="J336" s="40">
        <v>4752.5333333333347</v>
      </c>
      <c r="K336" s="31">
        <v>4676.6000000000004</v>
      </c>
      <c r="L336" s="31">
        <v>4590</v>
      </c>
      <c r="M336" s="31">
        <v>0.72346999999999995</v>
      </c>
      <c r="N336" s="1"/>
      <c r="O336" s="1"/>
    </row>
    <row r="337" spans="1:15" ht="12.75" customHeight="1">
      <c r="A337" s="33">
        <v>327</v>
      </c>
      <c r="B337" s="62" t="s">
        <v>486</v>
      </c>
      <c r="C337" s="31">
        <v>678.25</v>
      </c>
      <c r="D337" s="40">
        <v>678</v>
      </c>
      <c r="E337" s="40">
        <v>670.5</v>
      </c>
      <c r="F337" s="40">
        <v>662.75</v>
      </c>
      <c r="G337" s="40">
        <v>655.25</v>
      </c>
      <c r="H337" s="40">
        <v>685.75</v>
      </c>
      <c r="I337" s="40">
        <v>693.25</v>
      </c>
      <c r="J337" s="40">
        <v>701</v>
      </c>
      <c r="K337" s="31">
        <v>685.5</v>
      </c>
      <c r="L337" s="31">
        <v>670.25</v>
      </c>
      <c r="M337" s="31">
        <v>1.66808</v>
      </c>
      <c r="N337" s="1"/>
      <c r="O337" s="1"/>
    </row>
    <row r="338" spans="1:15" ht="12.75" customHeight="1">
      <c r="A338" s="33">
        <v>328</v>
      </c>
      <c r="B338" s="62" t="s">
        <v>190</v>
      </c>
      <c r="C338" s="31">
        <v>22955.55</v>
      </c>
      <c r="D338" s="40">
        <v>22891.833333333332</v>
      </c>
      <c r="E338" s="40">
        <v>22783.716666666664</v>
      </c>
      <c r="F338" s="40">
        <v>22611.883333333331</v>
      </c>
      <c r="G338" s="40">
        <v>22503.766666666663</v>
      </c>
      <c r="H338" s="40">
        <v>23063.666666666664</v>
      </c>
      <c r="I338" s="40">
        <v>23171.783333333333</v>
      </c>
      <c r="J338" s="40">
        <v>23343.616666666665</v>
      </c>
      <c r="K338" s="31">
        <v>22999.95</v>
      </c>
      <c r="L338" s="31">
        <v>22720</v>
      </c>
      <c r="M338" s="31">
        <v>0.68876999999999999</v>
      </c>
      <c r="N338" s="1"/>
      <c r="O338" s="1"/>
    </row>
    <row r="339" spans="1:15" ht="12.75" customHeight="1">
      <c r="A339" s="33">
        <v>329</v>
      </c>
      <c r="B339" s="62" t="s">
        <v>487</v>
      </c>
      <c r="C339" s="31">
        <v>66.150000000000006</v>
      </c>
      <c r="D339" s="40">
        <v>65.800000000000011</v>
      </c>
      <c r="E339" s="40">
        <v>64.65000000000002</v>
      </c>
      <c r="F339" s="40">
        <v>63.150000000000006</v>
      </c>
      <c r="G339" s="40">
        <v>62.000000000000014</v>
      </c>
      <c r="H339" s="40">
        <v>67.300000000000026</v>
      </c>
      <c r="I339" s="40">
        <v>68.45</v>
      </c>
      <c r="J339" s="40">
        <v>69.950000000000031</v>
      </c>
      <c r="K339" s="31">
        <v>66.95</v>
      </c>
      <c r="L339" s="31">
        <v>64.3</v>
      </c>
      <c r="M339" s="31">
        <v>27.642939999999999</v>
      </c>
      <c r="N339" s="1"/>
      <c r="O339" s="1"/>
    </row>
    <row r="340" spans="1:15" ht="12.75" customHeight="1">
      <c r="A340" s="33">
        <v>330</v>
      </c>
      <c r="B340" s="62" t="s">
        <v>291</v>
      </c>
      <c r="C340" s="31">
        <v>252.3</v>
      </c>
      <c r="D340" s="40">
        <v>251.21666666666667</v>
      </c>
      <c r="E340" s="40">
        <v>248.43333333333334</v>
      </c>
      <c r="F340" s="40">
        <v>244.56666666666666</v>
      </c>
      <c r="G340" s="40">
        <v>241.78333333333333</v>
      </c>
      <c r="H340" s="40">
        <v>255.08333333333334</v>
      </c>
      <c r="I340" s="40">
        <v>257.86666666666667</v>
      </c>
      <c r="J340" s="40">
        <v>261.73333333333335</v>
      </c>
      <c r="K340" s="31">
        <v>254</v>
      </c>
      <c r="L340" s="31">
        <v>247.35</v>
      </c>
      <c r="M340" s="31">
        <v>11.623989999999999</v>
      </c>
      <c r="N340" s="1"/>
      <c r="O340" s="1"/>
    </row>
    <row r="341" spans="1:15" ht="12.75" customHeight="1">
      <c r="A341" s="33">
        <v>331</v>
      </c>
      <c r="B341" s="62" t="s">
        <v>488</v>
      </c>
      <c r="C341" s="31">
        <v>351</v>
      </c>
      <c r="D341" s="40">
        <v>352.26666666666665</v>
      </c>
      <c r="E341" s="40">
        <v>348.98333333333329</v>
      </c>
      <c r="F341" s="40">
        <v>346.96666666666664</v>
      </c>
      <c r="G341" s="40">
        <v>343.68333333333328</v>
      </c>
      <c r="H341" s="40">
        <v>354.2833333333333</v>
      </c>
      <c r="I341" s="40">
        <v>357.56666666666661</v>
      </c>
      <c r="J341" s="40">
        <v>359.58333333333331</v>
      </c>
      <c r="K341" s="31">
        <v>355.55</v>
      </c>
      <c r="L341" s="31">
        <v>350.25</v>
      </c>
      <c r="M341" s="31">
        <v>3.9000400000000002</v>
      </c>
      <c r="N341" s="1"/>
      <c r="O341" s="1"/>
    </row>
    <row r="342" spans="1:15" ht="12.75" customHeight="1">
      <c r="A342" s="33">
        <v>332</v>
      </c>
      <c r="B342" s="62" t="s">
        <v>194</v>
      </c>
      <c r="C342" s="31">
        <v>1020.2</v>
      </c>
      <c r="D342" s="40">
        <v>1013.2166666666667</v>
      </c>
      <c r="E342" s="40">
        <v>1002.3333333333335</v>
      </c>
      <c r="F342" s="40">
        <v>984.46666666666681</v>
      </c>
      <c r="G342" s="40">
        <v>973.5833333333336</v>
      </c>
      <c r="H342" s="40">
        <v>1031.0833333333335</v>
      </c>
      <c r="I342" s="40">
        <v>1041.9666666666667</v>
      </c>
      <c r="J342" s="40">
        <v>1059.8333333333333</v>
      </c>
      <c r="K342" s="31">
        <v>1024.0999999999999</v>
      </c>
      <c r="L342" s="31">
        <v>995.35</v>
      </c>
      <c r="M342" s="31">
        <v>5.5542400000000001</v>
      </c>
      <c r="N342" s="1"/>
      <c r="O342" s="1"/>
    </row>
    <row r="343" spans="1:15" ht="12.75" customHeight="1">
      <c r="A343" s="33">
        <v>333</v>
      </c>
      <c r="B343" s="62" t="s">
        <v>196</v>
      </c>
      <c r="C343" s="31">
        <v>157.25</v>
      </c>
      <c r="D343" s="40">
        <v>157.20000000000002</v>
      </c>
      <c r="E343" s="40">
        <v>156.60000000000002</v>
      </c>
      <c r="F343" s="40">
        <v>155.95000000000002</v>
      </c>
      <c r="G343" s="40">
        <v>155.35000000000002</v>
      </c>
      <c r="H343" s="40">
        <v>157.85000000000002</v>
      </c>
      <c r="I343" s="40">
        <v>158.44999999999999</v>
      </c>
      <c r="J343" s="40">
        <v>159.10000000000002</v>
      </c>
      <c r="K343" s="31">
        <v>157.80000000000001</v>
      </c>
      <c r="L343" s="31">
        <v>156.55000000000001</v>
      </c>
      <c r="M343" s="31">
        <v>60.597380000000001</v>
      </c>
      <c r="N343" s="1"/>
      <c r="O343" s="1"/>
    </row>
    <row r="344" spans="1:15" ht="12.75" customHeight="1">
      <c r="A344" s="33">
        <v>334</v>
      </c>
      <c r="B344" s="62" t="s">
        <v>292</v>
      </c>
      <c r="C344" s="31">
        <v>252.2</v>
      </c>
      <c r="D344" s="40">
        <v>252.54999999999998</v>
      </c>
      <c r="E344" s="40">
        <v>250.89999999999998</v>
      </c>
      <c r="F344" s="40">
        <v>249.6</v>
      </c>
      <c r="G344" s="40">
        <v>247.95</v>
      </c>
      <c r="H344" s="40">
        <v>253.84999999999997</v>
      </c>
      <c r="I344" s="40">
        <v>255.5</v>
      </c>
      <c r="J344" s="40">
        <v>256.79999999999995</v>
      </c>
      <c r="K344" s="31">
        <v>254.2</v>
      </c>
      <c r="L344" s="31">
        <v>251.25</v>
      </c>
      <c r="M344" s="31">
        <v>11.70196</v>
      </c>
      <c r="N344" s="1"/>
      <c r="O344" s="1"/>
    </row>
    <row r="345" spans="1:15" ht="12.75" customHeight="1">
      <c r="A345" s="33">
        <v>335</v>
      </c>
      <c r="B345" s="62" t="s">
        <v>489</v>
      </c>
      <c r="C345" s="31">
        <v>970.55</v>
      </c>
      <c r="D345" s="40">
        <v>978.2833333333333</v>
      </c>
      <c r="E345" s="40">
        <v>956.11666666666656</v>
      </c>
      <c r="F345" s="40">
        <v>941.68333333333328</v>
      </c>
      <c r="G345" s="40">
        <v>919.51666666666654</v>
      </c>
      <c r="H345" s="40">
        <v>992.71666666666658</v>
      </c>
      <c r="I345" s="40">
        <v>1014.8833333333333</v>
      </c>
      <c r="J345" s="40">
        <v>1029.3166666666666</v>
      </c>
      <c r="K345" s="31">
        <v>1000.45</v>
      </c>
      <c r="L345" s="31">
        <v>963.85</v>
      </c>
      <c r="M345" s="31">
        <v>27.0122</v>
      </c>
      <c r="N345" s="1"/>
      <c r="O345" s="1"/>
    </row>
    <row r="346" spans="1:15" ht="12.75" customHeight="1">
      <c r="A346" s="33">
        <v>336</v>
      </c>
      <c r="B346" s="62" t="s">
        <v>293</v>
      </c>
      <c r="C346" s="31">
        <v>895.75</v>
      </c>
      <c r="D346" s="40">
        <v>886.58333333333337</v>
      </c>
      <c r="E346" s="40">
        <v>874.16666666666674</v>
      </c>
      <c r="F346" s="40">
        <v>852.58333333333337</v>
      </c>
      <c r="G346" s="40">
        <v>840.16666666666674</v>
      </c>
      <c r="H346" s="40">
        <v>908.16666666666674</v>
      </c>
      <c r="I346" s="40">
        <v>920.58333333333348</v>
      </c>
      <c r="J346" s="40">
        <v>942.16666666666674</v>
      </c>
      <c r="K346" s="31">
        <v>899</v>
      </c>
      <c r="L346" s="31">
        <v>865</v>
      </c>
      <c r="M346" s="31">
        <v>49.004910000000002</v>
      </c>
      <c r="N346" s="1"/>
      <c r="O346" s="1"/>
    </row>
    <row r="347" spans="1:15" ht="12.75" customHeight="1">
      <c r="A347" s="33">
        <v>337</v>
      </c>
      <c r="B347" s="62" t="s">
        <v>195</v>
      </c>
      <c r="C347" s="31">
        <v>3911.65</v>
      </c>
      <c r="D347" s="40">
        <v>3904.9166666666665</v>
      </c>
      <c r="E347" s="40">
        <v>3867.833333333333</v>
      </c>
      <c r="F347" s="40">
        <v>3824.0166666666664</v>
      </c>
      <c r="G347" s="40">
        <v>3786.9333333333329</v>
      </c>
      <c r="H347" s="40">
        <v>3948.7333333333331</v>
      </c>
      <c r="I347" s="40">
        <v>3985.8166666666662</v>
      </c>
      <c r="J347" s="40">
        <v>4029.6333333333332</v>
      </c>
      <c r="K347" s="31">
        <v>3942</v>
      </c>
      <c r="L347" s="31">
        <v>3861.1</v>
      </c>
      <c r="M347" s="31">
        <v>0.92030000000000001</v>
      </c>
      <c r="N347" s="1"/>
      <c r="O347" s="1"/>
    </row>
    <row r="348" spans="1:15" ht="12.75" customHeight="1">
      <c r="A348" s="33">
        <v>338</v>
      </c>
      <c r="B348" s="62" t="s">
        <v>490</v>
      </c>
      <c r="C348" s="31">
        <v>242.15</v>
      </c>
      <c r="D348" s="40">
        <v>243.33333333333334</v>
      </c>
      <c r="E348" s="40">
        <v>239.61666666666667</v>
      </c>
      <c r="F348" s="40">
        <v>237.08333333333334</v>
      </c>
      <c r="G348" s="40">
        <v>233.36666666666667</v>
      </c>
      <c r="H348" s="40">
        <v>245.86666666666667</v>
      </c>
      <c r="I348" s="40">
        <v>249.58333333333331</v>
      </c>
      <c r="J348" s="40">
        <v>252.11666666666667</v>
      </c>
      <c r="K348" s="31">
        <v>247.05</v>
      </c>
      <c r="L348" s="31">
        <v>240.8</v>
      </c>
      <c r="M348" s="31">
        <v>2.2037499999999999</v>
      </c>
      <c r="N348" s="1"/>
      <c r="O348" s="1"/>
    </row>
    <row r="349" spans="1:15" ht="12.75" customHeight="1">
      <c r="A349" s="33">
        <v>339</v>
      </c>
      <c r="B349" s="62" t="s">
        <v>294</v>
      </c>
      <c r="C349" s="31">
        <v>659.05</v>
      </c>
      <c r="D349" s="40">
        <v>662.26666666666677</v>
      </c>
      <c r="E349" s="40">
        <v>651.68333333333351</v>
      </c>
      <c r="F349" s="40">
        <v>644.31666666666672</v>
      </c>
      <c r="G349" s="40">
        <v>633.73333333333346</v>
      </c>
      <c r="H349" s="40">
        <v>669.63333333333355</v>
      </c>
      <c r="I349" s="40">
        <v>680.21666666666681</v>
      </c>
      <c r="J349" s="40">
        <v>687.5833333333336</v>
      </c>
      <c r="K349" s="31">
        <v>672.85</v>
      </c>
      <c r="L349" s="31">
        <v>654.9</v>
      </c>
      <c r="M349" s="31">
        <v>8.3347300000000004</v>
      </c>
      <c r="N349" s="1"/>
      <c r="O349" s="1"/>
    </row>
    <row r="350" spans="1:15" ht="12.75" customHeight="1">
      <c r="A350" s="33">
        <v>340</v>
      </c>
      <c r="B350" s="62" t="s">
        <v>491</v>
      </c>
      <c r="C350" s="31">
        <v>158.15</v>
      </c>
      <c r="D350" s="40">
        <v>158.53333333333333</v>
      </c>
      <c r="E350" s="40">
        <v>156.06666666666666</v>
      </c>
      <c r="F350" s="40">
        <v>153.98333333333332</v>
      </c>
      <c r="G350" s="40">
        <v>151.51666666666665</v>
      </c>
      <c r="H350" s="40">
        <v>160.61666666666667</v>
      </c>
      <c r="I350" s="40">
        <v>163.08333333333331</v>
      </c>
      <c r="J350" s="40">
        <v>165.16666666666669</v>
      </c>
      <c r="K350" s="31">
        <v>161</v>
      </c>
      <c r="L350" s="31">
        <v>156.44999999999999</v>
      </c>
      <c r="M350" s="31">
        <v>19.1675</v>
      </c>
      <c r="N350" s="1"/>
      <c r="O350" s="1"/>
    </row>
    <row r="351" spans="1:15" ht="12.75" customHeight="1">
      <c r="A351" s="33">
        <v>341</v>
      </c>
      <c r="B351" s="62" t="s">
        <v>203</v>
      </c>
      <c r="C351" s="31">
        <v>3879.95</v>
      </c>
      <c r="D351" s="40">
        <v>3866.9333333333329</v>
      </c>
      <c r="E351" s="40">
        <v>3844.9166666666661</v>
      </c>
      <c r="F351" s="40">
        <v>3809.8833333333332</v>
      </c>
      <c r="G351" s="40">
        <v>3787.8666666666663</v>
      </c>
      <c r="H351" s="40">
        <v>3901.9666666666658</v>
      </c>
      <c r="I351" s="40">
        <v>3923.9833333333331</v>
      </c>
      <c r="J351" s="40">
        <v>3959.0166666666655</v>
      </c>
      <c r="K351" s="31">
        <v>3888.95</v>
      </c>
      <c r="L351" s="31">
        <v>3831.9</v>
      </c>
      <c r="M351" s="31">
        <v>2.4089999999999998</v>
      </c>
      <c r="N351" s="1"/>
      <c r="O351" s="1"/>
    </row>
    <row r="352" spans="1:15" ht="12.75" customHeight="1">
      <c r="A352" s="33">
        <v>342</v>
      </c>
      <c r="B352" s="62" t="s">
        <v>492</v>
      </c>
      <c r="C352" s="31">
        <v>588.85</v>
      </c>
      <c r="D352" s="40">
        <v>581.79999999999995</v>
      </c>
      <c r="E352" s="40">
        <v>572.59999999999991</v>
      </c>
      <c r="F352" s="40">
        <v>556.34999999999991</v>
      </c>
      <c r="G352" s="40">
        <v>547.14999999999986</v>
      </c>
      <c r="H352" s="40">
        <v>598.04999999999995</v>
      </c>
      <c r="I352" s="40">
        <v>607.25</v>
      </c>
      <c r="J352" s="40">
        <v>623.5</v>
      </c>
      <c r="K352" s="31">
        <v>591</v>
      </c>
      <c r="L352" s="31">
        <v>565.54999999999995</v>
      </c>
      <c r="M352" s="31">
        <v>8.0775500000000005</v>
      </c>
      <c r="N352" s="1"/>
      <c r="O352" s="1"/>
    </row>
    <row r="353" spans="1:15" ht="12.75" customHeight="1">
      <c r="A353" s="33">
        <v>343</v>
      </c>
      <c r="B353" s="62" t="s">
        <v>493</v>
      </c>
      <c r="C353" s="31">
        <v>330.95</v>
      </c>
      <c r="D353" s="40">
        <v>331.25</v>
      </c>
      <c r="E353" s="40">
        <v>327.75</v>
      </c>
      <c r="F353" s="40">
        <v>324.55</v>
      </c>
      <c r="G353" s="40">
        <v>321.05</v>
      </c>
      <c r="H353" s="40">
        <v>334.45</v>
      </c>
      <c r="I353" s="40">
        <v>337.95</v>
      </c>
      <c r="J353" s="40">
        <v>341.15</v>
      </c>
      <c r="K353" s="31">
        <v>334.75</v>
      </c>
      <c r="L353" s="31">
        <v>328.05</v>
      </c>
      <c r="M353" s="31">
        <v>3.4837799999999999</v>
      </c>
      <c r="N353" s="1"/>
      <c r="O353" s="1"/>
    </row>
    <row r="354" spans="1:15" ht="12.75" customHeight="1">
      <c r="A354" s="33">
        <v>344</v>
      </c>
      <c r="B354" s="62" t="s">
        <v>208</v>
      </c>
      <c r="C354" s="31">
        <v>1401.6</v>
      </c>
      <c r="D354" s="40">
        <v>1407.7833333333335</v>
      </c>
      <c r="E354" s="40">
        <v>1384.866666666667</v>
      </c>
      <c r="F354" s="40">
        <v>1368.1333333333334</v>
      </c>
      <c r="G354" s="40">
        <v>1345.2166666666669</v>
      </c>
      <c r="H354" s="40">
        <v>1424.5166666666671</v>
      </c>
      <c r="I354" s="40">
        <v>1447.4333333333336</v>
      </c>
      <c r="J354" s="40">
        <v>1464.1666666666672</v>
      </c>
      <c r="K354" s="31">
        <v>1430.7</v>
      </c>
      <c r="L354" s="31">
        <v>1391.05</v>
      </c>
      <c r="M354" s="31">
        <v>7.29427</v>
      </c>
      <c r="N354" s="1"/>
      <c r="O354" s="1"/>
    </row>
    <row r="355" spans="1:15" ht="12.75" customHeight="1">
      <c r="A355" s="33">
        <v>345</v>
      </c>
      <c r="B355" s="62" t="s">
        <v>197</v>
      </c>
      <c r="C355" s="31">
        <v>38647.35</v>
      </c>
      <c r="D355" s="40">
        <v>38661.716666666667</v>
      </c>
      <c r="E355" s="40">
        <v>38424.633333333331</v>
      </c>
      <c r="F355" s="40">
        <v>38201.916666666664</v>
      </c>
      <c r="G355" s="40">
        <v>37964.833333333328</v>
      </c>
      <c r="H355" s="40">
        <v>38884.433333333334</v>
      </c>
      <c r="I355" s="40">
        <v>39121.516666666663</v>
      </c>
      <c r="J355" s="40">
        <v>39344.233333333337</v>
      </c>
      <c r="K355" s="31">
        <v>38898.800000000003</v>
      </c>
      <c r="L355" s="31">
        <v>38439</v>
      </c>
      <c r="M355" s="31">
        <v>0.12257999999999999</v>
      </c>
      <c r="N355" s="1"/>
      <c r="O355" s="1"/>
    </row>
    <row r="356" spans="1:15" ht="12.75" customHeight="1">
      <c r="A356" s="33">
        <v>346</v>
      </c>
      <c r="B356" s="62" t="s">
        <v>295</v>
      </c>
      <c r="C356" s="31">
        <v>1175.5</v>
      </c>
      <c r="D356" s="40">
        <v>1168.7333333333333</v>
      </c>
      <c r="E356" s="40">
        <v>1157.7666666666667</v>
      </c>
      <c r="F356" s="40">
        <v>1140.0333333333333</v>
      </c>
      <c r="G356" s="40">
        <v>1129.0666666666666</v>
      </c>
      <c r="H356" s="40">
        <v>1186.4666666666667</v>
      </c>
      <c r="I356" s="40">
        <v>1197.4333333333334</v>
      </c>
      <c r="J356" s="40">
        <v>1215.1666666666667</v>
      </c>
      <c r="K356" s="31">
        <v>1179.7</v>
      </c>
      <c r="L356" s="31">
        <v>1151</v>
      </c>
      <c r="M356" s="31">
        <v>2.7167599999999998</v>
      </c>
      <c r="N356" s="1"/>
      <c r="O356" s="1"/>
    </row>
    <row r="357" spans="1:15" ht="12.75" customHeight="1">
      <c r="A357" s="33">
        <v>347</v>
      </c>
      <c r="B357" s="62" t="s">
        <v>199</v>
      </c>
      <c r="C357" s="31">
        <v>4969.05</v>
      </c>
      <c r="D357" s="40">
        <v>4949.9333333333334</v>
      </c>
      <c r="E357" s="40">
        <v>4924.8666666666668</v>
      </c>
      <c r="F357" s="40">
        <v>4880.6833333333334</v>
      </c>
      <c r="G357" s="40">
        <v>4855.6166666666668</v>
      </c>
      <c r="H357" s="40">
        <v>4994.1166666666668</v>
      </c>
      <c r="I357" s="40">
        <v>5019.1833333333343</v>
      </c>
      <c r="J357" s="40">
        <v>5063.3666666666668</v>
      </c>
      <c r="K357" s="31">
        <v>4975</v>
      </c>
      <c r="L357" s="31">
        <v>4905.75</v>
      </c>
      <c r="M357" s="31">
        <v>1.96462</v>
      </c>
      <c r="N357" s="1"/>
      <c r="O357" s="1"/>
    </row>
    <row r="358" spans="1:15" ht="12.75" customHeight="1">
      <c r="A358" s="33">
        <v>348</v>
      </c>
      <c r="B358" s="62" t="s">
        <v>200</v>
      </c>
      <c r="C358" s="31">
        <v>224.05</v>
      </c>
      <c r="D358" s="40">
        <v>224.31666666666669</v>
      </c>
      <c r="E358" s="40">
        <v>222.53333333333339</v>
      </c>
      <c r="F358" s="40">
        <v>221.01666666666671</v>
      </c>
      <c r="G358" s="40">
        <v>219.23333333333341</v>
      </c>
      <c r="H358" s="40">
        <v>225.83333333333337</v>
      </c>
      <c r="I358" s="40">
        <v>227.61666666666667</v>
      </c>
      <c r="J358" s="40">
        <v>229.13333333333335</v>
      </c>
      <c r="K358" s="31">
        <v>226.1</v>
      </c>
      <c r="L358" s="31">
        <v>222.8</v>
      </c>
      <c r="M358" s="31">
        <v>18.82038</v>
      </c>
      <c r="N358" s="1"/>
      <c r="O358" s="1"/>
    </row>
    <row r="359" spans="1:15" ht="12.75" customHeight="1">
      <c r="A359" s="33">
        <v>349</v>
      </c>
      <c r="B359" s="62" t="s">
        <v>494</v>
      </c>
      <c r="C359" s="31">
        <v>3799.05</v>
      </c>
      <c r="D359" s="40">
        <v>3821.3333333333335</v>
      </c>
      <c r="E359" s="40">
        <v>3768.7166666666672</v>
      </c>
      <c r="F359" s="40">
        <v>3738.3833333333337</v>
      </c>
      <c r="G359" s="40">
        <v>3685.7666666666673</v>
      </c>
      <c r="H359" s="40">
        <v>3851.666666666667</v>
      </c>
      <c r="I359" s="40">
        <v>3904.2833333333328</v>
      </c>
      <c r="J359" s="40">
        <v>3934.6166666666668</v>
      </c>
      <c r="K359" s="31">
        <v>3873.95</v>
      </c>
      <c r="L359" s="31">
        <v>3791</v>
      </c>
      <c r="M359" s="31">
        <v>0.29215999999999998</v>
      </c>
      <c r="N359" s="1"/>
      <c r="O359" s="1"/>
    </row>
    <row r="360" spans="1:15" ht="12.75" customHeight="1">
      <c r="A360" s="33">
        <v>350</v>
      </c>
      <c r="B360" s="62" t="s">
        <v>495</v>
      </c>
      <c r="C360" s="31">
        <v>1570.3</v>
      </c>
      <c r="D360" s="40">
        <v>1569.6666666666667</v>
      </c>
      <c r="E360" s="40">
        <v>1557.3333333333335</v>
      </c>
      <c r="F360" s="40">
        <v>1544.3666666666668</v>
      </c>
      <c r="G360" s="40">
        <v>1532.0333333333335</v>
      </c>
      <c r="H360" s="40">
        <v>1582.6333333333334</v>
      </c>
      <c r="I360" s="40">
        <v>1594.9666666666669</v>
      </c>
      <c r="J360" s="40">
        <v>1607.9333333333334</v>
      </c>
      <c r="K360" s="31">
        <v>1582</v>
      </c>
      <c r="L360" s="31">
        <v>1556.7</v>
      </c>
      <c r="M360" s="31">
        <v>1.8331</v>
      </c>
      <c r="N360" s="1"/>
      <c r="O360" s="1"/>
    </row>
    <row r="361" spans="1:15" ht="12.75" customHeight="1">
      <c r="A361" s="33">
        <v>351</v>
      </c>
      <c r="B361" s="62" t="s">
        <v>202</v>
      </c>
      <c r="C361" s="31">
        <v>2678.5</v>
      </c>
      <c r="D361" s="40">
        <v>2683.4333333333334</v>
      </c>
      <c r="E361" s="40">
        <v>2665.8666666666668</v>
      </c>
      <c r="F361" s="40">
        <v>2653.2333333333336</v>
      </c>
      <c r="G361" s="40">
        <v>2635.666666666667</v>
      </c>
      <c r="H361" s="40">
        <v>2696.0666666666666</v>
      </c>
      <c r="I361" s="40">
        <v>2713.6333333333332</v>
      </c>
      <c r="J361" s="40">
        <v>2726.2666666666664</v>
      </c>
      <c r="K361" s="31">
        <v>2701</v>
      </c>
      <c r="L361" s="31">
        <v>2670.8</v>
      </c>
      <c r="M361" s="31">
        <v>4.476</v>
      </c>
      <c r="N361" s="1"/>
      <c r="O361" s="1"/>
    </row>
    <row r="362" spans="1:15" ht="12.75" customHeight="1">
      <c r="A362" s="33">
        <v>352</v>
      </c>
      <c r="B362" s="62" t="s">
        <v>496</v>
      </c>
      <c r="C362" s="31">
        <v>93.25</v>
      </c>
      <c r="D362" s="40">
        <v>93.533333333333346</v>
      </c>
      <c r="E362" s="40">
        <v>92.416666666666686</v>
      </c>
      <c r="F362" s="40">
        <v>91.583333333333343</v>
      </c>
      <c r="G362" s="40">
        <v>90.466666666666683</v>
      </c>
      <c r="H362" s="40">
        <v>94.366666666666688</v>
      </c>
      <c r="I362" s="40">
        <v>95.483333333333334</v>
      </c>
      <c r="J362" s="40">
        <v>96.316666666666691</v>
      </c>
      <c r="K362" s="31">
        <v>94.65</v>
      </c>
      <c r="L362" s="31">
        <v>92.7</v>
      </c>
      <c r="M362" s="31">
        <v>57.857579999999999</v>
      </c>
      <c r="N362" s="1"/>
      <c r="O362" s="1"/>
    </row>
    <row r="363" spans="1:15" ht="12.75" customHeight="1">
      <c r="A363" s="33">
        <v>353</v>
      </c>
      <c r="B363" s="62" t="s">
        <v>497</v>
      </c>
      <c r="C363" s="31">
        <v>1148.8499999999999</v>
      </c>
      <c r="D363" s="40">
        <v>1142.55</v>
      </c>
      <c r="E363" s="40">
        <v>1134.3</v>
      </c>
      <c r="F363" s="40">
        <v>1119.75</v>
      </c>
      <c r="G363" s="40">
        <v>1111.5</v>
      </c>
      <c r="H363" s="40">
        <v>1157.0999999999999</v>
      </c>
      <c r="I363" s="40">
        <v>1165.3499999999999</v>
      </c>
      <c r="J363" s="40">
        <v>1179.8999999999999</v>
      </c>
      <c r="K363" s="31">
        <v>1150.8</v>
      </c>
      <c r="L363" s="31">
        <v>1128</v>
      </c>
      <c r="M363" s="31">
        <v>0.80010000000000003</v>
      </c>
      <c r="N363" s="1"/>
      <c r="O363" s="1"/>
    </row>
    <row r="364" spans="1:15" ht="12.75" customHeight="1">
      <c r="A364" s="33">
        <v>354</v>
      </c>
      <c r="B364" s="62" t="s">
        <v>205</v>
      </c>
      <c r="C364" s="31">
        <v>3542.45</v>
      </c>
      <c r="D364" s="40">
        <v>3542.6333333333332</v>
      </c>
      <c r="E364" s="40">
        <v>3515.4666666666662</v>
      </c>
      <c r="F364" s="40">
        <v>3488.4833333333331</v>
      </c>
      <c r="G364" s="40">
        <v>3461.3166666666662</v>
      </c>
      <c r="H364" s="40">
        <v>3569.6166666666663</v>
      </c>
      <c r="I364" s="40">
        <v>3596.7833333333333</v>
      </c>
      <c r="J364" s="40">
        <v>3623.7666666666664</v>
      </c>
      <c r="K364" s="31">
        <v>3569.8</v>
      </c>
      <c r="L364" s="31">
        <v>3515.65</v>
      </c>
      <c r="M364" s="31">
        <v>2.7598799999999999</v>
      </c>
      <c r="N364" s="1"/>
      <c r="O364" s="1"/>
    </row>
    <row r="365" spans="1:15" ht="12.75" customHeight="1">
      <c r="A365" s="33">
        <v>355</v>
      </c>
      <c r="B365" s="62" t="s">
        <v>498</v>
      </c>
      <c r="C365" s="31">
        <v>1356.95</v>
      </c>
      <c r="D365" s="40">
        <v>1353.6499999999999</v>
      </c>
      <c r="E365" s="40">
        <v>1343.3499999999997</v>
      </c>
      <c r="F365" s="40">
        <v>1329.7499999999998</v>
      </c>
      <c r="G365" s="40">
        <v>1319.4499999999996</v>
      </c>
      <c r="H365" s="40">
        <v>1367.2499999999998</v>
      </c>
      <c r="I365" s="40">
        <v>1377.55</v>
      </c>
      <c r="J365" s="40">
        <v>1391.1499999999999</v>
      </c>
      <c r="K365" s="31">
        <v>1363.95</v>
      </c>
      <c r="L365" s="31">
        <v>1340.05</v>
      </c>
      <c r="M365" s="31">
        <v>0.68220000000000003</v>
      </c>
      <c r="N365" s="1"/>
      <c r="O365" s="1"/>
    </row>
    <row r="366" spans="1:15" ht="12.75" customHeight="1">
      <c r="A366" s="33">
        <v>356</v>
      </c>
      <c r="B366" s="62" t="s">
        <v>296</v>
      </c>
      <c r="C366" s="31">
        <v>341.15</v>
      </c>
      <c r="D366" s="40">
        <v>342.0333333333333</v>
      </c>
      <c r="E366" s="40">
        <v>339.11666666666662</v>
      </c>
      <c r="F366" s="40">
        <v>337.08333333333331</v>
      </c>
      <c r="G366" s="40">
        <v>334.16666666666663</v>
      </c>
      <c r="H366" s="40">
        <v>344.06666666666661</v>
      </c>
      <c r="I366" s="40">
        <v>346.98333333333335</v>
      </c>
      <c r="J366" s="40">
        <v>349.01666666666659</v>
      </c>
      <c r="K366" s="31">
        <v>344.95</v>
      </c>
      <c r="L366" s="31">
        <v>340</v>
      </c>
      <c r="M366" s="31">
        <v>9.0108200000000007</v>
      </c>
      <c r="N366" s="1"/>
      <c r="O366" s="1"/>
    </row>
    <row r="367" spans="1:15" ht="12.75" customHeight="1">
      <c r="A367" s="33">
        <v>357</v>
      </c>
      <c r="B367" s="62" t="s">
        <v>201</v>
      </c>
      <c r="C367" s="31">
        <v>203.95</v>
      </c>
      <c r="D367" s="40">
        <v>201.65</v>
      </c>
      <c r="E367" s="40">
        <v>198.8</v>
      </c>
      <c r="F367" s="40">
        <v>193.65</v>
      </c>
      <c r="G367" s="40">
        <v>190.8</v>
      </c>
      <c r="H367" s="40">
        <v>206.8</v>
      </c>
      <c r="I367" s="40">
        <v>209.64999999999998</v>
      </c>
      <c r="J367" s="40">
        <v>214.8</v>
      </c>
      <c r="K367" s="31">
        <v>204.5</v>
      </c>
      <c r="L367" s="31">
        <v>196.5</v>
      </c>
      <c r="M367" s="31">
        <v>77.812860000000001</v>
      </c>
      <c r="N367" s="1"/>
      <c r="O367" s="1"/>
    </row>
    <row r="368" spans="1:15" ht="12.75" customHeight="1">
      <c r="A368" s="33">
        <v>358</v>
      </c>
      <c r="B368" s="62" t="s">
        <v>206</v>
      </c>
      <c r="C368" s="31">
        <v>248.75</v>
      </c>
      <c r="D368" s="40">
        <v>247.4</v>
      </c>
      <c r="E368" s="40">
        <v>245.10000000000002</v>
      </c>
      <c r="F368" s="40">
        <v>241.45000000000002</v>
      </c>
      <c r="G368" s="40">
        <v>239.15000000000003</v>
      </c>
      <c r="H368" s="40">
        <v>251.05</v>
      </c>
      <c r="I368" s="40">
        <v>253.35000000000002</v>
      </c>
      <c r="J368" s="40">
        <v>257</v>
      </c>
      <c r="K368" s="31">
        <v>249.7</v>
      </c>
      <c r="L368" s="31">
        <v>243.75</v>
      </c>
      <c r="M368" s="31">
        <v>100.69774</v>
      </c>
      <c r="N368" s="1"/>
      <c r="O368" s="1"/>
    </row>
    <row r="369" spans="1:15" ht="12.75" customHeight="1">
      <c r="A369" s="33">
        <v>359</v>
      </c>
      <c r="B369" s="62" t="s">
        <v>499</v>
      </c>
      <c r="C369" s="31">
        <v>392.75</v>
      </c>
      <c r="D369" s="40">
        <v>393.36666666666662</v>
      </c>
      <c r="E369" s="40">
        <v>390.18333333333322</v>
      </c>
      <c r="F369" s="40">
        <v>387.61666666666662</v>
      </c>
      <c r="G369" s="40">
        <v>384.43333333333322</v>
      </c>
      <c r="H369" s="40">
        <v>395.93333333333322</v>
      </c>
      <c r="I369" s="40">
        <v>399.11666666666662</v>
      </c>
      <c r="J369" s="40">
        <v>401.68333333333322</v>
      </c>
      <c r="K369" s="31">
        <v>396.55</v>
      </c>
      <c r="L369" s="31">
        <v>390.8</v>
      </c>
      <c r="M369" s="31">
        <v>6.8823699999999999</v>
      </c>
      <c r="N369" s="1"/>
      <c r="O369" s="1"/>
    </row>
    <row r="370" spans="1:15" ht="12.75" customHeight="1">
      <c r="A370" s="33">
        <v>360</v>
      </c>
      <c r="B370" s="62" t="s">
        <v>297</v>
      </c>
      <c r="C370" s="31">
        <v>578</v>
      </c>
      <c r="D370" s="40">
        <v>573.2166666666667</v>
      </c>
      <c r="E370" s="40">
        <v>566.78333333333342</v>
      </c>
      <c r="F370" s="40">
        <v>555.56666666666672</v>
      </c>
      <c r="G370" s="40">
        <v>549.13333333333344</v>
      </c>
      <c r="H370" s="40">
        <v>584.43333333333339</v>
      </c>
      <c r="I370" s="40">
        <v>590.86666666666679</v>
      </c>
      <c r="J370" s="40">
        <v>602.08333333333337</v>
      </c>
      <c r="K370" s="31">
        <v>579.65</v>
      </c>
      <c r="L370" s="31">
        <v>562</v>
      </c>
      <c r="M370" s="31">
        <v>2.9041199999999998</v>
      </c>
      <c r="N370" s="1"/>
      <c r="O370" s="1"/>
    </row>
    <row r="371" spans="1:15" ht="12.75" customHeight="1">
      <c r="A371" s="33">
        <v>361</v>
      </c>
      <c r="B371" s="62" t="s">
        <v>500</v>
      </c>
      <c r="C371" s="31">
        <v>664.5</v>
      </c>
      <c r="D371" s="40">
        <v>665.13333333333333</v>
      </c>
      <c r="E371" s="40">
        <v>660.36666666666667</v>
      </c>
      <c r="F371" s="40">
        <v>656.23333333333335</v>
      </c>
      <c r="G371" s="40">
        <v>651.4666666666667</v>
      </c>
      <c r="H371" s="40">
        <v>669.26666666666665</v>
      </c>
      <c r="I371" s="40">
        <v>674.0333333333333</v>
      </c>
      <c r="J371" s="40">
        <v>678.16666666666663</v>
      </c>
      <c r="K371" s="31">
        <v>669.9</v>
      </c>
      <c r="L371" s="31">
        <v>661</v>
      </c>
      <c r="M371" s="31">
        <v>1.4161900000000001</v>
      </c>
      <c r="N371" s="1"/>
      <c r="O371" s="1"/>
    </row>
    <row r="372" spans="1:15" ht="12.75" customHeight="1">
      <c r="A372" s="33">
        <v>362</v>
      </c>
      <c r="B372" s="62" t="s">
        <v>501</v>
      </c>
      <c r="C372" s="31">
        <v>129</v>
      </c>
      <c r="D372" s="40">
        <v>128.51666666666665</v>
      </c>
      <c r="E372" s="40">
        <v>127.33333333333331</v>
      </c>
      <c r="F372" s="40">
        <v>125.66666666666666</v>
      </c>
      <c r="G372" s="40">
        <v>124.48333333333332</v>
      </c>
      <c r="H372" s="40">
        <v>130.18333333333331</v>
      </c>
      <c r="I372" s="40">
        <v>131.36666666666665</v>
      </c>
      <c r="J372" s="40">
        <v>133.0333333333333</v>
      </c>
      <c r="K372" s="31">
        <v>129.69999999999999</v>
      </c>
      <c r="L372" s="31">
        <v>126.85</v>
      </c>
      <c r="M372" s="31">
        <v>1.2775000000000001</v>
      </c>
      <c r="N372" s="1"/>
      <c r="O372" s="1"/>
    </row>
    <row r="373" spans="1:15" ht="12.75" customHeight="1">
      <c r="A373" s="33">
        <v>363</v>
      </c>
      <c r="B373" s="62" t="s">
        <v>502</v>
      </c>
      <c r="C373" s="31">
        <v>1102.2</v>
      </c>
      <c r="D373" s="40">
        <v>1102.7</v>
      </c>
      <c r="E373" s="40">
        <v>1091.8500000000001</v>
      </c>
      <c r="F373" s="40">
        <v>1081.5</v>
      </c>
      <c r="G373" s="40">
        <v>1070.6500000000001</v>
      </c>
      <c r="H373" s="40">
        <v>1113.0500000000002</v>
      </c>
      <c r="I373" s="40">
        <v>1123.9000000000001</v>
      </c>
      <c r="J373" s="40">
        <v>1134.2500000000002</v>
      </c>
      <c r="K373" s="31">
        <v>1113.55</v>
      </c>
      <c r="L373" s="31">
        <v>1092.3499999999999</v>
      </c>
      <c r="M373" s="31">
        <v>0.12148</v>
      </c>
      <c r="N373" s="1"/>
      <c r="O373" s="1"/>
    </row>
    <row r="374" spans="1:15" ht="12.75" customHeight="1">
      <c r="A374" s="33">
        <v>364</v>
      </c>
      <c r="B374" s="62" t="s">
        <v>503</v>
      </c>
      <c r="C374" s="31">
        <v>5156.05</v>
      </c>
      <c r="D374" s="40">
        <v>5128.9833333333336</v>
      </c>
      <c r="E374" s="40">
        <v>5083.166666666667</v>
      </c>
      <c r="F374" s="40">
        <v>5010.2833333333338</v>
      </c>
      <c r="G374" s="40">
        <v>4964.4666666666672</v>
      </c>
      <c r="H374" s="40">
        <v>5201.8666666666668</v>
      </c>
      <c r="I374" s="40">
        <v>5247.6833333333325</v>
      </c>
      <c r="J374" s="40">
        <v>5320.5666666666666</v>
      </c>
      <c r="K374" s="31">
        <v>5174.8</v>
      </c>
      <c r="L374" s="31">
        <v>5056.1000000000004</v>
      </c>
      <c r="M374" s="31">
        <v>4.2029999999999998E-2</v>
      </c>
      <c r="N374" s="1"/>
      <c r="O374" s="1"/>
    </row>
    <row r="375" spans="1:15" ht="12.75" customHeight="1">
      <c r="A375" s="33">
        <v>365</v>
      </c>
      <c r="B375" s="62" t="s">
        <v>298</v>
      </c>
      <c r="C375" s="31">
        <v>13827.05</v>
      </c>
      <c r="D375" s="40">
        <v>13857.033333333333</v>
      </c>
      <c r="E375" s="40">
        <v>13734.066666666666</v>
      </c>
      <c r="F375" s="40">
        <v>13641.083333333332</v>
      </c>
      <c r="G375" s="40">
        <v>13518.116666666665</v>
      </c>
      <c r="H375" s="40">
        <v>13950.016666666666</v>
      </c>
      <c r="I375" s="40">
        <v>14072.983333333334</v>
      </c>
      <c r="J375" s="40">
        <v>14165.966666666667</v>
      </c>
      <c r="K375" s="31">
        <v>13980</v>
      </c>
      <c r="L375" s="31">
        <v>13764.05</v>
      </c>
      <c r="M375" s="31">
        <v>3.1460000000000002E-2</v>
      </c>
      <c r="N375" s="1"/>
      <c r="O375" s="1"/>
    </row>
    <row r="376" spans="1:15" ht="12.75" customHeight="1">
      <c r="A376" s="33">
        <v>366</v>
      </c>
      <c r="B376" s="62" t="s">
        <v>204</v>
      </c>
      <c r="C376" s="31">
        <v>51.9</v>
      </c>
      <c r="D376" s="40">
        <v>51.866666666666674</v>
      </c>
      <c r="E376" s="40">
        <v>51.483333333333348</v>
      </c>
      <c r="F376" s="40">
        <v>51.066666666666677</v>
      </c>
      <c r="G376" s="40">
        <v>50.683333333333351</v>
      </c>
      <c r="H376" s="40">
        <v>52.283333333333346</v>
      </c>
      <c r="I376" s="40">
        <v>52.666666666666671</v>
      </c>
      <c r="J376" s="40">
        <v>53.083333333333343</v>
      </c>
      <c r="K376" s="31">
        <v>52.25</v>
      </c>
      <c r="L376" s="31">
        <v>51.45</v>
      </c>
      <c r="M376" s="31">
        <v>231.94149999999999</v>
      </c>
      <c r="N376" s="1"/>
      <c r="O376" s="1"/>
    </row>
    <row r="377" spans="1:15" ht="12.75" customHeight="1">
      <c r="A377" s="33">
        <v>367</v>
      </c>
      <c r="B377" s="62" t="s">
        <v>504</v>
      </c>
      <c r="C377" s="31">
        <v>434.85</v>
      </c>
      <c r="D377" s="40">
        <v>436.81666666666666</v>
      </c>
      <c r="E377" s="40">
        <v>428.83333333333331</v>
      </c>
      <c r="F377" s="40">
        <v>422.81666666666666</v>
      </c>
      <c r="G377" s="40">
        <v>414.83333333333331</v>
      </c>
      <c r="H377" s="40">
        <v>442.83333333333331</v>
      </c>
      <c r="I377" s="40">
        <v>450.81666666666666</v>
      </c>
      <c r="J377" s="40">
        <v>456.83333333333331</v>
      </c>
      <c r="K377" s="31">
        <v>444.8</v>
      </c>
      <c r="L377" s="31">
        <v>430.8</v>
      </c>
      <c r="M377" s="31">
        <v>3.1267</v>
      </c>
      <c r="N377" s="1"/>
      <c r="O377" s="1"/>
    </row>
    <row r="378" spans="1:15" ht="12.75" customHeight="1">
      <c r="A378" s="33">
        <v>368</v>
      </c>
      <c r="B378" s="62" t="s">
        <v>211</v>
      </c>
      <c r="C378" s="31">
        <v>172.65</v>
      </c>
      <c r="D378" s="40">
        <v>172.65</v>
      </c>
      <c r="E378" s="40">
        <v>170.45000000000002</v>
      </c>
      <c r="F378" s="40">
        <v>168.25</v>
      </c>
      <c r="G378" s="40">
        <v>166.05</v>
      </c>
      <c r="H378" s="40">
        <v>174.85000000000002</v>
      </c>
      <c r="I378" s="40">
        <v>177.05</v>
      </c>
      <c r="J378" s="40">
        <v>179.25000000000003</v>
      </c>
      <c r="K378" s="31">
        <v>174.85</v>
      </c>
      <c r="L378" s="31">
        <v>170.45</v>
      </c>
      <c r="M378" s="31">
        <v>54.825749999999999</v>
      </c>
      <c r="N378" s="1"/>
      <c r="O378" s="1"/>
    </row>
    <row r="379" spans="1:15" ht="12.75" customHeight="1">
      <c r="A379" s="33">
        <v>369</v>
      </c>
      <c r="B379" s="62" t="s">
        <v>212</v>
      </c>
      <c r="C379" s="31">
        <v>159.80000000000001</v>
      </c>
      <c r="D379" s="40">
        <v>158.03333333333333</v>
      </c>
      <c r="E379" s="40">
        <v>155.06666666666666</v>
      </c>
      <c r="F379" s="40">
        <v>150.33333333333334</v>
      </c>
      <c r="G379" s="40">
        <v>147.36666666666667</v>
      </c>
      <c r="H379" s="40">
        <v>162.76666666666665</v>
      </c>
      <c r="I379" s="40">
        <v>165.73333333333329</v>
      </c>
      <c r="J379" s="40">
        <v>170.46666666666664</v>
      </c>
      <c r="K379" s="31">
        <v>161</v>
      </c>
      <c r="L379" s="31">
        <v>153.30000000000001</v>
      </c>
      <c r="M379" s="31">
        <v>150.61901</v>
      </c>
      <c r="N379" s="1"/>
      <c r="O379" s="1"/>
    </row>
    <row r="380" spans="1:15" ht="12.75" customHeight="1">
      <c r="A380" s="33">
        <v>370</v>
      </c>
      <c r="B380" s="62" t="s">
        <v>505</v>
      </c>
      <c r="C380" s="31">
        <v>670.5</v>
      </c>
      <c r="D380" s="40">
        <v>671.16666666666663</v>
      </c>
      <c r="E380" s="40">
        <v>664.43333333333328</v>
      </c>
      <c r="F380" s="40">
        <v>658.36666666666667</v>
      </c>
      <c r="G380" s="40">
        <v>651.63333333333333</v>
      </c>
      <c r="H380" s="40">
        <v>677.23333333333323</v>
      </c>
      <c r="I380" s="40">
        <v>683.96666666666658</v>
      </c>
      <c r="J380" s="40">
        <v>690.03333333333319</v>
      </c>
      <c r="K380" s="31">
        <v>677.9</v>
      </c>
      <c r="L380" s="31">
        <v>665.1</v>
      </c>
      <c r="M380" s="31">
        <v>0.99505999999999994</v>
      </c>
      <c r="N380" s="1"/>
      <c r="O380" s="1"/>
    </row>
    <row r="381" spans="1:15" ht="12.75" customHeight="1">
      <c r="A381" s="33">
        <v>371</v>
      </c>
      <c r="B381" s="62" t="s">
        <v>506</v>
      </c>
      <c r="C381" s="31">
        <v>386.25</v>
      </c>
      <c r="D381" s="40">
        <v>388.38333333333338</v>
      </c>
      <c r="E381" s="40">
        <v>382.46666666666675</v>
      </c>
      <c r="F381" s="40">
        <v>378.68333333333339</v>
      </c>
      <c r="G381" s="40">
        <v>372.76666666666677</v>
      </c>
      <c r="H381" s="40">
        <v>392.16666666666674</v>
      </c>
      <c r="I381" s="40">
        <v>398.08333333333337</v>
      </c>
      <c r="J381" s="40">
        <v>401.86666666666673</v>
      </c>
      <c r="K381" s="31">
        <v>394.3</v>
      </c>
      <c r="L381" s="31">
        <v>384.6</v>
      </c>
      <c r="M381" s="31">
        <v>6.7634499999999997</v>
      </c>
      <c r="N381" s="1"/>
      <c r="O381" s="1"/>
    </row>
    <row r="382" spans="1:15" ht="12.75" customHeight="1">
      <c r="A382" s="33">
        <v>372</v>
      </c>
      <c r="B382" s="62" t="s">
        <v>507</v>
      </c>
      <c r="C382" s="31">
        <v>1211.7</v>
      </c>
      <c r="D382" s="40">
        <v>1214.8999999999999</v>
      </c>
      <c r="E382" s="40">
        <v>1189.7999999999997</v>
      </c>
      <c r="F382" s="40">
        <v>1167.8999999999999</v>
      </c>
      <c r="G382" s="40">
        <v>1142.7999999999997</v>
      </c>
      <c r="H382" s="40">
        <v>1236.7999999999997</v>
      </c>
      <c r="I382" s="40">
        <v>1261.8999999999996</v>
      </c>
      <c r="J382" s="40">
        <v>1283.7999999999997</v>
      </c>
      <c r="K382" s="31">
        <v>1240</v>
      </c>
      <c r="L382" s="31">
        <v>1193</v>
      </c>
      <c r="M382" s="31">
        <v>3.5167299999999999</v>
      </c>
      <c r="N382" s="1"/>
      <c r="O382" s="1"/>
    </row>
    <row r="383" spans="1:15" ht="12.75" customHeight="1">
      <c r="A383" s="33">
        <v>373</v>
      </c>
      <c r="B383" s="62" t="s">
        <v>508</v>
      </c>
      <c r="C383" s="31">
        <v>122.7</v>
      </c>
      <c r="D383" s="40">
        <v>121.7</v>
      </c>
      <c r="E383" s="40">
        <v>119</v>
      </c>
      <c r="F383" s="40">
        <v>115.3</v>
      </c>
      <c r="G383" s="40">
        <v>112.6</v>
      </c>
      <c r="H383" s="40">
        <v>125.4</v>
      </c>
      <c r="I383" s="40">
        <v>128.10000000000002</v>
      </c>
      <c r="J383" s="40">
        <v>131.80000000000001</v>
      </c>
      <c r="K383" s="31">
        <v>124.4</v>
      </c>
      <c r="L383" s="31">
        <v>118</v>
      </c>
      <c r="M383" s="31">
        <v>268.73495000000003</v>
      </c>
      <c r="N383" s="1"/>
      <c r="O383" s="1"/>
    </row>
    <row r="384" spans="1:15" ht="12.75" customHeight="1">
      <c r="A384" s="33">
        <v>374</v>
      </c>
      <c r="B384" s="62" t="s">
        <v>209</v>
      </c>
      <c r="C384" s="31">
        <v>171.75</v>
      </c>
      <c r="D384" s="40">
        <v>172.06666666666669</v>
      </c>
      <c r="E384" s="40">
        <v>170.33333333333337</v>
      </c>
      <c r="F384" s="40">
        <v>168.91666666666669</v>
      </c>
      <c r="G384" s="40">
        <v>167.18333333333337</v>
      </c>
      <c r="H384" s="40">
        <v>173.48333333333338</v>
      </c>
      <c r="I384" s="40">
        <v>175.21666666666667</v>
      </c>
      <c r="J384" s="40">
        <v>176.63333333333338</v>
      </c>
      <c r="K384" s="31">
        <v>173.8</v>
      </c>
      <c r="L384" s="31">
        <v>170.65</v>
      </c>
      <c r="M384" s="31">
        <v>24.028449999999999</v>
      </c>
      <c r="N384" s="1"/>
      <c r="O384" s="1"/>
    </row>
    <row r="385" spans="1:15" ht="12.75" customHeight="1">
      <c r="A385" s="33">
        <v>375</v>
      </c>
      <c r="B385" s="62" t="s">
        <v>509</v>
      </c>
      <c r="C385" s="31">
        <v>970</v>
      </c>
      <c r="D385" s="40">
        <v>966.81666666666661</v>
      </c>
      <c r="E385" s="40">
        <v>954.23333333333323</v>
      </c>
      <c r="F385" s="40">
        <v>938.46666666666658</v>
      </c>
      <c r="G385" s="40">
        <v>925.88333333333321</v>
      </c>
      <c r="H385" s="40">
        <v>982.58333333333326</v>
      </c>
      <c r="I385" s="40">
        <v>995.16666666666674</v>
      </c>
      <c r="J385" s="40">
        <v>1010.9333333333333</v>
      </c>
      <c r="K385" s="31">
        <v>979.4</v>
      </c>
      <c r="L385" s="31">
        <v>951.05</v>
      </c>
      <c r="M385" s="31">
        <v>1.99664</v>
      </c>
      <c r="N385" s="1"/>
      <c r="O385" s="1"/>
    </row>
    <row r="386" spans="1:15" ht="12.75" customHeight="1">
      <c r="A386" s="33">
        <v>376</v>
      </c>
      <c r="B386" s="62" t="s">
        <v>510</v>
      </c>
      <c r="C386" s="31">
        <v>564.29999999999995</v>
      </c>
      <c r="D386" s="40">
        <v>567.76666666666665</v>
      </c>
      <c r="E386" s="40">
        <v>551.58333333333326</v>
      </c>
      <c r="F386" s="40">
        <v>538.86666666666656</v>
      </c>
      <c r="G386" s="40">
        <v>522.68333333333317</v>
      </c>
      <c r="H386" s="40">
        <v>580.48333333333335</v>
      </c>
      <c r="I386" s="40">
        <v>596.66666666666674</v>
      </c>
      <c r="J386" s="40">
        <v>609.38333333333344</v>
      </c>
      <c r="K386" s="31">
        <v>583.95000000000005</v>
      </c>
      <c r="L386" s="31">
        <v>555.04999999999995</v>
      </c>
      <c r="M386" s="31">
        <v>32.790080000000003</v>
      </c>
      <c r="N386" s="1"/>
      <c r="O386" s="1"/>
    </row>
    <row r="387" spans="1:15" ht="12.75" customHeight="1">
      <c r="A387" s="33">
        <v>377</v>
      </c>
      <c r="B387" s="62" t="s">
        <v>511</v>
      </c>
      <c r="C387" s="31">
        <v>194.8</v>
      </c>
      <c r="D387" s="40">
        <v>194.25</v>
      </c>
      <c r="E387" s="40">
        <v>193.45</v>
      </c>
      <c r="F387" s="40">
        <v>192.1</v>
      </c>
      <c r="G387" s="40">
        <v>191.29999999999998</v>
      </c>
      <c r="H387" s="40">
        <v>195.6</v>
      </c>
      <c r="I387" s="40">
        <v>196.4</v>
      </c>
      <c r="J387" s="40">
        <v>197.75</v>
      </c>
      <c r="K387" s="31">
        <v>195.05</v>
      </c>
      <c r="L387" s="31">
        <v>192.9</v>
      </c>
      <c r="M387" s="31">
        <v>2.6167199999999999</v>
      </c>
      <c r="N387" s="1"/>
      <c r="O387" s="1"/>
    </row>
    <row r="388" spans="1:15" ht="12.75" customHeight="1">
      <c r="A388" s="33">
        <v>378</v>
      </c>
      <c r="B388" s="62" t="s">
        <v>512</v>
      </c>
      <c r="C388" s="31">
        <v>111.35</v>
      </c>
      <c r="D388" s="40">
        <v>110.98333333333335</v>
      </c>
      <c r="E388" s="40">
        <v>108.26666666666669</v>
      </c>
      <c r="F388" s="40">
        <v>105.18333333333335</v>
      </c>
      <c r="G388" s="40">
        <v>102.4666666666667</v>
      </c>
      <c r="H388" s="40">
        <v>114.06666666666669</v>
      </c>
      <c r="I388" s="40">
        <v>116.78333333333333</v>
      </c>
      <c r="J388" s="40">
        <v>119.86666666666669</v>
      </c>
      <c r="K388" s="31">
        <v>113.7</v>
      </c>
      <c r="L388" s="31">
        <v>107.9</v>
      </c>
      <c r="M388" s="31">
        <v>104.59923999999999</v>
      </c>
      <c r="N388" s="1"/>
      <c r="O388" s="1"/>
    </row>
    <row r="389" spans="1:15" ht="12.75" customHeight="1">
      <c r="A389" s="33">
        <v>379</v>
      </c>
      <c r="B389" s="62" t="s">
        <v>513</v>
      </c>
      <c r="C389" s="31">
        <v>2327.5500000000002</v>
      </c>
      <c r="D389" s="40">
        <v>2324.4500000000003</v>
      </c>
      <c r="E389" s="40">
        <v>2308.1000000000004</v>
      </c>
      <c r="F389" s="40">
        <v>2288.65</v>
      </c>
      <c r="G389" s="40">
        <v>2272.3000000000002</v>
      </c>
      <c r="H389" s="40">
        <v>2343.9000000000005</v>
      </c>
      <c r="I389" s="40">
        <v>2360.25</v>
      </c>
      <c r="J389" s="40">
        <v>2379.7000000000007</v>
      </c>
      <c r="K389" s="31">
        <v>2340.8000000000002</v>
      </c>
      <c r="L389" s="31">
        <v>2305</v>
      </c>
      <c r="M389" s="31">
        <v>9.8890000000000006E-2</v>
      </c>
      <c r="N389" s="1"/>
      <c r="O389" s="1"/>
    </row>
    <row r="390" spans="1:15" ht="12.75" customHeight="1">
      <c r="A390" s="33">
        <v>380</v>
      </c>
      <c r="B390" s="62" t="s">
        <v>514</v>
      </c>
      <c r="C390" s="31">
        <v>38.15</v>
      </c>
      <c r="D390" s="40">
        <v>38.216666666666661</v>
      </c>
      <c r="E390" s="40">
        <v>37.883333333333326</v>
      </c>
      <c r="F390" s="40">
        <v>37.616666666666667</v>
      </c>
      <c r="G390" s="40">
        <v>37.283333333333331</v>
      </c>
      <c r="H390" s="40">
        <v>38.48333333333332</v>
      </c>
      <c r="I390" s="40">
        <v>38.816666666666649</v>
      </c>
      <c r="J390" s="40">
        <v>39.083333333333314</v>
      </c>
      <c r="K390" s="31">
        <v>38.549999999999997</v>
      </c>
      <c r="L390" s="31">
        <v>37.950000000000003</v>
      </c>
      <c r="M390" s="31">
        <v>5.4777699999999996</v>
      </c>
      <c r="N390" s="1"/>
      <c r="O390" s="1"/>
    </row>
    <row r="391" spans="1:15" ht="12.75" customHeight="1">
      <c r="A391" s="33">
        <v>381</v>
      </c>
      <c r="B391" s="62" t="s">
        <v>515</v>
      </c>
      <c r="C391" s="31">
        <v>1746.7</v>
      </c>
      <c r="D391" s="40">
        <v>1741.2666666666664</v>
      </c>
      <c r="E391" s="40">
        <v>1727.5333333333328</v>
      </c>
      <c r="F391" s="40">
        <v>1708.3666666666663</v>
      </c>
      <c r="G391" s="40">
        <v>1694.6333333333328</v>
      </c>
      <c r="H391" s="40">
        <v>1760.4333333333329</v>
      </c>
      <c r="I391" s="40">
        <v>1774.1666666666665</v>
      </c>
      <c r="J391" s="40">
        <v>1793.333333333333</v>
      </c>
      <c r="K391" s="31">
        <v>1755</v>
      </c>
      <c r="L391" s="31">
        <v>1722.1</v>
      </c>
      <c r="M391" s="31">
        <v>1.7636400000000001</v>
      </c>
      <c r="N391" s="1"/>
      <c r="O391" s="1"/>
    </row>
    <row r="392" spans="1:15" ht="12.75" customHeight="1">
      <c r="A392" s="33">
        <v>382</v>
      </c>
      <c r="B392" s="62" t="s">
        <v>516</v>
      </c>
      <c r="C392" s="31">
        <v>189.05</v>
      </c>
      <c r="D392" s="40">
        <v>188.18333333333331</v>
      </c>
      <c r="E392" s="40">
        <v>186.06666666666661</v>
      </c>
      <c r="F392" s="40">
        <v>183.08333333333329</v>
      </c>
      <c r="G392" s="40">
        <v>180.96666666666658</v>
      </c>
      <c r="H392" s="40">
        <v>191.16666666666663</v>
      </c>
      <c r="I392" s="40">
        <v>193.28333333333336</v>
      </c>
      <c r="J392" s="40">
        <v>196.26666666666665</v>
      </c>
      <c r="K392" s="31">
        <v>190.3</v>
      </c>
      <c r="L392" s="31">
        <v>185.2</v>
      </c>
      <c r="M392" s="31">
        <v>9.9661200000000001</v>
      </c>
      <c r="N392" s="1"/>
      <c r="O392" s="1"/>
    </row>
    <row r="393" spans="1:15" ht="12.75" customHeight="1">
      <c r="A393" s="33">
        <v>383</v>
      </c>
      <c r="B393" s="62" t="s">
        <v>517</v>
      </c>
      <c r="C393" s="31">
        <v>914.15</v>
      </c>
      <c r="D393" s="40">
        <v>915.69999999999993</v>
      </c>
      <c r="E393" s="40">
        <v>907.74999999999989</v>
      </c>
      <c r="F393" s="40">
        <v>901.34999999999991</v>
      </c>
      <c r="G393" s="40">
        <v>893.39999999999986</v>
      </c>
      <c r="H393" s="40">
        <v>922.09999999999991</v>
      </c>
      <c r="I393" s="40">
        <v>930.05</v>
      </c>
      <c r="J393" s="40">
        <v>936.44999999999993</v>
      </c>
      <c r="K393" s="31">
        <v>923.65</v>
      </c>
      <c r="L393" s="31">
        <v>909.3</v>
      </c>
      <c r="M393" s="31">
        <v>0.78612000000000004</v>
      </c>
      <c r="N393" s="1"/>
      <c r="O393" s="1"/>
    </row>
    <row r="394" spans="1:15" ht="12.75" customHeight="1">
      <c r="A394" s="33">
        <v>384</v>
      </c>
      <c r="B394" s="62" t="s">
        <v>213</v>
      </c>
      <c r="C394" s="31">
        <v>2557.1</v>
      </c>
      <c r="D394" s="40">
        <v>2552.0333333333333</v>
      </c>
      <c r="E394" s="40">
        <v>2540.0666666666666</v>
      </c>
      <c r="F394" s="40">
        <v>2523.0333333333333</v>
      </c>
      <c r="G394" s="40">
        <v>2511.0666666666666</v>
      </c>
      <c r="H394" s="40">
        <v>2569.0666666666666</v>
      </c>
      <c r="I394" s="40">
        <v>2581.0333333333328</v>
      </c>
      <c r="J394" s="40">
        <v>2598.0666666666666</v>
      </c>
      <c r="K394" s="31">
        <v>2564</v>
      </c>
      <c r="L394" s="31">
        <v>2535</v>
      </c>
      <c r="M394" s="31">
        <v>31.940850000000001</v>
      </c>
      <c r="N394" s="1"/>
      <c r="O394" s="1"/>
    </row>
    <row r="395" spans="1:15" ht="12.75" customHeight="1">
      <c r="A395" s="33">
        <v>385</v>
      </c>
      <c r="B395" s="62" t="s">
        <v>518</v>
      </c>
      <c r="C395" s="31">
        <v>115.05</v>
      </c>
      <c r="D395" s="40">
        <v>114.64999999999999</v>
      </c>
      <c r="E395" s="40">
        <v>113.89999999999998</v>
      </c>
      <c r="F395" s="40">
        <v>112.74999999999999</v>
      </c>
      <c r="G395" s="40">
        <v>111.99999999999997</v>
      </c>
      <c r="H395" s="40">
        <v>115.79999999999998</v>
      </c>
      <c r="I395" s="40">
        <v>116.55000000000001</v>
      </c>
      <c r="J395" s="40">
        <v>117.69999999999999</v>
      </c>
      <c r="K395" s="31">
        <v>115.4</v>
      </c>
      <c r="L395" s="31">
        <v>113.5</v>
      </c>
      <c r="M395" s="31">
        <v>18.368770000000001</v>
      </c>
      <c r="N395" s="1"/>
      <c r="O395" s="1"/>
    </row>
    <row r="396" spans="1:15" ht="12.75" customHeight="1">
      <c r="A396" s="33">
        <v>386</v>
      </c>
      <c r="B396" s="62" t="s">
        <v>519</v>
      </c>
      <c r="C396" s="31">
        <v>842.45</v>
      </c>
      <c r="D396" s="40">
        <v>846.5</v>
      </c>
      <c r="E396" s="40">
        <v>836</v>
      </c>
      <c r="F396" s="40">
        <v>829.55</v>
      </c>
      <c r="G396" s="40">
        <v>819.05</v>
      </c>
      <c r="H396" s="40">
        <v>852.95</v>
      </c>
      <c r="I396" s="40">
        <v>863.45</v>
      </c>
      <c r="J396" s="40">
        <v>869.90000000000009</v>
      </c>
      <c r="K396" s="31">
        <v>857</v>
      </c>
      <c r="L396" s="31">
        <v>840.05</v>
      </c>
      <c r="M396" s="31">
        <v>1.3649100000000001</v>
      </c>
      <c r="N396" s="1"/>
      <c r="O396" s="1"/>
    </row>
    <row r="397" spans="1:15" ht="12.75" customHeight="1">
      <c r="A397" s="33">
        <v>387</v>
      </c>
      <c r="B397" s="62" t="s">
        <v>520</v>
      </c>
      <c r="C397" s="31">
        <v>1642.15</v>
      </c>
      <c r="D397" s="40">
        <v>1618.5333333333335</v>
      </c>
      <c r="E397" s="40">
        <v>1591.666666666667</v>
      </c>
      <c r="F397" s="40">
        <v>1541.1833333333334</v>
      </c>
      <c r="G397" s="40">
        <v>1514.3166666666668</v>
      </c>
      <c r="H397" s="40">
        <v>1669.0166666666671</v>
      </c>
      <c r="I397" s="40">
        <v>1695.8833333333334</v>
      </c>
      <c r="J397" s="40">
        <v>1746.3666666666672</v>
      </c>
      <c r="K397" s="31">
        <v>1645.4</v>
      </c>
      <c r="L397" s="31">
        <v>1568.05</v>
      </c>
      <c r="M397" s="31">
        <v>6.2593500000000004</v>
      </c>
      <c r="N397" s="1"/>
      <c r="O397" s="1"/>
    </row>
    <row r="398" spans="1:15" ht="12.75" customHeight="1">
      <c r="A398" s="33">
        <v>388</v>
      </c>
      <c r="B398" s="62" t="s">
        <v>215</v>
      </c>
      <c r="C398" s="31">
        <v>893.8</v>
      </c>
      <c r="D398" s="40">
        <v>896.1</v>
      </c>
      <c r="E398" s="40">
        <v>888.2</v>
      </c>
      <c r="F398" s="40">
        <v>882.6</v>
      </c>
      <c r="G398" s="40">
        <v>874.7</v>
      </c>
      <c r="H398" s="40">
        <v>901.7</v>
      </c>
      <c r="I398" s="40">
        <v>909.59999999999991</v>
      </c>
      <c r="J398" s="40">
        <v>915.2</v>
      </c>
      <c r="K398" s="31">
        <v>904</v>
      </c>
      <c r="L398" s="31">
        <v>890.5</v>
      </c>
      <c r="M398" s="31">
        <v>11.60812</v>
      </c>
      <c r="N398" s="1"/>
      <c r="O398" s="1"/>
    </row>
    <row r="399" spans="1:15" ht="12.75" customHeight="1">
      <c r="A399" s="33">
        <v>389</v>
      </c>
      <c r="B399" s="62" t="s">
        <v>216</v>
      </c>
      <c r="C399" s="31">
        <v>1295.3499999999999</v>
      </c>
      <c r="D399" s="40">
        <v>1294.2166666666665</v>
      </c>
      <c r="E399" s="40">
        <v>1281.633333333333</v>
      </c>
      <c r="F399" s="40">
        <v>1267.9166666666665</v>
      </c>
      <c r="G399" s="40">
        <v>1255.333333333333</v>
      </c>
      <c r="H399" s="40">
        <v>1307.9333333333329</v>
      </c>
      <c r="I399" s="40">
        <v>1320.5166666666664</v>
      </c>
      <c r="J399" s="40">
        <v>1334.2333333333329</v>
      </c>
      <c r="K399" s="31">
        <v>1306.8</v>
      </c>
      <c r="L399" s="31">
        <v>1280.5</v>
      </c>
      <c r="M399" s="31">
        <v>14.743230000000001</v>
      </c>
      <c r="N399" s="1"/>
      <c r="O399" s="1"/>
    </row>
    <row r="400" spans="1:15" ht="12.75" customHeight="1">
      <c r="A400" s="33">
        <v>390</v>
      </c>
      <c r="B400" s="62" t="s">
        <v>521</v>
      </c>
      <c r="C400" s="31">
        <v>412.45</v>
      </c>
      <c r="D400" s="40">
        <v>412.81666666666666</v>
      </c>
      <c r="E400" s="40">
        <v>410.63333333333333</v>
      </c>
      <c r="F400" s="40">
        <v>408.81666666666666</v>
      </c>
      <c r="G400" s="40">
        <v>406.63333333333333</v>
      </c>
      <c r="H400" s="40">
        <v>414.63333333333333</v>
      </c>
      <c r="I400" s="40">
        <v>416.81666666666661</v>
      </c>
      <c r="J400" s="40">
        <v>418.63333333333333</v>
      </c>
      <c r="K400" s="31">
        <v>415</v>
      </c>
      <c r="L400" s="31">
        <v>411</v>
      </c>
      <c r="M400" s="31">
        <v>0.57506000000000002</v>
      </c>
      <c r="N400" s="1"/>
      <c r="O400" s="1"/>
    </row>
    <row r="401" spans="1:15" ht="12.75" customHeight="1">
      <c r="A401" s="33">
        <v>391</v>
      </c>
      <c r="B401" s="62" t="s">
        <v>522</v>
      </c>
      <c r="C401" s="31">
        <v>39.299999999999997</v>
      </c>
      <c r="D401" s="40">
        <v>38.983333333333327</v>
      </c>
      <c r="E401" s="40">
        <v>38.416666666666657</v>
      </c>
      <c r="F401" s="40">
        <v>37.533333333333331</v>
      </c>
      <c r="G401" s="40">
        <v>36.966666666666661</v>
      </c>
      <c r="H401" s="40">
        <v>39.866666666666653</v>
      </c>
      <c r="I401" s="40">
        <v>40.43333333333333</v>
      </c>
      <c r="J401" s="40">
        <v>41.316666666666649</v>
      </c>
      <c r="K401" s="31">
        <v>39.549999999999997</v>
      </c>
      <c r="L401" s="31">
        <v>38.1</v>
      </c>
      <c r="M401" s="31">
        <v>83.845600000000005</v>
      </c>
      <c r="N401" s="1"/>
      <c r="O401" s="1"/>
    </row>
    <row r="402" spans="1:15" ht="12.75" customHeight="1">
      <c r="A402" s="33">
        <v>392</v>
      </c>
      <c r="B402" s="62" t="s">
        <v>523</v>
      </c>
      <c r="C402" s="31">
        <v>4820.05</v>
      </c>
      <c r="D402" s="40">
        <v>4800.0333333333328</v>
      </c>
      <c r="E402" s="40">
        <v>4762.0666666666657</v>
      </c>
      <c r="F402" s="40">
        <v>4704.083333333333</v>
      </c>
      <c r="G402" s="40">
        <v>4666.1166666666659</v>
      </c>
      <c r="H402" s="40">
        <v>4858.0166666666655</v>
      </c>
      <c r="I402" s="40">
        <v>4895.9833333333327</v>
      </c>
      <c r="J402" s="40">
        <v>4953.9666666666653</v>
      </c>
      <c r="K402" s="31">
        <v>4838</v>
      </c>
      <c r="L402" s="31">
        <v>4742.05</v>
      </c>
      <c r="M402" s="31">
        <v>0.2452</v>
      </c>
      <c r="N402" s="1"/>
      <c r="O402" s="1"/>
    </row>
    <row r="403" spans="1:15" ht="12.75" customHeight="1">
      <c r="A403" s="33">
        <v>393</v>
      </c>
      <c r="B403" s="62" t="s">
        <v>220</v>
      </c>
      <c r="C403" s="31">
        <v>2405.9499999999998</v>
      </c>
      <c r="D403" s="40">
        <v>2402</v>
      </c>
      <c r="E403" s="40">
        <v>2387.5</v>
      </c>
      <c r="F403" s="40">
        <v>2369.0500000000002</v>
      </c>
      <c r="G403" s="40">
        <v>2354.5500000000002</v>
      </c>
      <c r="H403" s="40">
        <v>2420.4499999999998</v>
      </c>
      <c r="I403" s="40">
        <v>2434.9499999999998</v>
      </c>
      <c r="J403" s="40">
        <v>2453.3999999999996</v>
      </c>
      <c r="K403" s="31">
        <v>2416.5</v>
      </c>
      <c r="L403" s="31">
        <v>2383.5500000000002</v>
      </c>
      <c r="M403" s="31">
        <v>4.0449999999999999</v>
      </c>
      <c r="N403" s="1"/>
      <c r="O403" s="1"/>
    </row>
    <row r="404" spans="1:15" ht="12.75" customHeight="1">
      <c r="A404" s="33">
        <v>394</v>
      </c>
      <c r="B404" s="62" t="s">
        <v>183</v>
      </c>
      <c r="C404" s="31">
        <v>82.2</v>
      </c>
      <c r="D404" s="40">
        <v>82</v>
      </c>
      <c r="E404" s="40">
        <v>81.2</v>
      </c>
      <c r="F404" s="40">
        <v>80.2</v>
      </c>
      <c r="G404" s="40">
        <v>79.400000000000006</v>
      </c>
      <c r="H404" s="40">
        <v>83</v>
      </c>
      <c r="I404" s="40">
        <v>83.800000000000011</v>
      </c>
      <c r="J404" s="40">
        <v>84.8</v>
      </c>
      <c r="K404" s="31">
        <v>82.8</v>
      </c>
      <c r="L404" s="31">
        <v>81</v>
      </c>
      <c r="M404" s="31">
        <v>123.95502999999999</v>
      </c>
      <c r="N404" s="1"/>
      <c r="O404" s="1"/>
    </row>
    <row r="405" spans="1:15" ht="12.75" customHeight="1">
      <c r="A405" s="33">
        <v>395</v>
      </c>
      <c r="B405" s="62" t="s">
        <v>524</v>
      </c>
      <c r="C405" s="31">
        <v>6810.4</v>
      </c>
      <c r="D405" s="40">
        <v>6808.8166666666666</v>
      </c>
      <c r="E405" s="40">
        <v>6772.6333333333332</v>
      </c>
      <c r="F405" s="40">
        <v>6734.8666666666668</v>
      </c>
      <c r="G405" s="40">
        <v>6698.6833333333334</v>
      </c>
      <c r="H405" s="40">
        <v>6846.583333333333</v>
      </c>
      <c r="I405" s="40">
        <v>6882.7666666666655</v>
      </c>
      <c r="J405" s="40">
        <v>6920.5333333333328</v>
      </c>
      <c r="K405" s="31">
        <v>6845</v>
      </c>
      <c r="L405" s="31">
        <v>6771.05</v>
      </c>
      <c r="M405" s="31">
        <v>0.10935</v>
      </c>
      <c r="N405" s="1"/>
      <c r="O405" s="1"/>
    </row>
    <row r="406" spans="1:15" ht="12.75" customHeight="1">
      <c r="A406" s="33">
        <v>396</v>
      </c>
      <c r="B406" s="62" t="s">
        <v>525</v>
      </c>
      <c r="C406" s="31">
        <v>1386.75</v>
      </c>
      <c r="D406" s="40">
        <v>1387.6499999999999</v>
      </c>
      <c r="E406" s="40">
        <v>1366.2999999999997</v>
      </c>
      <c r="F406" s="40">
        <v>1345.85</v>
      </c>
      <c r="G406" s="40">
        <v>1324.4999999999998</v>
      </c>
      <c r="H406" s="40">
        <v>1408.0999999999997</v>
      </c>
      <c r="I406" s="40">
        <v>1429.4499999999996</v>
      </c>
      <c r="J406" s="40">
        <v>1449.8999999999996</v>
      </c>
      <c r="K406" s="31">
        <v>1409</v>
      </c>
      <c r="L406" s="31">
        <v>1367.2</v>
      </c>
      <c r="M406" s="31">
        <v>0.17663999999999999</v>
      </c>
      <c r="N406" s="1"/>
      <c r="O406" s="1"/>
    </row>
    <row r="407" spans="1:15" ht="12.75" customHeight="1">
      <c r="A407" s="33">
        <v>397</v>
      </c>
      <c r="B407" s="62" t="s">
        <v>526</v>
      </c>
      <c r="C407" s="31">
        <v>3233.5</v>
      </c>
      <c r="D407" s="40">
        <v>3211.5</v>
      </c>
      <c r="E407" s="40">
        <v>3177</v>
      </c>
      <c r="F407" s="40">
        <v>3120.5</v>
      </c>
      <c r="G407" s="40">
        <v>3086</v>
      </c>
      <c r="H407" s="40">
        <v>3268</v>
      </c>
      <c r="I407" s="40">
        <v>3302.5</v>
      </c>
      <c r="J407" s="40">
        <v>3359</v>
      </c>
      <c r="K407" s="31">
        <v>3246</v>
      </c>
      <c r="L407" s="31">
        <v>3155</v>
      </c>
      <c r="M407" s="31">
        <v>1.23299</v>
      </c>
      <c r="N407" s="1"/>
      <c r="O407" s="1"/>
    </row>
    <row r="408" spans="1:15" ht="12.75" customHeight="1">
      <c r="A408" s="33">
        <v>398</v>
      </c>
      <c r="B408" s="62" t="s">
        <v>527</v>
      </c>
      <c r="C408" s="31">
        <v>545.45000000000005</v>
      </c>
      <c r="D408" s="40">
        <v>542.44999999999993</v>
      </c>
      <c r="E408" s="40">
        <v>537.99999999999989</v>
      </c>
      <c r="F408" s="40">
        <v>530.54999999999995</v>
      </c>
      <c r="G408" s="40">
        <v>526.09999999999991</v>
      </c>
      <c r="H408" s="40">
        <v>549.89999999999986</v>
      </c>
      <c r="I408" s="40">
        <v>554.34999999999991</v>
      </c>
      <c r="J408" s="40">
        <v>561.79999999999984</v>
      </c>
      <c r="K408" s="31">
        <v>546.9</v>
      </c>
      <c r="L408" s="31">
        <v>535</v>
      </c>
      <c r="M408" s="31">
        <v>1.3875299999999999</v>
      </c>
      <c r="N408" s="1"/>
      <c r="O408" s="1"/>
    </row>
    <row r="409" spans="1:15" ht="12.75" customHeight="1">
      <c r="A409" s="33">
        <v>399</v>
      </c>
      <c r="B409" s="62" t="s">
        <v>528</v>
      </c>
      <c r="C409" s="31">
        <v>1196.8</v>
      </c>
      <c r="D409" s="40">
        <v>1203.6833333333334</v>
      </c>
      <c r="E409" s="40">
        <v>1181.1166666666668</v>
      </c>
      <c r="F409" s="40">
        <v>1165.4333333333334</v>
      </c>
      <c r="G409" s="40">
        <v>1142.8666666666668</v>
      </c>
      <c r="H409" s="40">
        <v>1219.3666666666668</v>
      </c>
      <c r="I409" s="40">
        <v>1241.9333333333334</v>
      </c>
      <c r="J409" s="40">
        <v>1257.6166666666668</v>
      </c>
      <c r="K409" s="31">
        <v>1226.25</v>
      </c>
      <c r="L409" s="31">
        <v>1188</v>
      </c>
      <c r="M409" s="31">
        <v>0.60958000000000001</v>
      </c>
      <c r="N409" s="1"/>
      <c r="O409" s="1"/>
    </row>
    <row r="410" spans="1:15" ht="12.75" customHeight="1">
      <c r="A410" s="33">
        <v>400</v>
      </c>
      <c r="B410" s="62" t="s">
        <v>529</v>
      </c>
      <c r="C410" s="31">
        <v>264.95</v>
      </c>
      <c r="D410" s="40">
        <v>259.05</v>
      </c>
      <c r="E410" s="40">
        <v>245.10000000000002</v>
      </c>
      <c r="F410" s="40">
        <v>225.25</v>
      </c>
      <c r="G410" s="40">
        <v>211.3</v>
      </c>
      <c r="H410" s="40">
        <v>278.90000000000003</v>
      </c>
      <c r="I410" s="40">
        <v>292.84999999999997</v>
      </c>
      <c r="J410" s="40">
        <v>312.70000000000005</v>
      </c>
      <c r="K410" s="31">
        <v>273</v>
      </c>
      <c r="L410" s="31">
        <v>239.2</v>
      </c>
      <c r="M410" s="31">
        <v>101.66289</v>
      </c>
      <c r="N410" s="1"/>
      <c r="O410" s="1"/>
    </row>
    <row r="411" spans="1:15" ht="12.75" customHeight="1">
      <c r="A411" s="33">
        <v>401</v>
      </c>
      <c r="B411" s="62" t="s">
        <v>530</v>
      </c>
      <c r="C411" s="31">
        <v>799.85</v>
      </c>
      <c r="D411" s="40">
        <v>800.61666666666667</v>
      </c>
      <c r="E411" s="40">
        <v>787.23333333333335</v>
      </c>
      <c r="F411" s="40">
        <v>774.61666666666667</v>
      </c>
      <c r="G411" s="40">
        <v>761.23333333333335</v>
      </c>
      <c r="H411" s="40">
        <v>813.23333333333335</v>
      </c>
      <c r="I411" s="40">
        <v>826.61666666666679</v>
      </c>
      <c r="J411" s="40">
        <v>839.23333333333335</v>
      </c>
      <c r="K411" s="31">
        <v>814</v>
      </c>
      <c r="L411" s="31">
        <v>788</v>
      </c>
      <c r="M411" s="31">
        <v>1.1037999999999999</v>
      </c>
      <c r="N411" s="1"/>
      <c r="O411" s="1"/>
    </row>
    <row r="412" spans="1:15" ht="12.75" customHeight="1">
      <c r="A412" s="33">
        <v>402</v>
      </c>
      <c r="B412" s="62" t="s">
        <v>218</v>
      </c>
      <c r="C412" s="31">
        <v>25949.200000000001</v>
      </c>
      <c r="D412" s="40">
        <v>25959.333333333332</v>
      </c>
      <c r="E412" s="40">
        <v>25729.866666666665</v>
      </c>
      <c r="F412" s="40">
        <v>25510.533333333333</v>
      </c>
      <c r="G412" s="40">
        <v>25281.066666666666</v>
      </c>
      <c r="H412" s="40">
        <v>26178.666666666664</v>
      </c>
      <c r="I412" s="40">
        <v>26408.133333333331</v>
      </c>
      <c r="J412" s="40">
        <v>26627.466666666664</v>
      </c>
      <c r="K412" s="31">
        <v>26188.799999999999</v>
      </c>
      <c r="L412" s="31">
        <v>25740</v>
      </c>
      <c r="M412" s="31">
        <v>0.18089</v>
      </c>
      <c r="N412" s="1"/>
      <c r="O412" s="1"/>
    </row>
    <row r="413" spans="1:15" ht="12.75" customHeight="1">
      <c r="A413" s="33">
        <v>403</v>
      </c>
      <c r="B413" s="62" t="s">
        <v>531</v>
      </c>
      <c r="C413" s="31">
        <v>44.25</v>
      </c>
      <c r="D413" s="40">
        <v>43.95000000000001</v>
      </c>
      <c r="E413" s="40">
        <v>43.250000000000021</v>
      </c>
      <c r="F413" s="40">
        <v>42.250000000000014</v>
      </c>
      <c r="G413" s="40">
        <v>41.550000000000026</v>
      </c>
      <c r="H413" s="40">
        <v>44.950000000000017</v>
      </c>
      <c r="I413" s="40">
        <v>45.650000000000006</v>
      </c>
      <c r="J413" s="40">
        <v>46.650000000000013</v>
      </c>
      <c r="K413" s="31">
        <v>44.65</v>
      </c>
      <c r="L413" s="31">
        <v>42.95</v>
      </c>
      <c r="M413" s="31">
        <v>120.77903000000001</v>
      </c>
      <c r="N413" s="1"/>
      <c r="O413" s="1"/>
    </row>
    <row r="414" spans="1:15" ht="12.75" customHeight="1">
      <c r="A414" s="33">
        <v>404</v>
      </c>
      <c r="B414" t="s">
        <v>221</v>
      </c>
      <c r="C414" s="31">
        <v>1559.65</v>
      </c>
      <c r="D414" s="40">
        <v>1529.4666666666669</v>
      </c>
      <c r="E414" s="40">
        <v>1486.2333333333338</v>
      </c>
      <c r="F414" s="40">
        <v>1412.8166666666668</v>
      </c>
      <c r="G414" s="40">
        <v>1369.5833333333337</v>
      </c>
      <c r="H414" s="40">
        <v>1602.8833333333339</v>
      </c>
      <c r="I414" s="40">
        <v>1646.116666666667</v>
      </c>
      <c r="J414" s="40">
        <v>1719.533333333334</v>
      </c>
      <c r="K414" s="31">
        <v>1572.7</v>
      </c>
      <c r="L414" s="31">
        <v>1456.05</v>
      </c>
      <c r="M414" s="31">
        <v>27.629200000000001</v>
      </c>
      <c r="N414" s="1"/>
      <c r="O414" s="1"/>
    </row>
    <row r="415" spans="1:15" ht="12.75" customHeight="1">
      <c r="A415" s="33">
        <v>405</v>
      </c>
      <c r="B415" s="62" t="s">
        <v>532</v>
      </c>
      <c r="C415" s="31">
        <v>353</v>
      </c>
      <c r="D415" s="40">
        <v>350.4666666666667</v>
      </c>
      <c r="E415" s="40">
        <v>345.53333333333342</v>
      </c>
      <c r="F415" s="40">
        <v>338.06666666666672</v>
      </c>
      <c r="G415" s="40">
        <v>333.13333333333344</v>
      </c>
      <c r="H415" s="40">
        <v>357.93333333333339</v>
      </c>
      <c r="I415" s="40">
        <v>362.86666666666667</v>
      </c>
      <c r="J415" s="40">
        <v>370.33333333333337</v>
      </c>
      <c r="K415" s="31">
        <v>355.4</v>
      </c>
      <c r="L415" s="31">
        <v>343</v>
      </c>
      <c r="M415" s="31">
        <v>3.37053</v>
      </c>
      <c r="N415" s="1"/>
      <c r="O415" s="1"/>
    </row>
    <row r="416" spans="1:15" ht="12.75" customHeight="1">
      <c r="A416" s="33">
        <v>406</v>
      </c>
      <c r="B416" s="62" t="s">
        <v>219</v>
      </c>
      <c r="C416" s="31">
        <v>3829.4</v>
      </c>
      <c r="D416" s="40">
        <v>3821.6</v>
      </c>
      <c r="E416" s="40">
        <v>3803.2</v>
      </c>
      <c r="F416" s="40">
        <v>3777</v>
      </c>
      <c r="G416" s="40">
        <v>3758.6</v>
      </c>
      <c r="H416" s="40">
        <v>3847.7999999999997</v>
      </c>
      <c r="I416" s="40">
        <v>3866.2000000000003</v>
      </c>
      <c r="J416" s="40">
        <v>3892.3999999999996</v>
      </c>
      <c r="K416" s="31">
        <v>3840</v>
      </c>
      <c r="L416" s="31">
        <v>3795.4</v>
      </c>
      <c r="M416" s="31">
        <v>3.1931600000000002</v>
      </c>
      <c r="N416" s="1"/>
      <c r="O416" s="1"/>
    </row>
    <row r="417" spans="1:15" ht="12.75" customHeight="1">
      <c r="A417" s="33">
        <v>407</v>
      </c>
      <c r="B417" s="62" t="s">
        <v>533</v>
      </c>
      <c r="C417" s="31">
        <v>544.4</v>
      </c>
      <c r="D417" s="40">
        <v>546.06666666666661</v>
      </c>
      <c r="E417" s="40">
        <v>539.43333333333317</v>
      </c>
      <c r="F417" s="40">
        <v>534.46666666666658</v>
      </c>
      <c r="G417" s="40">
        <v>527.83333333333314</v>
      </c>
      <c r="H417" s="40">
        <v>551.03333333333319</v>
      </c>
      <c r="I417" s="40">
        <v>557.66666666666663</v>
      </c>
      <c r="J417" s="40">
        <v>562.63333333333321</v>
      </c>
      <c r="K417" s="31">
        <v>552.70000000000005</v>
      </c>
      <c r="L417" s="31">
        <v>541.1</v>
      </c>
      <c r="M417" s="31">
        <v>3.18702</v>
      </c>
      <c r="N417" s="1"/>
      <c r="O417" s="1"/>
    </row>
    <row r="418" spans="1:15" ht="12.75" customHeight="1">
      <c r="A418" s="33">
        <v>408</v>
      </c>
      <c r="B418" s="62" t="s">
        <v>534</v>
      </c>
      <c r="C418" s="31">
        <v>3811.35</v>
      </c>
      <c r="D418" s="40">
        <v>3811.0666666666671</v>
      </c>
      <c r="E418" s="40">
        <v>3788.3333333333339</v>
      </c>
      <c r="F418" s="40">
        <v>3765.3166666666671</v>
      </c>
      <c r="G418" s="40">
        <v>3742.5833333333339</v>
      </c>
      <c r="H418" s="40">
        <v>3834.0833333333339</v>
      </c>
      <c r="I418" s="40">
        <v>3856.8166666666666</v>
      </c>
      <c r="J418" s="40">
        <v>3879.8333333333339</v>
      </c>
      <c r="K418" s="31">
        <v>3833.8</v>
      </c>
      <c r="L418" s="31">
        <v>3788.05</v>
      </c>
      <c r="M418" s="31">
        <v>0.39106999999999997</v>
      </c>
      <c r="N418" s="1"/>
      <c r="O418" s="1"/>
    </row>
    <row r="419" spans="1:15" ht="12.75" customHeight="1">
      <c r="A419" s="33">
        <v>409</v>
      </c>
      <c r="B419" s="62" t="s">
        <v>299</v>
      </c>
      <c r="C419" s="31">
        <v>515.79999999999995</v>
      </c>
      <c r="D419" s="40">
        <v>518.4</v>
      </c>
      <c r="E419" s="40">
        <v>512</v>
      </c>
      <c r="F419" s="40">
        <v>508.20000000000005</v>
      </c>
      <c r="G419" s="40">
        <v>501.80000000000007</v>
      </c>
      <c r="H419" s="40">
        <v>522.19999999999993</v>
      </c>
      <c r="I419" s="40">
        <v>528.5999999999998</v>
      </c>
      <c r="J419" s="40">
        <v>532.39999999999986</v>
      </c>
      <c r="K419" s="31">
        <v>524.79999999999995</v>
      </c>
      <c r="L419" s="31">
        <v>514.6</v>
      </c>
      <c r="M419" s="31">
        <v>8.1667100000000001</v>
      </c>
      <c r="N419" s="1"/>
      <c r="O419" s="1"/>
    </row>
    <row r="420" spans="1:15" ht="12.75" customHeight="1">
      <c r="A420" s="33">
        <v>410</v>
      </c>
      <c r="B420" s="62" t="s">
        <v>535</v>
      </c>
      <c r="C420" s="31">
        <v>1033.75</v>
      </c>
      <c r="D420" s="40">
        <v>1030</v>
      </c>
      <c r="E420" s="40">
        <v>1014.75</v>
      </c>
      <c r="F420" s="40">
        <v>995.75</v>
      </c>
      <c r="G420" s="40">
        <v>980.5</v>
      </c>
      <c r="H420" s="40">
        <v>1049</v>
      </c>
      <c r="I420" s="40">
        <v>1064.25</v>
      </c>
      <c r="J420" s="40">
        <v>1083.25</v>
      </c>
      <c r="K420" s="31">
        <v>1045.25</v>
      </c>
      <c r="L420" s="31">
        <v>1011</v>
      </c>
      <c r="M420" s="31">
        <v>3.4751400000000001</v>
      </c>
      <c r="N420" s="1"/>
      <c r="O420" s="1"/>
    </row>
    <row r="421" spans="1:15" ht="12.75" customHeight="1">
      <c r="A421" s="33">
        <v>411</v>
      </c>
      <c r="B421" s="62" t="s">
        <v>536</v>
      </c>
      <c r="C421" s="31">
        <v>534.9</v>
      </c>
      <c r="D421" s="40">
        <v>537.43333333333328</v>
      </c>
      <c r="E421" s="40">
        <v>529.46666666666658</v>
      </c>
      <c r="F421" s="40">
        <v>524.0333333333333</v>
      </c>
      <c r="G421" s="40">
        <v>516.06666666666661</v>
      </c>
      <c r="H421" s="40">
        <v>542.86666666666656</v>
      </c>
      <c r="I421" s="40">
        <v>550.83333333333326</v>
      </c>
      <c r="J421" s="40">
        <v>556.26666666666654</v>
      </c>
      <c r="K421" s="31">
        <v>545.4</v>
      </c>
      <c r="L421" s="31">
        <v>532</v>
      </c>
      <c r="M421" s="31">
        <v>3.6171700000000002</v>
      </c>
      <c r="N421" s="1"/>
      <c r="O421" s="1"/>
    </row>
    <row r="422" spans="1:15" ht="12.75" customHeight="1">
      <c r="A422" s="33">
        <v>412</v>
      </c>
      <c r="B422" s="62" t="s">
        <v>217</v>
      </c>
      <c r="C422" s="31">
        <v>567.4</v>
      </c>
      <c r="D422" s="40">
        <v>566.46666666666658</v>
      </c>
      <c r="E422" s="40">
        <v>563.48333333333312</v>
      </c>
      <c r="F422" s="40">
        <v>559.56666666666649</v>
      </c>
      <c r="G422" s="40">
        <v>556.58333333333303</v>
      </c>
      <c r="H422" s="40">
        <v>570.38333333333321</v>
      </c>
      <c r="I422" s="40">
        <v>573.36666666666656</v>
      </c>
      <c r="J422" s="40">
        <v>577.2833333333333</v>
      </c>
      <c r="K422" s="31">
        <v>569.45000000000005</v>
      </c>
      <c r="L422" s="31">
        <v>562.54999999999995</v>
      </c>
      <c r="M422" s="31">
        <v>145.49152000000001</v>
      </c>
      <c r="N422" s="1"/>
      <c r="O422" s="1"/>
    </row>
    <row r="423" spans="1:15" ht="12.75" customHeight="1">
      <c r="A423" s="33">
        <v>413</v>
      </c>
      <c r="B423" s="62" t="s">
        <v>214</v>
      </c>
      <c r="C423" s="31">
        <v>86</v>
      </c>
      <c r="D423" s="40">
        <v>86.133333333333326</v>
      </c>
      <c r="E423" s="40">
        <v>85.216666666666654</v>
      </c>
      <c r="F423" s="40">
        <v>84.433333333333323</v>
      </c>
      <c r="G423" s="40">
        <v>83.516666666666652</v>
      </c>
      <c r="H423" s="40">
        <v>86.916666666666657</v>
      </c>
      <c r="I423" s="40">
        <v>87.833333333333343</v>
      </c>
      <c r="J423" s="40">
        <v>88.61666666666666</v>
      </c>
      <c r="K423" s="31">
        <v>87.05</v>
      </c>
      <c r="L423" s="31">
        <v>85.35</v>
      </c>
      <c r="M423" s="31">
        <v>185.07799</v>
      </c>
      <c r="N423" s="1"/>
      <c r="O423" s="1"/>
    </row>
    <row r="424" spans="1:15" ht="12.75" customHeight="1">
      <c r="A424" s="33">
        <v>414</v>
      </c>
      <c r="B424" s="62" t="s">
        <v>537</v>
      </c>
      <c r="C424" s="31">
        <v>303.95</v>
      </c>
      <c r="D424" s="40">
        <v>305.61666666666662</v>
      </c>
      <c r="E424" s="40">
        <v>301.33333333333326</v>
      </c>
      <c r="F424" s="40">
        <v>298.71666666666664</v>
      </c>
      <c r="G424" s="40">
        <v>294.43333333333328</v>
      </c>
      <c r="H424" s="40">
        <v>308.23333333333323</v>
      </c>
      <c r="I424" s="40">
        <v>312.51666666666665</v>
      </c>
      <c r="J424" s="40">
        <v>315.13333333333321</v>
      </c>
      <c r="K424" s="31">
        <v>309.89999999999998</v>
      </c>
      <c r="L424" s="31">
        <v>303</v>
      </c>
      <c r="M424" s="31">
        <v>3.84002</v>
      </c>
      <c r="N424" s="1"/>
      <c r="O424" s="1"/>
    </row>
    <row r="425" spans="1:15" ht="12.75" customHeight="1">
      <c r="A425" s="33">
        <v>415</v>
      </c>
      <c r="B425" s="62" t="s">
        <v>538</v>
      </c>
      <c r="C425" s="31">
        <v>151.25</v>
      </c>
      <c r="D425" s="40">
        <v>151.9</v>
      </c>
      <c r="E425" s="40">
        <v>149.85000000000002</v>
      </c>
      <c r="F425" s="40">
        <v>148.45000000000002</v>
      </c>
      <c r="G425" s="40">
        <v>146.40000000000003</v>
      </c>
      <c r="H425" s="40">
        <v>153.30000000000001</v>
      </c>
      <c r="I425" s="40">
        <v>155.35000000000002</v>
      </c>
      <c r="J425" s="40">
        <v>156.75</v>
      </c>
      <c r="K425" s="31">
        <v>153.94999999999999</v>
      </c>
      <c r="L425" s="31">
        <v>150.5</v>
      </c>
      <c r="M425" s="31">
        <v>5.0045900000000003</v>
      </c>
      <c r="N425" s="1"/>
      <c r="O425" s="1"/>
    </row>
    <row r="426" spans="1:15" ht="12.75" customHeight="1">
      <c r="A426" s="33">
        <v>416</v>
      </c>
      <c r="B426" s="62" t="s">
        <v>539</v>
      </c>
      <c r="C426" s="31">
        <v>493.75</v>
      </c>
      <c r="D426" s="40">
        <v>497.2166666666667</v>
      </c>
      <c r="E426" s="40">
        <v>486.53333333333342</v>
      </c>
      <c r="F426" s="40">
        <v>479.31666666666672</v>
      </c>
      <c r="G426" s="40">
        <v>468.63333333333344</v>
      </c>
      <c r="H426" s="40">
        <v>504.43333333333339</v>
      </c>
      <c r="I426" s="40">
        <v>515.11666666666667</v>
      </c>
      <c r="J426" s="40">
        <v>522.33333333333337</v>
      </c>
      <c r="K426" s="31">
        <v>507.9</v>
      </c>
      <c r="L426" s="31">
        <v>490</v>
      </c>
      <c r="M426" s="31">
        <v>0.84175</v>
      </c>
      <c r="N426" s="1"/>
      <c r="O426" s="1"/>
    </row>
    <row r="427" spans="1:15" ht="12.75" customHeight="1">
      <c r="A427" s="33">
        <v>417</v>
      </c>
      <c r="B427" s="62" t="s">
        <v>540</v>
      </c>
      <c r="C427" s="31">
        <v>434.7</v>
      </c>
      <c r="D427" s="40">
        <v>433.73333333333335</v>
      </c>
      <c r="E427" s="40">
        <v>430.4666666666667</v>
      </c>
      <c r="F427" s="40">
        <v>426.23333333333335</v>
      </c>
      <c r="G427" s="40">
        <v>422.9666666666667</v>
      </c>
      <c r="H427" s="40">
        <v>437.9666666666667</v>
      </c>
      <c r="I427" s="40">
        <v>441.23333333333335</v>
      </c>
      <c r="J427" s="40">
        <v>445.4666666666667</v>
      </c>
      <c r="K427" s="31">
        <v>437</v>
      </c>
      <c r="L427" s="31">
        <v>429.5</v>
      </c>
      <c r="M427" s="31">
        <v>7.6996700000000002</v>
      </c>
      <c r="N427" s="1"/>
      <c r="O427" s="1"/>
    </row>
    <row r="428" spans="1:15" ht="12.75" customHeight="1">
      <c r="A428" s="33">
        <v>418</v>
      </c>
      <c r="B428" s="62" t="s">
        <v>541</v>
      </c>
      <c r="C428" s="31">
        <v>201.75</v>
      </c>
      <c r="D428" s="40">
        <v>200.83333333333334</v>
      </c>
      <c r="E428" s="40">
        <v>196.06666666666669</v>
      </c>
      <c r="F428" s="40">
        <v>190.38333333333335</v>
      </c>
      <c r="G428" s="40">
        <v>185.6166666666667</v>
      </c>
      <c r="H428" s="40">
        <v>206.51666666666668</v>
      </c>
      <c r="I428" s="40">
        <v>211.28333333333333</v>
      </c>
      <c r="J428" s="40">
        <v>216.96666666666667</v>
      </c>
      <c r="K428" s="31">
        <v>205.6</v>
      </c>
      <c r="L428" s="31">
        <v>195.15</v>
      </c>
      <c r="M428" s="31">
        <v>18.44735</v>
      </c>
      <c r="N428" s="1"/>
      <c r="O428" s="1"/>
    </row>
    <row r="429" spans="1:15" ht="12.75" customHeight="1">
      <c r="A429" s="33">
        <v>419</v>
      </c>
      <c r="B429" s="62" t="s">
        <v>222</v>
      </c>
      <c r="C429" s="31">
        <v>991.95</v>
      </c>
      <c r="D429" s="40">
        <v>996.43333333333339</v>
      </c>
      <c r="E429" s="40">
        <v>985.11666666666679</v>
      </c>
      <c r="F429" s="40">
        <v>978.28333333333342</v>
      </c>
      <c r="G429" s="40">
        <v>966.96666666666681</v>
      </c>
      <c r="H429" s="40">
        <v>1003.2666666666668</v>
      </c>
      <c r="I429" s="40">
        <v>1014.5833333333334</v>
      </c>
      <c r="J429" s="40">
        <v>1021.4166666666667</v>
      </c>
      <c r="K429" s="31">
        <v>1007.75</v>
      </c>
      <c r="L429" s="31">
        <v>989.6</v>
      </c>
      <c r="M429" s="31">
        <v>14.45688</v>
      </c>
      <c r="N429" s="1"/>
      <c r="O429" s="1"/>
    </row>
    <row r="430" spans="1:15" ht="12.75" customHeight="1">
      <c r="A430" s="33">
        <v>420</v>
      </c>
      <c r="B430" s="62" t="s">
        <v>223</v>
      </c>
      <c r="C430" s="31">
        <v>443.25</v>
      </c>
      <c r="D430" s="40">
        <v>442.7</v>
      </c>
      <c r="E430" s="40">
        <v>440.04999999999995</v>
      </c>
      <c r="F430" s="40">
        <v>436.84999999999997</v>
      </c>
      <c r="G430" s="40">
        <v>434.19999999999993</v>
      </c>
      <c r="H430" s="40">
        <v>445.9</v>
      </c>
      <c r="I430" s="40">
        <v>448.54999999999995</v>
      </c>
      <c r="J430" s="40">
        <v>451.75</v>
      </c>
      <c r="K430" s="31">
        <v>445.35</v>
      </c>
      <c r="L430" s="31">
        <v>439.5</v>
      </c>
      <c r="M430" s="31">
        <v>3.7791700000000001</v>
      </c>
      <c r="N430" s="1"/>
      <c r="O430" s="1"/>
    </row>
    <row r="431" spans="1:15" ht="12.75" customHeight="1">
      <c r="A431" s="33">
        <v>421</v>
      </c>
      <c r="B431" s="62" t="s">
        <v>542</v>
      </c>
      <c r="C431" s="31">
        <v>2613.6</v>
      </c>
      <c r="D431" s="40">
        <v>2608.2833333333333</v>
      </c>
      <c r="E431" s="40">
        <v>2586.6166666666668</v>
      </c>
      <c r="F431" s="40">
        <v>2559.6333333333337</v>
      </c>
      <c r="G431" s="40">
        <v>2537.9666666666672</v>
      </c>
      <c r="H431" s="40">
        <v>2635.2666666666664</v>
      </c>
      <c r="I431" s="40">
        <v>2656.9333333333334</v>
      </c>
      <c r="J431" s="40">
        <v>2683.9166666666661</v>
      </c>
      <c r="K431" s="31">
        <v>2629.95</v>
      </c>
      <c r="L431" s="31">
        <v>2581.3000000000002</v>
      </c>
      <c r="M431" s="31">
        <v>0.25117</v>
      </c>
      <c r="N431" s="1"/>
      <c r="O431" s="1"/>
    </row>
    <row r="432" spans="1:15" ht="12.75" customHeight="1">
      <c r="A432" s="33">
        <v>422</v>
      </c>
      <c r="B432" s="62" t="s">
        <v>543</v>
      </c>
      <c r="C432" s="31">
        <v>1185.0999999999999</v>
      </c>
      <c r="D432" s="40">
        <v>1185.8</v>
      </c>
      <c r="E432" s="40">
        <v>1172.5999999999999</v>
      </c>
      <c r="F432" s="40">
        <v>1160.0999999999999</v>
      </c>
      <c r="G432" s="40">
        <v>1146.8999999999999</v>
      </c>
      <c r="H432" s="40">
        <v>1198.3</v>
      </c>
      <c r="I432" s="40">
        <v>1211.5000000000002</v>
      </c>
      <c r="J432" s="40">
        <v>1224</v>
      </c>
      <c r="K432" s="31">
        <v>1199</v>
      </c>
      <c r="L432" s="31">
        <v>1173.3</v>
      </c>
      <c r="M432" s="31">
        <v>0.49015999999999998</v>
      </c>
      <c r="N432" s="1"/>
      <c r="O432" s="1"/>
    </row>
    <row r="433" spans="1:15" ht="12.75" customHeight="1">
      <c r="A433" s="33">
        <v>423</v>
      </c>
      <c r="B433" s="62" t="s">
        <v>544</v>
      </c>
      <c r="C433" s="31">
        <v>282.85000000000002</v>
      </c>
      <c r="D433" s="40">
        <v>283.28333333333336</v>
      </c>
      <c r="E433" s="40">
        <v>281.56666666666672</v>
      </c>
      <c r="F433" s="40">
        <v>280.28333333333336</v>
      </c>
      <c r="G433" s="40">
        <v>278.56666666666672</v>
      </c>
      <c r="H433" s="40">
        <v>284.56666666666672</v>
      </c>
      <c r="I433" s="40">
        <v>286.2833333333333</v>
      </c>
      <c r="J433" s="40">
        <v>287.56666666666672</v>
      </c>
      <c r="K433" s="31">
        <v>285</v>
      </c>
      <c r="L433" s="31">
        <v>282</v>
      </c>
      <c r="M433" s="31">
        <v>1.64737</v>
      </c>
      <c r="N433" s="1"/>
      <c r="O433" s="1"/>
    </row>
    <row r="434" spans="1:15" ht="12.75" customHeight="1">
      <c r="A434" s="33">
        <v>424</v>
      </c>
      <c r="B434" s="62" t="s">
        <v>545</v>
      </c>
      <c r="C434" s="31">
        <v>394.5</v>
      </c>
      <c r="D434" s="40">
        <v>394.43333333333334</v>
      </c>
      <c r="E434" s="40">
        <v>383.86666666666667</v>
      </c>
      <c r="F434" s="40">
        <v>373.23333333333335</v>
      </c>
      <c r="G434" s="40">
        <v>362.66666666666669</v>
      </c>
      <c r="H434" s="40">
        <v>405.06666666666666</v>
      </c>
      <c r="I434" s="40">
        <v>415.63333333333338</v>
      </c>
      <c r="J434" s="40">
        <v>426.26666666666665</v>
      </c>
      <c r="K434" s="31">
        <v>405</v>
      </c>
      <c r="L434" s="31">
        <v>383.8</v>
      </c>
      <c r="M434" s="31">
        <v>7.7556000000000003</v>
      </c>
      <c r="N434" s="1"/>
      <c r="O434" s="1"/>
    </row>
    <row r="435" spans="1:15" ht="12.75" customHeight="1">
      <c r="A435" s="33">
        <v>425</v>
      </c>
      <c r="B435" s="62" t="s">
        <v>546</v>
      </c>
      <c r="C435" s="31">
        <v>3039</v>
      </c>
      <c r="D435" s="40">
        <v>3021.6333333333332</v>
      </c>
      <c r="E435" s="40">
        <v>2994.8666666666663</v>
      </c>
      <c r="F435" s="40">
        <v>2950.7333333333331</v>
      </c>
      <c r="G435" s="40">
        <v>2923.9666666666662</v>
      </c>
      <c r="H435" s="40">
        <v>3065.7666666666664</v>
      </c>
      <c r="I435" s="40">
        <v>3092.5333333333328</v>
      </c>
      <c r="J435" s="40">
        <v>3136.6666666666665</v>
      </c>
      <c r="K435" s="31">
        <v>3048.4</v>
      </c>
      <c r="L435" s="31">
        <v>2977.5</v>
      </c>
      <c r="M435" s="31">
        <v>1.4618100000000001</v>
      </c>
      <c r="N435" s="1"/>
      <c r="O435" s="1"/>
    </row>
    <row r="436" spans="1:15" ht="12.75" customHeight="1">
      <c r="A436" s="33">
        <v>426</v>
      </c>
      <c r="B436" s="62" t="s">
        <v>547</v>
      </c>
      <c r="C436" s="31">
        <v>485.5</v>
      </c>
      <c r="D436" s="40">
        <v>485.55</v>
      </c>
      <c r="E436" s="40">
        <v>482.45000000000005</v>
      </c>
      <c r="F436" s="40">
        <v>479.40000000000003</v>
      </c>
      <c r="G436" s="40">
        <v>476.30000000000007</v>
      </c>
      <c r="H436" s="40">
        <v>488.6</v>
      </c>
      <c r="I436" s="40">
        <v>491.70000000000005</v>
      </c>
      <c r="J436" s="40">
        <v>494.75</v>
      </c>
      <c r="K436" s="31">
        <v>488.65</v>
      </c>
      <c r="L436" s="31">
        <v>482.5</v>
      </c>
      <c r="M436" s="31">
        <v>1.51152</v>
      </c>
      <c r="N436" s="1"/>
      <c r="O436" s="1"/>
    </row>
    <row r="437" spans="1:15" ht="12.75" customHeight="1">
      <c r="A437" s="33">
        <v>427</v>
      </c>
      <c r="B437" s="62" t="s">
        <v>548</v>
      </c>
      <c r="C437" s="31">
        <v>14.25</v>
      </c>
      <c r="D437" s="40">
        <v>14.200000000000001</v>
      </c>
      <c r="E437" s="40">
        <v>13.700000000000003</v>
      </c>
      <c r="F437" s="40">
        <v>13.150000000000002</v>
      </c>
      <c r="G437" s="40">
        <v>12.650000000000004</v>
      </c>
      <c r="H437" s="40">
        <v>14.750000000000002</v>
      </c>
      <c r="I437" s="40">
        <v>15.249999999999998</v>
      </c>
      <c r="J437" s="40">
        <v>15.8</v>
      </c>
      <c r="K437" s="31">
        <v>14.7</v>
      </c>
      <c r="L437" s="31">
        <v>13.65</v>
      </c>
      <c r="M437" s="31">
        <v>1968.40707</v>
      </c>
      <c r="N437" s="1"/>
      <c r="O437" s="1"/>
    </row>
    <row r="438" spans="1:15" ht="12.75" customHeight="1">
      <c r="A438" s="33">
        <v>428</v>
      </c>
      <c r="B438" s="62" t="s">
        <v>549</v>
      </c>
      <c r="C438" s="31">
        <v>235.25</v>
      </c>
      <c r="D438" s="40">
        <v>235.21666666666667</v>
      </c>
      <c r="E438" s="40">
        <v>233.03333333333333</v>
      </c>
      <c r="F438" s="40">
        <v>230.81666666666666</v>
      </c>
      <c r="G438" s="40">
        <v>228.63333333333333</v>
      </c>
      <c r="H438" s="40">
        <v>237.43333333333334</v>
      </c>
      <c r="I438" s="40">
        <v>239.61666666666667</v>
      </c>
      <c r="J438" s="40">
        <v>241.83333333333334</v>
      </c>
      <c r="K438" s="31">
        <v>237.4</v>
      </c>
      <c r="L438" s="31">
        <v>233</v>
      </c>
      <c r="M438" s="31">
        <v>0.74085000000000001</v>
      </c>
      <c r="N438" s="1"/>
      <c r="O438" s="1"/>
    </row>
    <row r="439" spans="1:15" ht="12.75" customHeight="1">
      <c r="A439" s="33">
        <v>429</v>
      </c>
      <c r="B439" s="62" t="s">
        <v>550</v>
      </c>
      <c r="C439" s="31">
        <v>907.75</v>
      </c>
      <c r="D439" s="40">
        <v>907.7833333333333</v>
      </c>
      <c r="E439" s="40">
        <v>901.26666666666665</v>
      </c>
      <c r="F439" s="40">
        <v>894.7833333333333</v>
      </c>
      <c r="G439" s="40">
        <v>888.26666666666665</v>
      </c>
      <c r="H439" s="40">
        <v>914.26666666666665</v>
      </c>
      <c r="I439" s="40">
        <v>920.7833333333333</v>
      </c>
      <c r="J439" s="40">
        <v>927.26666666666665</v>
      </c>
      <c r="K439" s="31">
        <v>914.3</v>
      </c>
      <c r="L439" s="31">
        <v>901.3</v>
      </c>
      <c r="M439" s="31">
        <v>0.42474000000000001</v>
      </c>
      <c r="N439" s="1"/>
      <c r="O439" s="1"/>
    </row>
    <row r="440" spans="1:15" ht="12.75" customHeight="1">
      <c r="A440" s="33">
        <v>430</v>
      </c>
      <c r="B440" s="62" t="s">
        <v>224</v>
      </c>
      <c r="C440" s="31">
        <v>748.4</v>
      </c>
      <c r="D440" s="40">
        <v>748.05000000000007</v>
      </c>
      <c r="E440" s="40">
        <v>743.60000000000014</v>
      </c>
      <c r="F440" s="40">
        <v>738.80000000000007</v>
      </c>
      <c r="G440" s="40">
        <v>734.35000000000014</v>
      </c>
      <c r="H440" s="40">
        <v>752.85000000000014</v>
      </c>
      <c r="I440" s="40">
        <v>757.30000000000018</v>
      </c>
      <c r="J440" s="40">
        <v>762.10000000000014</v>
      </c>
      <c r="K440" s="31">
        <v>752.5</v>
      </c>
      <c r="L440" s="31">
        <v>743.25</v>
      </c>
      <c r="M440" s="31">
        <v>2.0001600000000002</v>
      </c>
      <c r="N440" s="1"/>
      <c r="O440" s="1"/>
    </row>
    <row r="441" spans="1:15" ht="12.75" customHeight="1">
      <c r="A441" s="33">
        <v>431</v>
      </c>
      <c r="B441" s="62" t="s">
        <v>551</v>
      </c>
      <c r="C441" s="31">
        <v>1634.35</v>
      </c>
      <c r="D441" s="40">
        <v>1635.4666666666665</v>
      </c>
      <c r="E441" s="40">
        <v>1618.9333333333329</v>
      </c>
      <c r="F441" s="40">
        <v>1603.5166666666664</v>
      </c>
      <c r="G441" s="40">
        <v>1586.9833333333329</v>
      </c>
      <c r="H441" s="40">
        <v>1650.883333333333</v>
      </c>
      <c r="I441" s="40">
        <v>1667.4166666666663</v>
      </c>
      <c r="J441" s="40">
        <v>1682.833333333333</v>
      </c>
      <c r="K441" s="31">
        <v>1652</v>
      </c>
      <c r="L441" s="31">
        <v>1620.05</v>
      </c>
      <c r="M441" s="31">
        <v>0.18547</v>
      </c>
      <c r="N441" s="1"/>
      <c r="O441" s="1"/>
    </row>
    <row r="442" spans="1:15" ht="12.75" customHeight="1">
      <c r="A442" s="33">
        <v>432</v>
      </c>
      <c r="B442" s="62" t="s">
        <v>552</v>
      </c>
      <c r="C442" s="31">
        <v>413.05</v>
      </c>
      <c r="D442" s="40">
        <v>413.90000000000003</v>
      </c>
      <c r="E442" s="40">
        <v>411.00000000000006</v>
      </c>
      <c r="F442" s="40">
        <v>408.95000000000005</v>
      </c>
      <c r="G442" s="40">
        <v>406.05000000000007</v>
      </c>
      <c r="H442" s="40">
        <v>415.95000000000005</v>
      </c>
      <c r="I442" s="40">
        <v>418.85</v>
      </c>
      <c r="J442" s="40">
        <v>420.90000000000003</v>
      </c>
      <c r="K442" s="31">
        <v>416.8</v>
      </c>
      <c r="L442" s="31">
        <v>411.85</v>
      </c>
      <c r="M442" s="31">
        <v>1.6672499999999999</v>
      </c>
      <c r="N442" s="1"/>
      <c r="O442" s="1"/>
    </row>
    <row r="443" spans="1:15" ht="12.75" customHeight="1">
      <c r="A443" s="33">
        <v>433</v>
      </c>
      <c r="B443" s="62" t="s">
        <v>553</v>
      </c>
      <c r="C443" s="31">
        <v>749.7</v>
      </c>
      <c r="D443" s="40">
        <v>747.06666666666661</v>
      </c>
      <c r="E443" s="40">
        <v>742.13333333333321</v>
      </c>
      <c r="F443" s="40">
        <v>734.56666666666661</v>
      </c>
      <c r="G443" s="40">
        <v>729.63333333333321</v>
      </c>
      <c r="H443" s="40">
        <v>754.63333333333321</v>
      </c>
      <c r="I443" s="40">
        <v>759.56666666666661</v>
      </c>
      <c r="J443" s="40">
        <v>767.13333333333321</v>
      </c>
      <c r="K443" s="31">
        <v>752</v>
      </c>
      <c r="L443" s="31">
        <v>739.5</v>
      </c>
      <c r="M443" s="31">
        <v>0.75551000000000001</v>
      </c>
      <c r="N443" s="1"/>
      <c r="O443" s="1"/>
    </row>
    <row r="444" spans="1:15" ht="12.75" customHeight="1">
      <c r="A444" s="33">
        <v>434</v>
      </c>
      <c r="B444" s="62" t="s">
        <v>554</v>
      </c>
      <c r="C444" s="31">
        <v>41.45</v>
      </c>
      <c r="D444" s="40">
        <v>41.133333333333333</v>
      </c>
      <c r="E444" s="40">
        <v>40.116666666666667</v>
      </c>
      <c r="F444" s="40">
        <v>38.783333333333331</v>
      </c>
      <c r="G444" s="40">
        <v>37.766666666666666</v>
      </c>
      <c r="H444" s="40">
        <v>42.466666666666669</v>
      </c>
      <c r="I444" s="40">
        <v>43.483333333333334</v>
      </c>
      <c r="J444" s="40">
        <v>44.81666666666667</v>
      </c>
      <c r="K444" s="31">
        <v>42.15</v>
      </c>
      <c r="L444" s="31">
        <v>39.799999999999997</v>
      </c>
      <c r="M444" s="31">
        <v>151.51909000000001</v>
      </c>
      <c r="N444" s="1"/>
      <c r="O444" s="1"/>
    </row>
    <row r="445" spans="1:15" ht="12.75" customHeight="1">
      <c r="A445" s="33">
        <v>435</v>
      </c>
      <c r="B445" s="62" t="s">
        <v>236</v>
      </c>
      <c r="C445" s="31">
        <v>1343.8</v>
      </c>
      <c r="D445" s="40">
        <v>1339.95</v>
      </c>
      <c r="E445" s="40">
        <v>1330.8500000000001</v>
      </c>
      <c r="F445" s="40">
        <v>1317.9</v>
      </c>
      <c r="G445" s="40">
        <v>1308.8000000000002</v>
      </c>
      <c r="H445" s="40">
        <v>1352.9</v>
      </c>
      <c r="I445" s="40">
        <v>1362</v>
      </c>
      <c r="J445" s="40">
        <v>1374.95</v>
      </c>
      <c r="K445" s="31">
        <v>1349.05</v>
      </c>
      <c r="L445" s="31">
        <v>1327</v>
      </c>
      <c r="M445" s="31">
        <v>11.39873</v>
      </c>
      <c r="N445" s="1"/>
      <c r="O445" s="1"/>
    </row>
    <row r="446" spans="1:15" ht="12.75" customHeight="1">
      <c r="A446" s="33">
        <v>436</v>
      </c>
      <c r="B446" s="62" t="s">
        <v>555</v>
      </c>
      <c r="C446" s="31">
        <v>1049.3</v>
      </c>
      <c r="D446" s="40">
        <v>1047.9833333333333</v>
      </c>
      <c r="E446" s="40">
        <v>1031.4166666666667</v>
      </c>
      <c r="F446" s="40">
        <v>1013.5333333333333</v>
      </c>
      <c r="G446" s="40">
        <v>996.9666666666667</v>
      </c>
      <c r="H446" s="40">
        <v>1065.8666666666668</v>
      </c>
      <c r="I446" s="40">
        <v>1082.4333333333334</v>
      </c>
      <c r="J446" s="40">
        <v>1100.3166666666668</v>
      </c>
      <c r="K446" s="31">
        <v>1064.55</v>
      </c>
      <c r="L446" s="31">
        <v>1030.0999999999999</v>
      </c>
      <c r="M446" s="31">
        <v>16.194590000000002</v>
      </c>
      <c r="N446" s="1"/>
      <c r="O446" s="1"/>
    </row>
    <row r="447" spans="1:15" ht="12.75" customHeight="1">
      <c r="A447" s="33">
        <v>437</v>
      </c>
      <c r="B447" s="62" t="s">
        <v>225</v>
      </c>
      <c r="C447" s="31">
        <v>983.5</v>
      </c>
      <c r="D447" s="40">
        <v>981.18333333333339</v>
      </c>
      <c r="E447" s="40">
        <v>976.36666666666679</v>
      </c>
      <c r="F447" s="40">
        <v>969.23333333333335</v>
      </c>
      <c r="G447" s="40">
        <v>964.41666666666674</v>
      </c>
      <c r="H447" s="40">
        <v>988.31666666666683</v>
      </c>
      <c r="I447" s="40">
        <v>993.13333333333344</v>
      </c>
      <c r="J447" s="40">
        <v>1000.2666666666669</v>
      </c>
      <c r="K447" s="31">
        <v>986</v>
      </c>
      <c r="L447" s="31">
        <v>974.05</v>
      </c>
      <c r="M447" s="31">
        <v>12.67022</v>
      </c>
      <c r="N447" s="1"/>
      <c r="O447" s="1"/>
    </row>
    <row r="448" spans="1:15" ht="12.75" customHeight="1">
      <c r="A448" s="33">
        <v>438</v>
      </c>
      <c r="B448" s="62" t="s">
        <v>556</v>
      </c>
      <c r="C448" s="31">
        <v>248.8</v>
      </c>
      <c r="D448" s="40">
        <v>247.93333333333331</v>
      </c>
      <c r="E448" s="40">
        <v>245.86666666666662</v>
      </c>
      <c r="F448" s="40">
        <v>242.93333333333331</v>
      </c>
      <c r="G448" s="40">
        <v>240.86666666666662</v>
      </c>
      <c r="H448" s="40">
        <v>250.86666666666662</v>
      </c>
      <c r="I448" s="40">
        <v>252.93333333333328</v>
      </c>
      <c r="J448" s="40">
        <v>255.86666666666662</v>
      </c>
      <c r="K448" s="31">
        <v>250</v>
      </c>
      <c r="L448" s="31">
        <v>245</v>
      </c>
      <c r="M448" s="31">
        <v>5.6489700000000003</v>
      </c>
      <c r="N448" s="1"/>
      <c r="O448" s="1"/>
    </row>
    <row r="449" spans="1:15" ht="12.75" customHeight="1">
      <c r="A449" s="33">
        <v>439</v>
      </c>
      <c r="B449" s="62" t="s">
        <v>226</v>
      </c>
      <c r="C449" s="31">
        <v>1612.75</v>
      </c>
      <c r="D449" s="40">
        <v>1608.8</v>
      </c>
      <c r="E449" s="40">
        <v>1593.8</v>
      </c>
      <c r="F449" s="40">
        <v>1574.85</v>
      </c>
      <c r="G449" s="40">
        <v>1559.85</v>
      </c>
      <c r="H449" s="40">
        <v>1627.75</v>
      </c>
      <c r="I449" s="40">
        <v>1642.75</v>
      </c>
      <c r="J449" s="40">
        <v>1661.7</v>
      </c>
      <c r="K449" s="31">
        <v>1623.8</v>
      </c>
      <c r="L449" s="31">
        <v>1589.85</v>
      </c>
      <c r="M449" s="31">
        <v>5.7450099999999997</v>
      </c>
      <c r="N449" s="1"/>
      <c r="O449" s="1"/>
    </row>
    <row r="450" spans="1:15" ht="12.75" customHeight="1">
      <c r="A450" s="33">
        <v>440</v>
      </c>
      <c r="B450" s="62" t="s">
        <v>231</v>
      </c>
      <c r="C450" s="31">
        <v>3227.7</v>
      </c>
      <c r="D450" s="40">
        <v>3220.4166666666665</v>
      </c>
      <c r="E450" s="40">
        <v>3208.333333333333</v>
      </c>
      <c r="F450" s="40">
        <v>3188.9666666666667</v>
      </c>
      <c r="G450" s="40">
        <v>3176.8833333333332</v>
      </c>
      <c r="H450" s="40">
        <v>3239.7833333333328</v>
      </c>
      <c r="I450" s="40">
        <v>3251.8666666666659</v>
      </c>
      <c r="J450" s="40">
        <v>3271.2333333333327</v>
      </c>
      <c r="K450" s="31">
        <v>3232.5</v>
      </c>
      <c r="L450" s="31">
        <v>3201.05</v>
      </c>
      <c r="M450" s="31">
        <v>15.284520000000001</v>
      </c>
      <c r="N450" s="1"/>
      <c r="O450" s="1"/>
    </row>
    <row r="451" spans="1:15" ht="12.75" customHeight="1">
      <c r="A451" s="33">
        <v>441</v>
      </c>
      <c r="B451" s="62" t="s">
        <v>227</v>
      </c>
      <c r="C451" s="31">
        <v>858.9</v>
      </c>
      <c r="D451" s="40">
        <v>857.73333333333323</v>
      </c>
      <c r="E451" s="40">
        <v>848.46666666666647</v>
      </c>
      <c r="F451" s="40">
        <v>838.03333333333319</v>
      </c>
      <c r="G451" s="40">
        <v>828.76666666666642</v>
      </c>
      <c r="H451" s="40">
        <v>868.16666666666652</v>
      </c>
      <c r="I451" s="40">
        <v>877.43333333333317</v>
      </c>
      <c r="J451" s="40">
        <v>887.86666666666656</v>
      </c>
      <c r="K451" s="31">
        <v>867</v>
      </c>
      <c r="L451" s="31">
        <v>847.3</v>
      </c>
      <c r="M451" s="31">
        <v>11.78858</v>
      </c>
      <c r="N451" s="1"/>
      <c r="O451" s="1"/>
    </row>
    <row r="452" spans="1:15" ht="12.75" customHeight="1">
      <c r="A452" s="33">
        <v>442</v>
      </c>
      <c r="B452" s="62" t="s">
        <v>300</v>
      </c>
      <c r="C452" s="31">
        <v>7770.45</v>
      </c>
      <c r="D452" s="40">
        <v>7763.4666666666672</v>
      </c>
      <c r="E452" s="40">
        <v>7709.9833333333345</v>
      </c>
      <c r="F452" s="40">
        <v>7649.5166666666673</v>
      </c>
      <c r="G452" s="40">
        <v>7596.0333333333347</v>
      </c>
      <c r="H452" s="40">
        <v>7823.9333333333343</v>
      </c>
      <c r="I452" s="40">
        <v>7877.4166666666679</v>
      </c>
      <c r="J452" s="40">
        <v>7937.8833333333341</v>
      </c>
      <c r="K452" s="31">
        <v>7816.95</v>
      </c>
      <c r="L452" s="31">
        <v>7703</v>
      </c>
      <c r="M452" s="31">
        <v>1.7367699999999999</v>
      </c>
      <c r="N452" s="1"/>
      <c r="O452" s="1"/>
    </row>
    <row r="453" spans="1:15" ht="12.75" customHeight="1">
      <c r="A453" s="33">
        <v>443</v>
      </c>
      <c r="B453" s="62" t="s">
        <v>557</v>
      </c>
      <c r="C453" s="31">
        <v>2421.35</v>
      </c>
      <c r="D453" s="40">
        <v>2407.6333333333337</v>
      </c>
      <c r="E453" s="40">
        <v>2375.2666666666673</v>
      </c>
      <c r="F453" s="40">
        <v>2329.1833333333338</v>
      </c>
      <c r="G453" s="40">
        <v>2296.8166666666675</v>
      </c>
      <c r="H453" s="40">
        <v>2453.7166666666672</v>
      </c>
      <c r="I453" s="40">
        <v>2486.083333333333</v>
      </c>
      <c r="J453" s="40">
        <v>2532.166666666667</v>
      </c>
      <c r="K453" s="31">
        <v>2440</v>
      </c>
      <c r="L453" s="31">
        <v>2361.5500000000002</v>
      </c>
      <c r="M453" s="31">
        <v>0.61294000000000004</v>
      </c>
      <c r="N453" s="1"/>
      <c r="O453" s="1"/>
    </row>
    <row r="454" spans="1:15" ht="12.75" customHeight="1">
      <c r="A454" s="33">
        <v>444</v>
      </c>
      <c r="B454" s="62" t="s">
        <v>558</v>
      </c>
      <c r="C454" s="31">
        <v>315.89999999999998</v>
      </c>
      <c r="D454" s="40">
        <v>314.51666666666665</v>
      </c>
      <c r="E454" s="40">
        <v>306.68333333333328</v>
      </c>
      <c r="F454" s="40">
        <v>297.46666666666664</v>
      </c>
      <c r="G454" s="40">
        <v>289.63333333333327</v>
      </c>
      <c r="H454" s="40">
        <v>323.73333333333329</v>
      </c>
      <c r="I454" s="40">
        <v>331.56666666666666</v>
      </c>
      <c r="J454" s="40">
        <v>340.7833333333333</v>
      </c>
      <c r="K454" s="31">
        <v>322.35000000000002</v>
      </c>
      <c r="L454" s="31">
        <v>305.3</v>
      </c>
      <c r="M454" s="31">
        <v>51.410469999999997</v>
      </c>
      <c r="N454" s="1"/>
      <c r="O454" s="1"/>
    </row>
    <row r="455" spans="1:15" ht="12.75" customHeight="1">
      <c r="A455" s="33">
        <v>445</v>
      </c>
      <c r="B455" s="62" t="s">
        <v>228</v>
      </c>
      <c r="C455" s="31">
        <v>583.25</v>
      </c>
      <c r="D455" s="40">
        <v>576.56666666666672</v>
      </c>
      <c r="E455" s="40">
        <v>569.18333333333339</v>
      </c>
      <c r="F455" s="40">
        <v>555.11666666666667</v>
      </c>
      <c r="G455" s="40">
        <v>547.73333333333335</v>
      </c>
      <c r="H455" s="40">
        <v>590.63333333333344</v>
      </c>
      <c r="I455" s="40">
        <v>598.01666666666688</v>
      </c>
      <c r="J455" s="40">
        <v>612.08333333333348</v>
      </c>
      <c r="K455" s="31">
        <v>583.95000000000005</v>
      </c>
      <c r="L455" s="31">
        <v>562.5</v>
      </c>
      <c r="M455" s="31">
        <v>180.74902</v>
      </c>
      <c r="N455" s="1"/>
      <c r="O455" s="1"/>
    </row>
    <row r="456" spans="1:15" ht="12.75" customHeight="1">
      <c r="A456" s="33">
        <v>446</v>
      </c>
      <c r="B456" s="62" t="s">
        <v>229</v>
      </c>
      <c r="C456" s="31">
        <v>224.95</v>
      </c>
      <c r="D456" s="40">
        <v>224.63333333333333</v>
      </c>
      <c r="E456" s="40">
        <v>222.91666666666666</v>
      </c>
      <c r="F456" s="40">
        <v>220.88333333333333</v>
      </c>
      <c r="G456" s="40">
        <v>219.16666666666666</v>
      </c>
      <c r="H456" s="40">
        <v>226.66666666666666</v>
      </c>
      <c r="I456" s="40">
        <v>228.38333333333335</v>
      </c>
      <c r="J456" s="40">
        <v>230.41666666666666</v>
      </c>
      <c r="K456" s="31">
        <v>226.35</v>
      </c>
      <c r="L456" s="31">
        <v>222.6</v>
      </c>
      <c r="M456" s="31">
        <v>112.21841999999999</v>
      </c>
      <c r="N456" s="1"/>
      <c r="O456" s="1"/>
    </row>
    <row r="457" spans="1:15" ht="12.75" customHeight="1">
      <c r="A457" s="33">
        <v>447</v>
      </c>
      <c r="B457" s="62" t="s">
        <v>230</v>
      </c>
      <c r="C457" s="31">
        <v>114.25</v>
      </c>
      <c r="D457" s="40">
        <v>114.33333333333333</v>
      </c>
      <c r="E457" s="40">
        <v>113.41666666666666</v>
      </c>
      <c r="F457" s="40">
        <v>112.58333333333333</v>
      </c>
      <c r="G457" s="40">
        <v>111.66666666666666</v>
      </c>
      <c r="H457" s="40">
        <v>115.16666666666666</v>
      </c>
      <c r="I457" s="40">
        <v>116.08333333333331</v>
      </c>
      <c r="J457" s="40">
        <v>116.91666666666666</v>
      </c>
      <c r="K457" s="31">
        <v>115.25</v>
      </c>
      <c r="L457" s="31">
        <v>113.5</v>
      </c>
      <c r="M457" s="31">
        <v>303.71598999999998</v>
      </c>
      <c r="N457" s="1"/>
      <c r="O457" s="1"/>
    </row>
    <row r="458" spans="1:15" ht="12.75" customHeight="1">
      <c r="A458" s="33">
        <v>448</v>
      </c>
      <c r="B458" s="62" t="s">
        <v>301</v>
      </c>
      <c r="C458" s="31">
        <v>74.3</v>
      </c>
      <c r="D458" s="40">
        <v>74.2</v>
      </c>
      <c r="E458" s="40">
        <v>72.400000000000006</v>
      </c>
      <c r="F458" s="40">
        <v>70.5</v>
      </c>
      <c r="G458" s="40">
        <v>68.7</v>
      </c>
      <c r="H458" s="40">
        <v>76.100000000000009</v>
      </c>
      <c r="I458" s="40">
        <v>77.899999999999991</v>
      </c>
      <c r="J458" s="40">
        <v>79.800000000000011</v>
      </c>
      <c r="K458" s="31">
        <v>76</v>
      </c>
      <c r="L458" s="31">
        <v>72.3</v>
      </c>
      <c r="M458" s="31">
        <v>39.316130000000001</v>
      </c>
      <c r="N458" s="1"/>
      <c r="O458" s="1"/>
    </row>
    <row r="459" spans="1:15" ht="12.75" customHeight="1">
      <c r="A459" s="33">
        <v>449</v>
      </c>
      <c r="B459" s="62" t="s">
        <v>559</v>
      </c>
      <c r="C459" s="31">
        <v>2416.85</v>
      </c>
      <c r="D459" s="40">
        <v>2406.8166666666671</v>
      </c>
      <c r="E459" s="40">
        <v>2383.6333333333341</v>
      </c>
      <c r="F459" s="40">
        <v>2350.416666666667</v>
      </c>
      <c r="G459" s="40">
        <v>2327.233333333334</v>
      </c>
      <c r="H459" s="40">
        <v>2440.0333333333342</v>
      </c>
      <c r="I459" s="40">
        <v>2463.2166666666676</v>
      </c>
      <c r="J459" s="40">
        <v>2496.4333333333343</v>
      </c>
      <c r="K459" s="31">
        <v>2430</v>
      </c>
      <c r="L459" s="31">
        <v>2373.6</v>
      </c>
      <c r="M459" s="31">
        <v>0.17987</v>
      </c>
      <c r="N459" s="1"/>
      <c r="O459" s="1"/>
    </row>
    <row r="460" spans="1:15" ht="12.75" customHeight="1">
      <c r="A460" s="33">
        <v>450</v>
      </c>
      <c r="B460" s="62" t="s">
        <v>232</v>
      </c>
      <c r="C460" s="31">
        <v>1107.3499999999999</v>
      </c>
      <c r="D460" s="40">
        <v>1102.1666666666667</v>
      </c>
      <c r="E460" s="40">
        <v>1093.3833333333334</v>
      </c>
      <c r="F460" s="40">
        <v>1079.4166666666667</v>
      </c>
      <c r="G460" s="40">
        <v>1070.6333333333334</v>
      </c>
      <c r="H460" s="40">
        <v>1116.1333333333334</v>
      </c>
      <c r="I460" s="40">
        <v>1124.9166666666667</v>
      </c>
      <c r="J460" s="40">
        <v>1138.8833333333334</v>
      </c>
      <c r="K460" s="31">
        <v>1110.95</v>
      </c>
      <c r="L460" s="31">
        <v>1088.2</v>
      </c>
      <c r="M460" s="31">
        <v>33.188659999999999</v>
      </c>
      <c r="N460" s="1"/>
      <c r="O460" s="1"/>
    </row>
    <row r="461" spans="1:15" ht="12.75" customHeight="1">
      <c r="A461" s="33">
        <v>451</v>
      </c>
      <c r="B461" s="62" t="s">
        <v>560</v>
      </c>
      <c r="C461" s="31">
        <v>754.45</v>
      </c>
      <c r="D461" s="40">
        <v>741.08333333333337</v>
      </c>
      <c r="E461" s="40">
        <v>722.36666666666679</v>
      </c>
      <c r="F461" s="40">
        <v>690.28333333333342</v>
      </c>
      <c r="G461" s="40">
        <v>671.56666666666683</v>
      </c>
      <c r="H461" s="40">
        <v>773.16666666666674</v>
      </c>
      <c r="I461" s="40">
        <v>791.88333333333321</v>
      </c>
      <c r="J461" s="40">
        <v>823.9666666666667</v>
      </c>
      <c r="K461" s="31">
        <v>759.8</v>
      </c>
      <c r="L461" s="31">
        <v>709</v>
      </c>
      <c r="M461" s="31">
        <v>16.9407</v>
      </c>
      <c r="N461" s="1"/>
      <c r="O461" s="1"/>
    </row>
    <row r="462" spans="1:15" ht="12.75" customHeight="1">
      <c r="A462" s="33">
        <v>452</v>
      </c>
      <c r="B462" s="62" t="s">
        <v>561</v>
      </c>
      <c r="C462" s="31">
        <v>122.6</v>
      </c>
      <c r="D462" s="40">
        <v>122.46666666666665</v>
      </c>
      <c r="E462" s="40">
        <v>120.83333333333331</v>
      </c>
      <c r="F462" s="40">
        <v>119.06666666666666</v>
      </c>
      <c r="G462" s="40">
        <v>117.43333333333332</v>
      </c>
      <c r="H462" s="40">
        <v>124.23333333333331</v>
      </c>
      <c r="I462" s="40">
        <v>125.86666666666666</v>
      </c>
      <c r="J462" s="40">
        <v>127.6333333333333</v>
      </c>
      <c r="K462" s="31">
        <v>124.1</v>
      </c>
      <c r="L462" s="31">
        <v>120.7</v>
      </c>
      <c r="M462" s="31">
        <v>7.3051300000000001</v>
      </c>
      <c r="N462" s="1"/>
      <c r="O462" s="1"/>
    </row>
    <row r="463" spans="1:15" ht="12.75" customHeight="1">
      <c r="A463" s="33">
        <v>453</v>
      </c>
      <c r="B463" s="62" t="s">
        <v>210</v>
      </c>
      <c r="C463" s="31">
        <v>927.5</v>
      </c>
      <c r="D463" s="40">
        <v>930.69999999999993</v>
      </c>
      <c r="E463" s="40">
        <v>921.79999999999984</v>
      </c>
      <c r="F463" s="40">
        <v>916.09999999999991</v>
      </c>
      <c r="G463" s="40">
        <v>907.19999999999982</v>
      </c>
      <c r="H463" s="40">
        <v>936.39999999999986</v>
      </c>
      <c r="I463" s="40">
        <v>945.3</v>
      </c>
      <c r="J463" s="40">
        <v>950.99999999999989</v>
      </c>
      <c r="K463" s="31">
        <v>939.6</v>
      </c>
      <c r="L463" s="31">
        <v>925</v>
      </c>
      <c r="M463" s="31">
        <v>3.6293799999999998</v>
      </c>
      <c r="N463" s="1"/>
      <c r="O463" s="1"/>
    </row>
    <row r="464" spans="1:15" ht="12.75" customHeight="1">
      <c r="A464" s="33">
        <v>454</v>
      </c>
      <c r="B464" s="62" t="s">
        <v>562</v>
      </c>
      <c r="C464" s="31">
        <v>2352.1999999999998</v>
      </c>
      <c r="D464" s="40">
        <v>2361.1166666666668</v>
      </c>
      <c r="E464" s="40">
        <v>2333.0833333333335</v>
      </c>
      <c r="F464" s="40">
        <v>2313.9666666666667</v>
      </c>
      <c r="G464" s="40">
        <v>2285.9333333333334</v>
      </c>
      <c r="H464" s="40">
        <v>2380.2333333333336</v>
      </c>
      <c r="I464" s="40">
        <v>2408.2666666666664</v>
      </c>
      <c r="J464" s="40">
        <v>2427.3833333333337</v>
      </c>
      <c r="K464" s="31">
        <v>2389.15</v>
      </c>
      <c r="L464" s="31">
        <v>2342</v>
      </c>
      <c r="M464" s="31">
        <v>0.13546</v>
      </c>
      <c r="N464" s="1"/>
      <c r="O464" s="1"/>
    </row>
    <row r="465" spans="1:15" ht="12.75" customHeight="1">
      <c r="A465" s="33">
        <v>455</v>
      </c>
      <c r="B465" s="62" t="s">
        <v>563</v>
      </c>
      <c r="C465" s="31">
        <v>510.4</v>
      </c>
      <c r="D465" s="40">
        <v>500.39999999999992</v>
      </c>
      <c r="E465" s="40">
        <v>484.99999999999989</v>
      </c>
      <c r="F465" s="40">
        <v>459.59999999999997</v>
      </c>
      <c r="G465" s="40">
        <v>444.19999999999993</v>
      </c>
      <c r="H465" s="40">
        <v>525.79999999999984</v>
      </c>
      <c r="I465" s="40">
        <v>541.19999999999982</v>
      </c>
      <c r="J465" s="40">
        <v>566.5999999999998</v>
      </c>
      <c r="K465" s="31">
        <v>515.79999999999995</v>
      </c>
      <c r="L465" s="31">
        <v>475</v>
      </c>
      <c r="M465" s="31">
        <v>14.90446</v>
      </c>
      <c r="N465" s="1"/>
      <c r="O465" s="1"/>
    </row>
    <row r="466" spans="1:15" ht="12.75" customHeight="1">
      <c r="A466" s="33">
        <v>456</v>
      </c>
      <c r="B466" s="62" t="s">
        <v>564</v>
      </c>
      <c r="C466" s="31">
        <v>3250.8</v>
      </c>
      <c r="D466" s="40">
        <v>3220.65</v>
      </c>
      <c r="E466" s="40">
        <v>3164.3</v>
      </c>
      <c r="F466" s="40">
        <v>3077.8</v>
      </c>
      <c r="G466" s="40">
        <v>3021.4500000000003</v>
      </c>
      <c r="H466" s="40">
        <v>3307.15</v>
      </c>
      <c r="I466" s="40">
        <v>3363.4999999999995</v>
      </c>
      <c r="J466" s="40">
        <v>3450</v>
      </c>
      <c r="K466" s="31">
        <v>3277</v>
      </c>
      <c r="L466" s="31">
        <v>3134.15</v>
      </c>
      <c r="M466" s="31">
        <v>43.420560000000002</v>
      </c>
      <c r="N466" s="1"/>
      <c r="O466" s="1"/>
    </row>
    <row r="467" spans="1:15" ht="12.75" customHeight="1">
      <c r="A467" s="33">
        <v>457</v>
      </c>
      <c r="B467" s="62" t="s">
        <v>233</v>
      </c>
      <c r="C467" s="31">
        <v>2974</v>
      </c>
      <c r="D467" s="40">
        <v>2969.5500000000006</v>
      </c>
      <c r="E467" s="40">
        <v>2952.7500000000014</v>
      </c>
      <c r="F467" s="40">
        <v>2931.5000000000009</v>
      </c>
      <c r="G467" s="40">
        <v>2914.7000000000016</v>
      </c>
      <c r="H467" s="40">
        <v>2990.8000000000011</v>
      </c>
      <c r="I467" s="40">
        <v>3007.6000000000004</v>
      </c>
      <c r="J467" s="40">
        <v>3028.8500000000008</v>
      </c>
      <c r="K467" s="31">
        <v>2986.35</v>
      </c>
      <c r="L467" s="31">
        <v>2948.3</v>
      </c>
      <c r="M467" s="31">
        <v>6.7229799999999997</v>
      </c>
      <c r="N467" s="1"/>
      <c r="O467" s="1"/>
    </row>
    <row r="468" spans="1:15" ht="12.75" customHeight="1">
      <c r="A468" s="33">
        <v>458</v>
      </c>
      <c r="B468" s="62" t="s">
        <v>234</v>
      </c>
      <c r="C468" s="31">
        <v>1860.05</v>
      </c>
      <c r="D468" s="40">
        <v>1860.55</v>
      </c>
      <c r="E468" s="40">
        <v>1851.75</v>
      </c>
      <c r="F468" s="40">
        <v>1843.45</v>
      </c>
      <c r="G468" s="40">
        <v>1834.65</v>
      </c>
      <c r="H468" s="40">
        <v>1868.85</v>
      </c>
      <c r="I468" s="40">
        <v>1877.6499999999996</v>
      </c>
      <c r="J468" s="40">
        <v>1885.9499999999998</v>
      </c>
      <c r="K468" s="31">
        <v>1869.35</v>
      </c>
      <c r="L468" s="31">
        <v>1852.25</v>
      </c>
      <c r="M468" s="31">
        <v>1.3639300000000001</v>
      </c>
      <c r="N468" s="1"/>
      <c r="O468" s="1"/>
    </row>
    <row r="469" spans="1:15" ht="12.75" customHeight="1">
      <c r="A469" s="33">
        <v>459</v>
      </c>
      <c r="B469" s="62" t="s">
        <v>302</v>
      </c>
      <c r="C469" s="31">
        <v>660.05</v>
      </c>
      <c r="D469" s="40">
        <v>663.86666666666667</v>
      </c>
      <c r="E469" s="40">
        <v>652.7833333333333</v>
      </c>
      <c r="F469" s="40">
        <v>645.51666666666665</v>
      </c>
      <c r="G469" s="40">
        <v>634.43333333333328</v>
      </c>
      <c r="H469" s="40">
        <v>671.13333333333333</v>
      </c>
      <c r="I469" s="40">
        <v>682.21666666666658</v>
      </c>
      <c r="J469" s="40">
        <v>689.48333333333335</v>
      </c>
      <c r="K469" s="31">
        <v>674.95</v>
      </c>
      <c r="L469" s="31">
        <v>656.6</v>
      </c>
      <c r="M469" s="31">
        <v>4.1682100000000002</v>
      </c>
      <c r="N469" s="1"/>
      <c r="O469" s="1"/>
    </row>
    <row r="470" spans="1:15" ht="12.75" customHeight="1">
      <c r="A470" s="33">
        <v>460</v>
      </c>
      <c r="B470" s="62" t="s">
        <v>565</v>
      </c>
      <c r="C470" s="31">
        <v>722.45</v>
      </c>
      <c r="D470" s="40">
        <v>719.36666666666667</v>
      </c>
      <c r="E470" s="40">
        <v>714.98333333333335</v>
      </c>
      <c r="F470" s="40">
        <v>707.51666666666665</v>
      </c>
      <c r="G470" s="40">
        <v>703.13333333333333</v>
      </c>
      <c r="H470" s="40">
        <v>726.83333333333337</v>
      </c>
      <c r="I470" s="40">
        <v>731.21666666666681</v>
      </c>
      <c r="J470" s="40">
        <v>738.68333333333339</v>
      </c>
      <c r="K470" s="31">
        <v>723.75</v>
      </c>
      <c r="L470" s="31">
        <v>711.9</v>
      </c>
      <c r="M470" s="31">
        <v>0.53696999999999995</v>
      </c>
      <c r="N470" s="1"/>
      <c r="O470" s="1"/>
    </row>
    <row r="471" spans="1:15" ht="12.75" customHeight="1">
      <c r="A471" s="33">
        <v>461</v>
      </c>
      <c r="B471" s="62" t="s">
        <v>235</v>
      </c>
      <c r="C471" s="31">
        <v>1719.45</v>
      </c>
      <c r="D471" s="40">
        <v>1713.1833333333332</v>
      </c>
      <c r="E471" s="40">
        <v>1701.3666666666663</v>
      </c>
      <c r="F471" s="40">
        <v>1683.2833333333331</v>
      </c>
      <c r="G471" s="40">
        <v>1671.4666666666662</v>
      </c>
      <c r="H471" s="40">
        <v>1731.2666666666664</v>
      </c>
      <c r="I471" s="40">
        <v>1743.0833333333335</v>
      </c>
      <c r="J471" s="40">
        <v>1761.1666666666665</v>
      </c>
      <c r="K471" s="31">
        <v>1725</v>
      </c>
      <c r="L471" s="31">
        <v>1695.1</v>
      </c>
      <c r="M471" s="31">
        <v>2.7330000000000001</v>
      </c>
      <c r="N471" s="1"/>
      <c r="O471" s="1"/>
    </row>
    <row r="472" spans="1:15" ht="12.75" customHeight="1">
      <c r="A472" s="33">
        <v>462</v>
      </c>
      <c r="B472" s="62" t="s">
        <v>303</v>
      </c>
      <c r="C472" s="31">
        <v>33.5</v>
      </c>
      <c r="D472" s="40">
        <v>33.6</v>
      </c>
      <c r="E472" s="40">
        <v>33.200000000000003</v>
      </c>
      <c r="F472" s="40">
        <v>32.9</v>
      </c>
      <c r="G472" s="40">
        <v>32.5</v>
      </c>
      <c r="H472" s="40">
        <v>33.900000000000006</v>
      </c>
      <c r="I472" s="40">
        <v>34.299999999999997</v>
      </c>
      <c r="J472" s="40">
        <v>34.600000000000009</v>
      </c>
      <c r="K472" s="31">
        <v>34</v>
      </c>
      <c r="L472" s="31">
        <v>33.299999999999997</v>
      </c>
      <c r="M472" s="31">
        <v>73.617059999999995</v>
      </c>
      <c r="N472" s="1"/>
      <c r="O472" s="1"/>
    </row>
    <row r="473" spans="1:15" ht="12.75" customHeight="1">
      <c r="A473" s="33">
        <v>463</v>
      </c>
      <c r="B473" s="62" t="s">
        <v>566</v>
      </c>
      <c r="C473" s="31">
        <v>287.14999999999998</v>
      </c>
      <c r="D473" s="40">
        <v>286.93333333333334</v>
      </c>
      <c r="E473" s="40">
        <v>282.9666666666667</v>
      </c>
      <c r="F473" s="40">
        <v>278.78333333333336</v>
      </c>
      <c r="G473" s="40">
        <v>274.81666666666672</v>
      </c>
      <c r="H473" s="40">
        <v>291.11666666666667</v>
      </c>
      <c r="I473" s="40">
        <v>295.08333333333326</v>
      </c>
      <c r="J473" s="40">
        <v>299.26666666666665</v>
      </c>
      <c r="K473" s="31">
        <v>290.89999999999998</v>
      </c>
      <c r="L473" s="31">
        <v>282.75</v>
      </c>
      <c r="M473" s="31">
        <v>3.5462699999999998</v>
      </c>
      <c r="N473" s="1"/>
      <c r="O473" s="1"/>
    </row>
    <row r="474" spans="1:15" ht="12.75" customHeight="1">
      <c r="A474" s="33">
        <v>464</v>
      </c>
      <c r="B474" s="62" t="s">
        <v>567</v>
      </c>
      <c r="C474" s="31">
        <v>409.95</v>
      </c>
      <c r="D474" s="40">
        <v>408</v>
      </c>
      <c r="E474" s="40">
        <v>403.1</v>
      </c>
      <c r="F474" s="40">
        <v>396.25</v>
      </c>
      <c r="G474" s="40">
        <v>391.35</v>
      </c>
      <c r="H474" s="40">
        <v>414.85</v>
      </c>
      <c r="I474" s="40">
        <v>419.75</v>
      </c>
      <c r="J474" s="40">
        <v>426.6</v>
      </c>
      <c r="K474" s="31">
        <v>412.9</v>
      </c>
      <c r="L474" s="31">
        <v>401.15</v>
      </c>
      <c r="M474" s="31">
        <v>5.9191399999999996</v>
      </c>
      <c r="N474" s="1"/>
      <c r="O474" s="1"/>
    </row>
    <row r="475" spans="1:15" ht="12.75" customHeight="1">
      <c r="A475" s="33">
        <v>465</v>
      </c>
      <c r="B475" s="62" t="s">
        <v>304</v>
      </c>
      <c r="C475" s="31">
        <v>3020.2</v>
      </c>
      <c r="D475" s="40">
        <v>3005.1999999999994</v>
      </c>
      <c r="E475" s="40">
        <v>2967.4499999999989</v>
      </c>
      <c r="F475" s="40">
        <v>2914.6999999999994</v>
      </c>
      <c r="G475" s="40">
        <v>2876.9499999999989</v>
      </c>
      <c r="H475" s="40">
        <v>3057.9499999999989</v>
      </c>
      <c r="I475" s="40">
        <v>3095.7</v>
      </c>
      <c r="J475" s="40">
        <v>3148.4499999999989</v>
      </c>
      <c r="K475" s="31">
        <v>3042.95</v>
      </c>
      <c r="L475" s="31">
        <v>2952.45</v>
      </c>
      <c r="M475" s="31">
        <v>0.94008999999999998</v>
      </c>
      <c r="N475" s="1"/>
      <c r="O475" s="1"/>
    </row>
    <row r="476" spans="1:15" ht="12.75" customHeight="1">
      <c r="A476" s="33">
        <v>466</v>
      </c>
      <c r="B476" s="62" t="s">
        <v>568</v>
      </c>
      <c r="C476" s="31">
        <v>27.85</v>
      </c>
      <c r="D476" s="40">
        <v>27.516666666666666</v>
      </c>
      <c r="E476" s="40">
        <v>26.883333333333333</v>
      </c>
      <c r="F476" s="40">
        <v>25.916666666666668</v>
      </c>
      <c r="G476" s="40">
        <v>25.283333333333335</v>
      </c>
      <c r="H476" s="40">
        <v>28.483333333333331</v>
      </c>
      <c r="I476" s="40">
        <v>29.116666666666664</v>
      </c>
      <c r="J476" s="40">
        <v>30.083333333333329</v>
      </c>
      <c r="K476" s="31">
        <v>28.15</v>
      </c>
      <c r="L476" s="31">
        <v>26.55</v>
      </c>
      <c r="M476" s="31">
        <v>218.02898999999999</v>
      </c>
      <c r="N476" s="1"/>
      <c r="O476" s="1"/>
    </row>
    <row r="477" spans="1:15" ht="12.75" customHeight="1">
      <c r="A477" s="33">
        <v>467</v>
      </c>
      <c r="B477" s="62" t="s">
        <v>569</v>
      </c>
      <c r="C477" s="31">
        <v>430.55</v>
      </c>
      <c r="D477" s="40">
        <v>428.56666666666666</v>
      </c>
      <c r="E477" s="40">
        <v>424.0333333333333</v>
      </c>
      <c r="F477" s="40">
        <v>417.51666666666665</v>
      </c>
      <c r="G477" s="40">
        <v>412.98333333333329</v>
      </c>
      <c r="H477" s="40">
        <v>435.08333333333331</v>
      </c>
      <c r="I477" s="40">
        <v>439.61666666666673</v>
      </c>
      <c r="J477" s="40">
        <v>446.13333333333333</v>
      </c>
      <c r="K477" s="31">
        <v>433.1</v>
      </c>
      <c r="L477" s="31">
        <v>422.05</v>
      </c>
      <c r="M477" s="31">
        <v>1.05796</v>
      </c>
      <c r="N477" s="1"/>
      <c r="O477" s="1"/>
    </row>
    <row r="478" spans="1:15" ht="12.75" customHeight="1">
      <c r="A478" s="33">
        <v>468</v>
      </c>
      <c r="B478" s="62" t="s">
        <v>570</v>
      </c>
      <c r="C478" s="31">
        <v>587.65</v>
      </c>
      <c r="D478" s="40">
        <v>587.91666666666663</v>
      </c>
      <c r="E478" s="40">
        <v>581.13333333333321</v>
      </c>
      <c r="F478" s="40">
        <v>574.61666666666656</v>
      </c>
      <c r="G478" s="40">
        <v>567.83333333333314</v>
      </c>
      <c r="H478" s="40">
        <v>594.43333333333328</v>
      </c>
      <c r="I478" s="40">
        <v>601.21666666666681</v>
      </c>
      <c r="J478" s="40">
        <v>607.73333333333335</v>
      </c>
      <c r="K478" s="31">
        <v>594.70000000000005</v>
      </c>
      <c r="L478" s="31">
        <v>581.4</v>
      </c>
      <c r="M478" s="31">
        <v>2.3550200000000001</v>
      </c>
      <c r="N478" s="1"/>
      <c r="O478" s="1"/>
    </row>
    <row r="479" spans="1:15" ht="12.75" customHeight="1">
      <c r="A479" s="33">
        <v>469</v>
      </c>
      <c r="B479" s="62" t="s">
        <v>239</v>
      </c>
      <c r="C479" s="31">
        <v>683.45</v>
      </c>
      <c r="D479" s="40">
        <v>682.41666666666674</v>
      </c>
      <c r="E479" s="40">
        <v>679.73333333333346</v>
      </c>
      <c r="F479" s="40">
        <v>676.01666666666677</v>
      </c>
      <c r="G479" s="40">
        <v>673.33333333333348</v>
      </c>
      <c r="H479" s="40">
        <v>686.13333333333344</v>
      </c>
      <c r="I479" s="40">
        <v>688.81666666666683</v>
      </c>
      <c r="J479" s="40">
        <v>692.53333333333342</v>
      </c>
      <c r="K479" s="31">
        <v>685.1</v>
      </c>
      <c r="L479" s="31">
        <v>678.7</v>
      </c>
      <c r="M479" s="31">
        <v>15.37058</v>
      </c>
      <c r="N479" s="1"/>
      <c r="O479" s="1"/>
    </row>
    <row r="480" spans="1:15" ht="12.75" customHeight="1">
      <c r="A480" s="33">
        <v>470</v>
      </c>
      <c r="B480" s="62" t="s">
        <v>571</v>
      </c>
      <c r="C480" s="31">
        <v>690.45</v>
      </c>
      <c r="D480" s="40">
        <v>691.9666666666667</v>
      </c>
      <c r="E480" s="40">
        <v>682.98333333333335</v>
      </c>
      <c r="F480" s="40">
        <v>675.51666666666665</v>
      </c>
      <c r="G480" s="40">
        <v>666.5333333333333</v>
      </c>
      <c r="H480" s="40">
        <v>699.43333333333339</v>
      </c>
      <c r="I480" s="40">
        <v>708.41666666666674</v>
      </c>
      <c r="J480" s="40">
        <v>715.88333333333344</v>
      </c>
      <c r="K480" s="31">
        <v>700.95</v>
      </c>
      <c r="L480" s="31">
        <v>684.5</v>
      </c>
      <c r="M480" s="31">
        <v>9.0429099999999991</v>
      </c>
      <c r="N480" s="1"/>
      <c r="O480" s="1"/>
    </row>
    <row r="481" spans="1:15" ht="12.75" customHeight="1">
      <c r="A481" s="33">
        <v>471</v>
      </c>
      <c r="B481" s="62" t="s">
        <v>238</v>
      </c>
      <c r="C481" s="31">
        <v>8243.4500000000007</v>
      </c>
      <c r="D481" s="40">
        <v>8235.3833333333332</v>
      </c>
      <c r="E481" s="40">
        <v>8179.3666666666668</v>
      </c>
      <c r="F481" s="40">
        <v>8115.2833333333338</v>
      </c>
      <c r="G481" s="40">
        <v>8059.2666666666673</v>
      </c>
      <c r="H481" s="40">
        <v>8299.4666666666672</v>
      </c>
      <c r="I481" s="40">
        <v>8355.4833333333336</v>
      </c>
      <c r="J481" s="40">
        <v>8419.5666666666657</v>
      </c>
      <c r="K481" s="31">
        <v>8291.4</v>
      </c>
      <c r="L481" s="31">
        <v>8171.3</v>
      </c>
      <c r="M481" s="31">
        <v>3.4318900000000001</v>
      </c>
      <c r="N481" s="1"/>
      <c r="O481" s="1"/>
    </row>
    <row r="482" spans="1:15" ht="12.75" customHeight="1">
      <c r="A482" s="33">
        <v>472</v>
      </c>
      <c r="B482" s="62" t="s">
        <v>305</v>
      </c>
      <c r="C482" s="31">
        <v>70.849999999999994</v>
      </c>
      <c r="D482" s="40">
        <v>71.033333333333331</v>
      </c>
      <c r="E482" s="40">
        <v>70.066666666666663</v>
      </c>
      <c r="F482" s="40">
        <v>69.283333333333331</v>
      </c>
      <c r="G482" s="40">
        <v>68.316666666666663</v>
      </c>
      <c r="H482" s="40">
        <v>71.816666666666663</v>
      </c>
      <c r="I482" s="40">
        <v>72.783333333333331</v>
      </c>
      <c r="J482" s="40">
        <v>73.566666666666663</v>
      </c>
      <c r="K482" s="31">
        <v>72</v>
      </c>
      <c r="L482" s="31">
        <v>70.25</v>
      </c>
      <c r="M482" s="31">
        <v>77.436629999999994</v>
      </c>
      <c r="N482" s="1"/>
      <c r="O482" s="1"/>
    </row>
    <row r="483" spans="1:15" ht="12.75" customHeight="1">
      <c r="A483" s="33">
        <v>473</v>
      </c>
      <c r="B483" s="31" t="s">
        <v>237</v>
      </c>
      <c r="C483" s="40">
        <v>1495.2</v>
      </c>
      <c r="D483" s="40">
        <v>1493.8666666666668</v>
      </c>
      <c r="E483" s="40">
        <v>1481.3333333333335</v>
      </c>
      <c r="F483" s="40">
        <v>1467.4666666666667</v>
      </c>
      <c r="G483" s="40">
        <v>1454.9333333333334</v>
      </c>
      <c r="H483" s="40">
        <v>1507.7333333333336</v>
      </c>
      <c r="I483" s="40">
        <v>1520.2666666666669</v>
      </c>
      <c r="J483" s="31">
        <v>1534.1333333333337</v>
      </c>
      <c r="K483" s="31">
        <v>1506.4</v>
      </c>
      <c r="L483" s="31">
        <v>1480</v>
      </c>
      <c r="M483" s="62">
        <v>3.9274399999999998</v>
      </c>
      <c r="N483" s="1"/>
      <c r="O483" s="1"/>
    </row>
    <row r="484" spans="1:15" ht="12.75" customHeight="1">
      <c r="A484" s="33">
        <v>474</v>
      </c>
      <c r="B484" s="31" t="s">
        <v>178</v>
      </c>
      <c r="C484" s="40">
        <v>891.75</v>
      </c>
      <c r="D484" s="40">
        <v>893.33333333333337</v>
      </c>
      <c r="E484" s="40">
        <v>887.76666666666677</v>
      </c>
      <c r="F484" s="40">
        <v>883.78333333333342</v>
      </c>
      <c r="G484" s="40">
        <v>878.21666666666681</v>
      </c>
      <c r="H484" s="40">
        <v>897.31666666666672</v>
      </c>
      <c r="I484" s="40">
        <v>902.88333333333333</v>
      </c>
      <c r="J484" s="31">
        <v>906.86666666666667</v>
      </c>
      <c r="K484" s="31">
        <v>898.9</v>
      </c>
      <c r="L484" s="31">
        <v>889.35</v>
      </c>
      <c r="M484" s="62">
        <v>5.8505700000000003</v>
      </c>
      <c r="N484" s="1"/>
      <c r="O484" s="1"/>
    </row>
    <row r="485" spans="1:15" ht="12.75" customHeight="1">
      <c r="A485" s="33">
        <v>475</v>
      </c>
      <c r="B485" s="31" t="s">
        <v>572</v>
      </c>
      <c r="C485" s="31">
        <v>256.89999999999998</v>
      </c>
      <c r="D485" s="40">
        <v>256.09999999999997</v>
      </c>
      <c r="E485" s="40">
        <v>253.74999999999994</v>
      </c>
      <c r="F485" s="40">
        <v>250.59999999999997</v>
      </c>
      <c r="G485" s="40">
        <v>248.24999999999994</v>
      </c>
      <c r="H485" s="40">
        <v>259.24999999999994</v>
      </c>
      <c r="I485" s="40">
        <v>261.59999999999997</v>
      </c>
      <c r="J485" s="40">
        <v>264.74999999999994</v>
      </c>
      <c r="K485" s="31">
        <v>258.45</v>
      </c>
      <c r="L485" s="31">
        <v>252.95</v>
      </c>
      <c r="M485" s="31">
        <v>2.48454</v>
      </c>
      <c r="N485" s="1"/>
      <c r="O485" s="1"/>
    </row>
    <row r="486" spans="1:15" ht="12.75" customHeight="1">
      <c r="A486" s="33">
        <v>476</v>
      </c>
      <c r="B486" s="31" t="s">
        <v>573</v>
      </c>
      <c r="C486" s="40">
        <v>2099.9499999999998</v>
      </c>
      <c r="D486" s="40">
        <v>2101.8333333333335</v>
      </c>
      <c r="E486" s="40">
        <v>2078.8666666666668</v>
      </c>
      <c r="F486" s="40">
        <v>2057.7833333333333</v>
      </c>
      <c r="G486" s="40">
        <v>2034.8166666666666</v>
      </c>
      <c r="H486" s="40">
        <v>2122.916666666667</v>
      </c>
      <c r="I486" s="40">
        <v>2145.8833333333332</v>
      </c>
      <c r="J486" s="31">
        <v>2166.9666666666672</v>
      </c>
      <c r="K486" s="31">
        <v>2124.8000000000002</v>
      </c>
      <c r="L486" s="31">
        <v>2080.75</v>
      </c>
      <c r="M486" s="62">
        <v>0.18378</v>
      </c>
      <c r="N486" s="1"/>
      <c r="O486" s="1"/>
    </row>
    <row r="487" spans="1:15" ht="12.75" customHeight="1">
      <c r="A487" s="33">
        <v>477</v>
      </c>
      <c r="B487" s="31" t="s">
        <v>574</v>
      </c>
      <c r="C487" s="31">
        <v>654.4</v>
      </c>
      <c r="D487" s="40">
        <v>655.76666666666665</v>
      </c>
      <c r="E487" s="40">
        <v>648.68333333333328</v>
      </c>
      <c r="F487" s="40">
        <v>642.96666666666658</v>
      </c>
      <c r="G487" s="40">
        <v>635.88333333333321</v>
      </c>
      <c r="H487" s="40">
        <v>661.48333333333335</v>
      </c>
      <c r="I487" s="40">
        <v>668.56666666666683</v>
      </c>
      <c r="J487" s="40">
        <v>674.28333333333342</v>
      </c>
      <c r="K487" s="31">
        <v>662.85</v>
      </c>
      <c r="L487" s="31">
        <v>650.04999999999995</v>
      </c>
      <c r="M487" s="31">
        <v>1.5360100000000001</v>
      </c>
      <c r="N487" s="1"/>
      <c r="O487" s="1"/>
    </row>
    <row r="488" spans="1:15" ht="12.75" customHeight="1">
      <c r="A488" s="33">
        <v>478</v>
      </c>
      <c r="B488" s="31" t="s">
        <v>575</v>
      </c>
      <c r="C488" s="40">
        <v>313.45</v>
      </c>
      <c r="D488" s="40">
        <v>313.2833333333333</v>
      </c>
      <c r="E488" s="40">
        <v>310.86666666666662</v>
      </c>
      <c r="F488" s="40">
        <v>308.2833333333333</v>
      </c>
      <c r="G488" s="40">
        <v>305.86666666666662</v>
      </c>
      <c r="H488" s="40">
        <v>315.86666666666662</v>
      </c>
      <c r="I488" s="40">
        <v>318.28333333333336</v>
      </c>
      <c r="J488" s="40">
        <v>320.86666666666662</v>
      </c>
      <c r="K488" s="31">
        <v>315.7</v>
      </c>
      <c r="L488" s="31">
        <v>310.7</v>
      </c>
      <c r="M488" s="31">
        <v>1.15954</v>
      </c>
      <c r="N488" s="1"/>
      <c r="O488" s="1"/>
    </row>
    <row r="489" spans="1:15" ht="12.75" customHeight="1">
      <c r="A489" s="33">
        <v>479</v>
      </c>
      <c r="B489" s="31" t="s">
        <v>576</v>
      </c>
      <c r="C489" s="31">
        <v>359.95</v>
      </c>
      <c r="D489" s="40">
        <v>360.85000000000008</v>
      </c>
      <c r="E489" s="40">
        <v>354.95000000000016</v>
      </c>
      <c r="F489" s="40">
        <v>349.9500000000001</v>
      </c>
      <c r="G489" s="40">
        <v>344.05000000000018</v>
      </c>
      <c r="H489" s="40">
        <v>365.85000000000014</v>
      </c>
      <c r="I489" s="40">
        <v>371.75000000000011</v>
      </c>
      <c r="J489" s="40">
        <v>376.75000000000011</v>
      </c>
      <c r="K489" s="31">
        <v>366.75</v>
      </c>
      <c r="L489" s="31">
        <v>355.85</v>
      </c>
      <c r="M489" s="31">
        <v>5.2330199999999998</v>
      </c>
      <c r="N489" s="1"/>
      <c r="O489" s="1"/>
    </row>
    <row r="490" spans="1:15" ht="12.75" customHeight="1">
      <c r="A490" s="33">
        <v>480</v>
      </c>
      <c r="B490" s="31" t="s">
        <v>577</v>
      </c>
      <c r="C490" s="40">
        <v>324.45</v>
      </c>
      <c r="D490" s="40">
        <v>326.40000000000003</v>
      </c>
      <c r="E490" s="40">
        <v>321.05000000000007</v>
      </c>
      <c r="F490" s="40">
        <v>317.65000000000003</v>
      </c>
      <c r="G490" s="40">
        <v>312.30000000000007</v>
      </c>
      <c r="H490" s="40">
        <v>329.80000000000007</v>
      </c>
      <c r="I490" s="40">
        <v>335.15000000000009</v>
      </c>
      <c r="J490" s="40">
        <v>338.55000000000007</v>
      </c>
      <c r="K490" s="31">
        <v>331.75</v>
      </c>
      <c r="L490" s="31">
        <v>323</v>
      </c>
      <c r="M490" s="31">
        <v>1.0574600000000001</v>
      </c>
      <c r="N490" s="1"/>
      <c r="O490" s="1"/>
    </row>
    <row r="491" spans="1:15" ht="12.75" customHeight="1">
      <c r="A491" s="33">
        <v>481</v>
      </c>
      <c r="B491" s="62" t="s">
        <v>306</v>
      </c>
      <c r="C491" s="31">
        <v>813.35</v>
      </c>
      <c r="D491" s="40">
        <v>812.76666666666677</v>
      </c>
      <c r="E491" s="40">
        <v>803.98333333333358</v>
      </c>
      <c r="F491" s="40">
        <v>794.61666666666679</v>
      </c>
      <c r="G491" s="40">
        <v>785.8333333333336</v>
      </c>
      <c r="H491" s="40">
        <v>822.13333333333355</v>
      </c>
      <c r="I491" s="40">
        <v>830.91666666666663</v>
      </c>
      <c r="J491" s="40">
        <v>840.28333333333353</v>
      </c>
      <c r="K491" s="31">
        <v>821.55</v>
      </c>
      <c r="L491" s="31">
        <v>803.4</v>
      </c>
      <c r="M491" s="31">
        <v>24.6553</v>
      </c>
      <c r="N491" s="1"/>
      <c r="O491" s="1"/>
    </row>
    <row r="492" spans="1:15" ht="12.75" customHeight="1">
      <c r="A492" s="33">
        <v>482</v>
      </c>
      <c r="B492" s="62" t="s">
        <v>578</v>
      </c>
      <c r="C492" s="40">
        <v>1321.6</v>
      </c>
      <c r="D492" s="40">
        <v>1321.3333333333333</v>
      </c>
      <c r="E492" s="40">
        <v>1306.7166666666665</v>
      </c>
      <c r="F492" s="40">
        <v>1291.8333333333333</v>
      </c>
      <c r="G492" s="40">
        <v>1277.2166666666665</v>
      </c>
      <c r="H492" s="40">
        <v>1336.2166666666665</v>
      </c>
      <c r="I492" s="40">
        <v>1350.8333333333333</v>
      </c>
      <c r="J492" s="40">
        <v>1365.7166666666665</v>
      </c>
      <c r="K492" s="31">
        <v>1335.95</v>
      </c>
      <c r="L492" s="31">
        <v>1306.45</v>
      </c>
      <c r="M492" s="31">
        <v>1.05145</v>
      </c>
      <c r="N492" s="1"/>
      <c r="O492" s="1"/>
    </row>
    <row r="493" spans="1:15" ht="12.75" customHeight="1">
      <c r="A493" s="33">
        <v>483</v>
      </c>
      <c r="B493" s="62" t="s">
        <v>240</v>
      </c>
      <c r="C493" s="31">
        <v>282.64999999999998</v>
      </c>
      <c r="D493" s="40">
        <v>282</v>
      </c>
      <c r="E493" s="40">
        <v>279.64999999999998</v>
      </c>
      <c r="F493" s="40">
        <v>276.64999999999998</v>
      </c>
      <c r="G493" s="40">
        <v>274.29999999999995</v>
      </c>
      <c r="H493" s="40">
        <v>285</v>
      </c>
      <c r="I493" s="40">
        <v>287.35000000000002</v>
      </c>
      <c r="J493" s="40">
        <v>290.35000000000002</v>
      </c>
      <c r="K493" s="31">
        <v>284.35000000000002</v>
      </c>
      <c r="L493" s="31">
        <v>279</v>
      </c>
      <c r="M493" s="31">
        <v>56.004440000000002</v>
      </c>
      <c r="N493" s="1"/>
      <c r="O493" s="1"/>
    </row>
    <row r="494" spans="1:15" ht="12.75" customHeight="1">
      <c r="A494" s="33">
        <v>484</v>
      </c>
      <c r="B494" s="62" t="s">
        <v>579</v>
      </c>
      <c r="C494" s="40">
        <v>422.65</v>
      </c>
      <c r="D494" s="40">
        <v>419.08333333333331</v>
      </c>
      <c r="E494" s="40">
        <v>409.56666666666661</v>
      </c>
      <c r="F494" s="40">
        <v>396.48333333333329</v>
      </c>
      <c r="G494" s="40">
        <v>386.96666666666658</v>
      </c>
      <c r="H494" s="40">
        <v>432.16666666666663</v>
      </c>
      <c r="I494" s="40">
        <v>441.68333333333339</v>
      </c>
      <c r="J494" s="40">
        <v>454.76666666666665</v>
      </c>
      <c r="K494" s="31">
        <v>428.6</v>
      </c>
      <c r="L494" s="31">
        <v>406</v>
      </c>
      <c r="M494" s="31">
        <v>2.3842099999999999</v>
      </c>
      <c r="N494" s="1"/>
      <c r="O494" s="1"/>
    </row>
    <row r="495" spans="1:15" ht="12.75" customHeight="1">
      <c r="A495" s="33">
        <v>485</v>
      </c>
      <c r="B495" s="62" t="s">
        <v>580</v>
      </c>
      <c r="C495" s="40">
        <v>1844</v>
      </c>
      <c r="D495" s="40">
        <v>1841.6833333333334</v>
      </c>
      <c r="E495" s="40">
        <v>1833.3666666666668</v>
      </c>
      <c r="F495" s="40">
        <v>1822.7333333333333</v>
      </c>
      <c r="G495" s="40">
        <v>1814.4166666666667</v>
      </c>
      <c r="H495" s="40">
        <v>1852.3166666666668</v>
      </c>
      <c r="I495" s="40">
        <v>1860.6333333333334</v>
      </c>
      <c r="J495" s="40">
        <v>1871.2666666666669</v>
      </c>
      <c r="K495" s="31">
        <v>1850</v>
      </c>
      <c r="L495" s="31">
        <v>1831.05</v>
      </c>
      <c r="M495" s="31">
        <v>0.38977000000000001</v>
      </c>
      <c r="N495" s="1"/>
      <c r="O495" s="1"/>
    </row>
    <row r="496" spans="1:15" ht="12.75" customHeight="1">
      <c r="A496" s="33">
        <v>486</v>
      </c>
      <c r="B496" s="62" t="s">
        <v>143</v>
      </c>
      <c r="C496" s="40">
        <v>7.4</v>
      </c>
      <c r="D496" s="40">
        <v>7.4666666666666659</v>
      </c>
      <c r="E496" s="40">
        <v>7.2833333333333314</v>
      </c>
      <c r="F496" s="40">
        <v>7.1666666666666652</v>
      </c>
      <c r="G496" s="40">
        <v>6.9833333333333307</v>
      </c>
      <c r="H496" s="40">
        <v>7.5833333333333321</v>
      </c>
      <c r="I496" s="40">
        <v>7.7666666666666675</v>
      </c>
      <c r="J496" s="40">
        <v>7.8833333333333329</v>
      </c>
      <c r="K496" s="31">
        <v>7.65</v>
      </c>
      <c r="L496" s="31">
        <v>7.35</v>
      </c>
      <c r="M496" s="31">
        <v>763.98915999999997</v>
      </c>
      <c r="N496" s="1"/>
      <c r="O496" s="1"/>
    </row>
    <row r="497" spans="1:15" ht="12.75" customHeight="1">
      <c r="A497" s="33">
        <v>487</v>
      </c>
      <c r="B497" s="62" t="s">
        <v>241</v>
      </c>
      <c r="C497" s="40">
        <v>789.25</v>
      </c>
      <c r="D497" s="40">
        <v>790.0333333333333</v>
      </c>
      <c r="E497" s="40">
        <v>785.26666666666665</v>
      </c>
      <c r="F497" s="40">
        <v>781.2833333333333</v>
      </c>
      <c r="G497" s="40">
        <v>776.51666666666665</v>
      </c>
      <c r="H497" s="40">
        <v>794.01666666666665</v>
      </c>
      <c r="I497" s="40">
        <v>798.7833333333333</v>
      </c>
      <c r="J497" s="40">
        <v>802.76666666666665</v>
      </c>
      <c r="K497" s="31">
        <v>794.8</v>
      </c>
      <c r="L497" s="31">
        <v>786.05</v>
      </c>
      <c r="M497" s="31">
        <v>7.7291699999999999</v>
      </c>
      <c r="N497" s="1"/>
      <c r="O497" s="1"/>
    </row>
    <row r="498" spans="1:15" ht="12.75" customHeight="1">
      <c r="A498" s="33">
        <v>488</v>
      </c>
      <c r="B498" s="62" t="s">
        <v>581</v>
      </c>
      <c r="C498" s="40">
        <v>266.3</v>
      </c>
      <c r="D498" s="40">
        <v>265.66666666666669</v>
      </c>
      <c r="E498" s="40">
        <v>261.98333333333335</v>
      </c>
      <c r="F498" s="40">
        <v>257.66666666666669</v>
      </c>
      <c r="G498" s="40">
        <v>253.98333333333335</v>
      </c>
      <c r="H498" s="40">
        <v>269.98333333333335</v>
      </c>
      <c r="I498" s="40">
        <v>273.66666666666663</v>
      </c>
      <c r="J498" s="40">
        <v>277.98333333333335</v>
      </c>
      <c r="K498" s="31">
        <v>269.35000000000002</v>
      </c>
      <c r="L498" s="31">
        <v>261.35000000000002</v>
      </c>
      <c r="M498" s="31">
        <v>7.3765200000000002</v>
      </c>
      <c r="N498" s="1"/>
      <c r="O498" s="1"/>
    </row>
    <row r="499" spans="1:15" ht="12.75" customHeight="1">
      <c r="A499" s="33">
        <v>489</v>
      </c>
      <c r="B499" s="62" t="s">
        <v>582</v>
      </c>
      <c r="C499" s="40">
        <v>93.5</v>
      </c>
      <c r="D499" s="40">
        <v>93.216666666666654</v>
      </c>
      <c r="E499" s="40">
        <v>92.283333333333303</v>
      </c>
      <c r="F499" s="40">
        <v>91.066666666666649</v>
      </c>
      <c r="G499" s="40">
        <v>90.133333333333297</v>
      </c>
      <c r="H499" s="40">
        <v>94.433333333333309</v>
      </c>
      <c r="I499" s="40">
        <v>95.366666666666674</v>
      </c>
      <c r="J499" s="40">
        <v>96.583333333333314</v>
      </c>
      <c r="K499" s="31">
        <v>94.15</v>
      </c>
      <c r="L499" s="31">
        <v>92</v>
      </c>
      <c r="M499" s="31">
        <v>8.3787099999999999</v>
      </c>
      <c r="N499" s="1"/>
      <c r="O499" s="1"/>
    </row>
    <row r="500" spans="1:15" ht="12.75" customHeight="1">
      <c r="A500" s="33">
        <v>490</v>
      </c>
      <c r="B500" s="62" t="s">
        <v>583</v>
      </c>
      <c r="C500" s="40">
        <v>869.15</v>
      </c>
      <c r="D500" s="40">
        <v>866.68333333333339</v>
      </c>
      <c r="E500" s="40">
        <v>858.36666666666679</v>
      </c>
      <c r="F500" s="40">
        <v>847.58333333333337</v>
      </c>
      <c r="G500" s="40">
        <v>839.26666666666677</v>
      </c>
      <c r="H500" s="40">
        <v>877.46666666666681</v>
      </c>
      <c r="I500" s="40">
        <v>885.78333333333342</v>
      </c>
      <c r="J500" s="40">
        <v>896.56666666666683</v>
      </c>
      <c r="K500" s="31">
        <v>875</v>
      </c>
      <c r="L500" s="31">
        <v>855.9</v>
      </c>
      <c r="M500" s="31">
        <v>1.82578</v>
      </c>
      <c r="N500" s="1"/>
      <c r="O500" s="1"/>
    </row>
    <row r="501" spans="1:15" ht="12.75" customHeight="1">
      <c r="A501" s="33">
        <v>491</v>
      </c>
      <c r="B501" s="62" t="s">
        <v>307</v>
      </c>
      <c r="C501" s="62">
        <v>1454.2</v>
      </c>
      <c r="D501" s="40">
        <v>1453.5333333333335</v>
      </c>
      <c r="E501" s="40">
        <v>1443.116666666667</v>
      </c>
      <c r="F501" s="40">
        <v>1432.0333333333335</v>
      </c>
      <c r="G501" s="40">
        <v>1421.616666666667</v>
      </c>
      <c r="H501" s="40">
        <v>1464.616666666667</v>
      </c>
      <c r="I501" s="40">
        <v>1475.0333333333335</v>
      </c>
      <c r="J501" s="40">
        <v>1486.116666666667</v>
      </c>
      <c r="K501" s="31">
        <v>1463.95</v>
      </c>
      <c r="L501" s="31">
        <v>1442.45</v>
      </c>
      <c r="M501" s="31">
        <v>0.22036</v>
      </c>
      <c r="N501" s="1"/>
      <c r="O501" s="1"/>
    </row>
    <row r="502" spans="1:15" ht="12.75" customHeight="1">
      <c r="A502" s="33">
        <v>492</v>
      </c>
      <c r="B502" s="62" t="s">
        <v>242</v>
      </c>
      <c r="C502" s="62">
        <v>382.5</v>
      </c>
      <c r="D502" s="40">
        <v>382.68333333333339</v>
      </c>
      <c r="E502" s="40">
        <v>380.4166666666668</v>
      </c>
      <c r="F502" s="40">
        <v>378.33333333333343</v>
      </c>
      <c r="G502" s="40">
        <v>376.06666666666683</v>
      </c>
      <c r="H502" s="40">
        <v>384.76666666666677</v>
      </c>
      <c r="I502" s="40">
        <v>387.03333333333342</v>
      </c>
      <c r="J502" s="40">
        <v>389.11666666666673</v>
      </c>
      <c r="K502" s="31">
        <v>384.95</v>
      </c>
      <c r="L502" s="31">
        <v>380.6</v>
      </c>
      <c r="M502" s="31">
        <v>59.013289999999998</v>
      </c>
      <c r="N502" s="1"/>
      <c r="O502" s="1"/>
    </row>
    <row r="503" spans="1:15" ht="12.75" customHeight="1">
      <c r="A503" s="33">
        <v>493</v>
      </c>
      <c r="B503" s="62" t="s">
        <v>584</v>
      </c>
      <c r="C503" s="62">
        <v>231.7</v>
      </c>
      <c r="D503" s="40">
        <v>235.16666666666666</v>
      </c>
      <c r="E503" s="40">
        <v>226.5333333333333</v>
      </c>
      <c r="F503" s="40">
        <v>221.36666666666665</v>
      </c>
      <c r="G503" s="40">
        <v>212.73333333333329</v>
      </c>
      <c r="H503" s="40">
        <v>240.33333333333331</v>
      </c>
      <c r="I503" s="40">
        <v>248.9666666666667</v>
      </c>
      <c r="J503" s="40">
        <v>254.13333333333333</v>
      </c>
      <c r="K503" s="31">
        <v>243.8</v>
      </c>
      <c r="L503" s="31">
        <v>230</v>
      </c>
      <c r="M503" s="31">
        <v>69.818190000000001</v>
      </c>
      <c r="N503" s="1"/>
      <c r="O503" s="1"/>
    </row>
    <row r="504" spans="1:15" ht="12.75" customHeight="1">
      <c r="A504" s="33">
        <v>494</v>
      </c>
      <c r="B504" s="62" t="s">
        <v>308</v>
      </c>
      <c r="C504" s="62">
        <v>16.25</v>
      </c>
      <c r="D504" s="40">
        <v>16.266666666666666</v>
      </c>
      <c r="E504" s="40">
        <v>16.133333333333333</v>
      </c>
      <c r="F504" s="40">
        <v>16.016666666666666</v>
      </c>
      <c r="G504" s="40">
        <v>15.883333333333333</v>
      </c>
      <c r="H504" s="40">
        <v>16.383333333333333</v>
      </c>
      <c r="I504" s="40">
        <v>16.516666666666666</v>
      </c>
      <c r="J504" s="40">
        <v>16.633333333333333</v>
      </c>
      <c r="K504" s="31">
        <v>16.399999999999999</v>
      </c>
      <c r="L504" s="31">
        <v>16.149999999999999</v>
      </c>
      <c r="M504" s="31">
        <v>623.44782999999995</v>
      </c>
      <c r="N504" s="1"/>
      <c r="O504" s="1"/>
    </row>
    <row r="505" spans="1:15" ht="12.75" customHeight="1">
      <c r="A505" s="33">
        <v>495</v>
      </c>
      <c r="B505" s="62" t="s">
        <v>585</v>
      </c>
      <c r="C505" s="40">
        <v>11880.9</v>
      </c>
      <c r="D505" s="40">
        <v>11941.949999999999</v>
      </c>
      <c r="E505" s="40">
        <v>11788.949999999997</v>
      </c>
      <c r="F505" s="40">
        <v>11696.999999999998</v>
      </c>
      <c r="G505" s="40">
        <v>11543.999999999996</v>
      </c>
      <c r="H505" s="40">
        <v>12033.899999999998</v>
      </c>
      <c r="I505" s="40">
        <v>12186.900000000001</v>
      </c>
      <c r="J505" s="31">
        <v>12278.849999999999</v>
      </c>
      <c r="K505" s="31">
        <v>12094.95</v>
      </c>
      <c r="L505" s="31">
        <v>11850</v>
      </c>
      <c r="M505" s="62">
        <v>0.11731999999999999</v>
      </c>
      <c r="N505" s="1"/>
      <c r="O505" s="1"/>
    </row>
    <row r="506" spans="1:15" ht="12.75" customHeight="1">
      <c r="A506" s="33">
        <v>496</v>
      </c>
      <c r="B506" s="62" t="s">
        <v>243</v>
      </c>
      <c r="C506" s="40">
        <v>173.3</v>
      </c>
      <c r="D506" s="40">
        <v>176.4</v>
      </c>
      <c r="E506" s="40">
        <v>167</v>
      </c>
      <c r="F506" s="40">
        <v>160.69999999999999</v>
      </c>
      <c r="G506" s="40">
        <v>151.29999999999998</v>
      </c>
      <c r="H506" s="40">
        <v>182.70000000000002</v>
      </c>
      <c r="I506" s="40">
        <v>192.10000000000005</v>
      </c>
      <c r="J506" s="31">
        <v>198.40000000000003</v>
      </c>
      <c r="K506" s="31">
        <v>185.8</v>
      </c>
      <c r="L506" s="31">
        <v>170.1</v>
      </c>
      <c r="M506" s="62">
        <v>341.15276999999998</v>
      </c>
      <c r="N506" s="1"/>
      <c r="O506" s="1"/>
    </row>
    <row r="507" spans="1:15" ht="12.75" customHeight="1">
      <c r="A507" s="33">
        <v>497</v>
      </c>
      <c r="B507" s="62" t="s">
        <v>586</v>
      </c>
      <c r="C507" s="62">
        <v>384.7</v>
      </c>
      <c r="D507" s="40">
        <v>387.55</v>
      </c>
      <c r="E507" s="40">
        <v>380.85</v>
      </c>
      <c r="F507" s="40">
        <v>377</v>
      </c>
      <c r="G507" s="40">
        <v>370.3</v>
      </c>
      <c r="H507" s="40">
        <v>391.40000000000003</v>
      </c>
      <c r="I507" s="40">
        <v>398.09999999999997</v>
      </c>
      <c r="J507" s="40">
        <v>401.95000000000005</v>
      </c>
      <c r="K507" s="31">
        <v>394.25</v>
      </c>
      <c r="L507" s="31">
        <v>383.7</v>
      </c>
      <c r="M507" s="31">
        <v>6.7966300000000004</v>
      </c>
      <c r="N507" s="1"/>
      <c r="O507" s="1"/>
    </row>
    <row r="508" spans="1:15" ht="12.75" customHeight="1">
      <c r="A508" s="33">
        <v>498</v>
      </c>
      <c r="B508" s="62" t="s">
        <v>309</v>
      </c>
      <c r="C508" s="62">
        <v>75.849999999999994</v>
      </c>
      <c r="D508" s="40">
        <v>75.683333333333337</v>
      </c>
      <c r="E508" s="40">
        <v>74.966666666666669</v>
      </c>
      <c r="F508" s="40">
        <v>74.083333333333329</v>
      </c>
      <c r="G508" s="40">
        <v>73.36666666666666</v>
      </c>
      <c r="H508" s="40">
        <v>76.566666666666677</v>
      </c>
      <c r="I508" s="40">
        <v>77.283333333333346</v>
      </c>
      <c r="J508" s="40">
        <v>78.166666666666686</v>
      </c>
      <c r="K508" s="31">
        <v>76.400000000000006</v>
      </c>
      <c r="L508" s="31">
        <v>74.8</v>
      </c>
      <c r="M508" s="31">
        <v>305.91595000000001</v>
      </c>
      <c r="N508" s="1"/>
      <c r="O508" s="1"/>
    </row>
    <row r="509" spans="1:15" ht="12.75" customHeight="1">
      <c r="A509" s="33">
        <v>499</v>
      </c>
      <c r="B509" s="62" t="s">
        <v>244</v>
      </c>
      <c r="C509" s="40">
        <v>556.04999999999995</v>
      </c>
      <c r="D509" s="40">
        <v>555.7166666666667</v>
      </c>
      <c r="E509" s="40">
        <v>553.68333333333339</v>
      </c>
      <c r="F509" s="40">
        <v>551.31666666666672</v>
      </c>
      <c r="G509" s="40">
        <v>549.28333333333342</v>
      </c>
      <c r="H509" s="40">
        <v>558.08333333333337</v>
      </c>
      <c r="I509" s="40">
        <v>560.11666666666667</v>
      </c>
      <c r="J509" s="31">
        <v>562.48333333333335</v>
      </c>
      <c r="K509" s="31">
        <v>557.75</v>
      </c>
      <c r="L509" s="31">
        <v>553.35</v>
      </c>
      <c r="M509" s="62">
        <v>6.4319300000000004</v>
      </c>
      <c r="N509" s="1"/>
      <c r="O509" s="1"/>
    </row>
    <row r="510" spans="1:15" ht="12.75" customHeight="1">
      <c r="A510" s="33">
        <v>500</v>
      </c>
      <c r="B510" s="62" t="s">
        <v>587</v>
      </c>
      <c r="C510" s="62">
        <v>1503.4</v>
      </c>
      <c r="D510" s="40">
        <v>1503.1333333333332</v>
      </c>
      <c r="E510" s="40">
        <v>1496.2666666666664</v>
      </c>
      <c r="F510" s="40">
        <v>1489.1333333333332</v>
      </c>
      <c r="G510" s="40">
        <v>1482.2666666666664</v>
      </c>
      <c r="H510" s="40">
        <v>1510.2666666666664</v>
      </c>
      <c r="I510" s="40">
        <v>1517.1333333333332</v>
      </c>
      <c r="J510" s="40">
        <v>1524.2666666666664</v>
      </c>
      <c r="K510" s="31">
        <v>1510</v>
      </c>
      <c r="L510" s="31">
        <v>1496</v>
      </c>
      <c r="M510" s="31">
        <v>0.13616</v>
      </c>
      <c r="N510" s="1"/>
      <c r="O510" s="1"/>
    </row>
    <row r="511" spans="1:15" ht="12.75" customHeight="1">
      <c r="B511" s="1" t="s">
        <v>588</v>
      </c>
      <c r="C511" s="1">
        <v>1762.6</v>
      </c>
      <c r="D511" s="1">
        <v>1770.9833333333336</v>
      </c>
      <c r="E511" s="1">
        <v>1722.0166666666671</v>
      </c>
      <c r="F511" s="1">
        <v>1681.4333333333336</v>
      </c>
      <c r="G511" s="1">
        <v>1632.4666666666672</v>
      </c>
      <c r="H511" s="1">
        <v>1811.5666666666671</v>
      </c>
      <c r="I511" s="1">
        <v>1860.5333333333333</v>
      </c>
      <c r="J511" s="1">
        <v>1901.116666666667</v>
      </c>
      <c r="K511" s="1">
        <v>1819.95</v>
      </c>
      <c r="L511" s="1">
        <v>1730.4</v>
      </c>
      <c r="M511" s="1">
        <v>3.62934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73" t="s">
        <v>589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53" t="s">
        <v>245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53" t="s">
        <v>246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53" t="s">
        <v>247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53" t="s">
        <v>248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53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7" t="s">
        <v>251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7" t="s">
        <v>252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7" t="s">
        <v>253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7" t="s">
        <v>254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7" t="s">
        <v>255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7" t="s">
        <v>256</v>
      </c>
      <c r="N528" s="1"/>
      <c r="O528" s="1"/>
    </row>
    <row r="529" spans="1:15" ht="12.75" customHeight="1">
      <c r="A529" s="77" t="s">
        <v>257</v>
      </c>
      <c r="N529" s="1"/>
      <c r="O529" s="1"/>
    </row>
    <row r="530" spans="1:15" ht="12.75" customHeight="1">
      <c r="A530" s="77" t="s">
        <v>258</v>
      </c>
      <c r="N530" s="1"/>
      <c r="O530" s="1"/>
    </row>
    <row r="531" spans="1:15" ht="12.75" customHeight="1">
      <c r="A531" s="77" t="s">
        <v>259</v>
      </c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22"/>
  <sheetViews>
    <sheetView zoomScale="85" zoomScaleNormal="85" workbookViewId="0">
      <pane ySplit="9" topLeftCell="A10" activePane="bottomLeft" state="frozen"/>
      <selection pane="bottomLeft" activeCell="F74" sqref="F74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81" t="s">
        <v>314</v>
      </c>
      <c r="B1" s="82"/>
      <c r="C1" s="83"/>
      <c r="D1" s="84"/>
      <c r="E1" s="82"/>
      <c r="F1" s="82"/>
      <c r="G1" s="82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</row>
    <row r="2" spans="1:28" ht="12.75" customHeight="1">
      <c r="A2" s="86"/>
      <c r="B2" s="87"/>
      <c r="C2" s="88"/>
      <c r="D2" s="89"/>
      <c r="E2" s="87"/>
      <c r="F2" s="87"/>
      <c r="G2" s="87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</row>
    <row r="3" spans="1:28" ht="12.75" customHeight="1">
      <c r="A3" s="86"/>
      <c r="B3" s="87"/>
      <c r="C3" s="88"/>
      <c r="D3" s="89"/>
      <c r="E3" s="87"/>
      <c r="F3" s="87"/>
      <c r="G3" s="87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</row>
    <row r="4" spans="1:28" ht="12.75" customHeight="1">
      <c r="A4" s="86"/>
      <c r="B4" s="87"/>
      <c r="C4" s="88"/>
      <c r="D4" s="89"/>
      <c r="E4" s="87"/>
      <c r="F4" s="87"/>
      <c r="G4" s="87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</row>
    <row r="5" spans="1:28" ht="6" customHeight="1">
      <c r="A5" s="409"/>
      <c r="B5" s="410"/>
      <c r="C5" s="409"/>
      <c r="D5" s="410"/>
      <c r="E5" s="82"/>
      <c r="F5" s="82"/>
      <c r="G5" s="82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</row>
    <row r="6" spans="1:28" ht="26.25" customHeight="1">
      <c r="A6" s="85"/>
      <c r="B6" s="90"/>
      <c r="C6" s="78"/>
      <c r="D6" s="78"/>
      <c r="E6" s="23" t="s">
        <v>313</v>
      </c>
      <c r="F6" s="82"/>
      <c r="G6" s="82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</row>
    <row r="7" spans="1:28" ht="16.5" customHeight="1">
      <c r="A7" s="91" t="s">
        <v>590</v>
      </c>
      <c r="B7" s="411" t="s">
        <v>591</v>
      </c>
      <c r="C7" s="410"/>
      <c r="D7" s="7">
        <f>Main!B10</f>
        <v>45098</v>
      </c>
      <c r="E7" s="92"/>
      <c r="F7" s="82"/>
      <c r="G7" s="93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</row>
    <row r="8" spans="1:28" ht="12.75" customHeight="1">
      <c r="A8" s="81"/>
      <c r="B8" s="82"/>
      <c r="C8" s="83"/>
      <c r="D8" s="84"/>
      <c r="E8" s="92"/>
      <c r="F8" s="92"/>
      <c r="G8" s="92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</row>
    <row r="9" spans="1:28" ht="51">
      <c r="A9" s="94" t="s">
        <v>592</v>
      </c>
      <c r="B9" s="95" t="s">
        <v>593</v>
      </c>
      <c r="C9" s="95" t="s">
        <v>594</v>
      </c>
      <c r="D9" s="95" t="s">
        <v>595</v>
      </c>
      <c r="E9" s="95" t="s">
        <v>596</v>
      </c>
      <c r="F9" s="95" t="s">
        <v>597</v>
      </c>
      <c r="G9" s="95" t="s">
        <v>598</v>
      </c>
      <c r="H9" s="95" t="s">
        <v>599</v>
      </c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</row>
    <row r="10" spans="1:28" ht="12.75" customHeight="1">
      <c r="A10" s="96">
        <v>45097</v>
      </c>
      <c r="B10" s="32">
        <v>539096</v>
      </c>
      <c r="C10" s="31" t="s">
        <v>1087</v>
      </c>
      <c r="D10" s="31" t="s">
        <v>1088</v>
      </c>
      <c r="E10" s="31" t="s">
        <v>600</v>
      </c>
      <c r="F10" s="97">
        <v>25617</v>
      </c>
      <c r="G10" s="32">
        <v>7.84</v>
      </c>
      <c r="H10" s="32" t="s">
        <v>340</v>
      </c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</row>
    <row r="11" spans="1:28" ht="12.75" customHeight="1">
      <c r="A11" s="96">
        <v>45097</v>
      </c>
      <c r="B11" s="32">
        <v>539096</v>
      </c>
      <c r="C11" s="31" t="s">
        <v>1087</v>
      </c>
      <c r="D11" s="31" t="s">
        <v>1089</v>
      </c>
      <c r="E11" s="31" t="s">
        <v>601</v>
      </c>
      <c r="F11" s="97">
        <v>23429</v>
      </c>
      <c r="G11" s="32">
        <v>7.84</v>
      </c>
      <c r="H11" s="32" t="s">
        <v>340</v>
      </c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</row>
    <row r="12" spans="1:28" ht="12.75" customHeight="1">
      <c r="A12" s="96">
        <v>45097</v>
      </c>
      <c r="B12" s="32">
        <v>531112</v>
      </c>
      <c r="C12" s="31" t="s">
        <v>1090</v>
      </c>
      <c r="D12" s="31" t="s">
        <v>1091</v>
      </c>
      <c r="E12" s="31" t="s">
        <v>600</v>
      </c>
      <c r="F12" s="97">
        <v>1895000</v>
      </c>
      <c r="G12" s="32">
        <v>155.52000000000001</v>
      </c>
      <c r="H12" s="32" t="s">
        <v>340</v>
      </c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</row>
    <row r="13" spans="1:28" ht="12.75" customHeight="1">
      <c r="A13" s="96">
        <v>45097</v>
      </c>
      <c r="B13" s="32">
        <v>531112</v>
      </c>
      <c r="C13" s="31" t="s">
        <v>1090</v>
      </c>
      <c r="D13" s="31" t="s">
        <v>1092</v>
      </c>
      <c r="E13" s="31" t="s">
        <v>600</v>
      </c>
      <c r="F13" s="97">
        <v>100</v>
      </c>
      <c r="G13" s="32">
        <v>155.25</v>
      </c>
      <c r="H13" s="32" t="s">
        <v>340</v>
      </c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</row>
    <row r="14" spans="1:28" ht="12.75" customHeight="1">
      <c r="A14" s="96">
        <v>45097</v>
      </c>
      <c r="B14" s="32">
        <v>531112</v>
      </c>
      <c r="C14" s="31" t="s">
        <v>1090</v>
      </c>
      <c r="D14" s="31" t="s">
        <v>1092</v>
      </c>
      <c r="E14" s="31" t="s">
        <v>601</v>
      </c>
      <c r="F14" s="97">
        <v>1927600</v>
      </c>
      <c r="G14" s="32">
        <v>155.61000000000001</v>
      </c>
      <c r="H14" s="32" t="s">
        <v>340</v>
      </c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</row>
    <row r="15" spans="1:28" ht="12.75" customHeight="1">
      <c r="A15" s="96">
        <v>45097</v>
      </c>
      <c r="B15" s="32">
        <v>512379</v>
      </c>
      <c r="C15" s="31" t="s">
        <v>1093</v>
      </c>
      <c r="D15" s="31" t="s">
        <v>1094</v>
      </c>
      <c r="E15" s="31" t="s">
        <v>600</v>
      </c>
      <c r="F15" s="97">
        <v>1994119</v>
      </c>
      <c r="G15" s="32">
        <v>27.55</v>
      </c>
      <c r="H15" s="32" t="s">
        <v>340</v>
      </c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</row>
    <row r="16" spans="1:28" ht="12.75" customHeight="1">
      <c r="A16" s="96">
        <v>45097</v>
      </c>
      <c r="B16" s="32">
        <v>512379</v>
      </c>
      <c r="C16" s="31" t="s">
        <v>1093</v>
      </c>
      <c r="D16" s="31" t="s">
        <v>1094</v>
      </c>
      <c r="E16" s="31" t="s">
        <v>601</v>
      </c>
      <c r="F16" s="97">
        <v>182000</v>
      </c>
      <c r="G16" s="32">
        <v>27.97</v>
      </c>
      <c r="H16" s="32" t="s">
        <v>340</v>
      </c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</row>
    <row r="17" spans="1:28" ht="12.75" customHeight="1">
      <c r="A17" s="96">
        <v>45097</v>
      </c>
      <c r="B17" s="32">
        <v>516110</v>
      </c>
      <c r="C17" s="31" t="s">
        <v>1010</v>
      </c>
      <c r="D17" s="31" t="s">
        <v>1095</v>
      </c>
      <c r="E17" s="31" t="s">
        <v>601</v>
      </c>
      <c r="F17" s="97">
        <v>365659</v>
      </c>
      <c r="G17" s="32">
        <v>7.16</v>
      </c>
      <c r="H17" s="32" t="s">
        <v>340</v>
      </c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</row>
    <row r="18" spans="1:28" ht="12.75" customHeight="1">
      <c r="A18" s="96">
        <v>45097</v>
      </c>
      <c r="B18" s="32">
        <v>516110</v>
      </c>
      <c r="C18" s="31" t="s">
        <v>1010</v>
      </c>
      <c r="D18" s="31" t="s">
        <v>1095</v>
      </c>
      <c r="E18" s="31" t="s">
        <v>600</v>
      </c>
      <c r="F18" s="97">
        <v>365659</v>
      </c>
      <c r="G18" s="32">
        <v>6.96</v>
      </c>
      <c r="H18" s="32" t="s">
        <v>340</v>
      </c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</row>
    <row r="19" spans="1:28" ht="12.75" customHeight="1">
      <c r="A19" s="96">
        <v>45097</v>
      </c>
      <c r="B19" s="32">
        <v>516110</v>
      </c>
      <c r="C19" s="31" t="s">
        <v>1010</v>
      </c>
      <c r="D19" s="31" t="s">
        <v>1011</v>
      </c>
      <c r="E19" s="31" t="s">
        <v>601</v>
      </c>
      <c r="F19" s="97">
        <v>381706</v>
      </c>
      <c r="G19" s="32">
        <v>6.96</v>
      </c>
      <c r="H19" s="32" t="s">
        <v>340</v>
      </c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</row>
    <row r="20" spans="1:28" ht="12.75" customHeight="1">
      <c r="A20" s="96">
        <v>45097</v>
      </c>
      <c r="B20" s="32">
        <v>516110</v>
      </c>
      <c r="C20" s="31" t="s">
        <v>1010</v>
      </c>
      <c r="D20" s="31" t="s">
        <v>1096</v>
      </c>
      <c r="E20" s="31" t="s">
        <v>601</v>
      </c>
      <c r="F20" s="97">
        <v>501467</v>
      </c>
      <c r="G20" s="32">
        <v>7.18</v>
      </c>
      <c r="H20" s="32" t="s">
        <v>340</v>
      </c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</row>
    <row r="21" spans="1:28" ht="12.75" customHeight="1">
      <c r="A21" s="96">
        <v>45097</v>
      </c>
      <c r="B21" s="32">
        <v>540936</v>
      </c>
      <c r="C21" s="31" t="s">
        <v>1097</v>
      </c>
      <c r="D21" s="31" t="s">
        <v>1098</v>
      </c>
      <c r="E21" s="31" t="s">
        <v>601</v>
      </c>
      <c r="F21" s="97">
        <v>55000</v>
      </c>
      <c r="G21" s="32">
        <v>11.54</v>
      </c>
      <c r="H21" s="32" t="s">
        <v>340</v>
      </c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</row>
    <row r="22" spans="1:28" ht="12.75" customHeight="1">
      <c r="A22" s="96">
        <v>45097</v>
      </c>
      <c r="B22" s="32">
        <v>542918</v>
      </c>
      <c r="C22" s="31" t="s">
        <v>1049</v>
      </c>
      <c r="D22" s="31" t="s">
        <v>1050</v>
      </c>
      <c r="E22" s="31" t="s">
        <v>600</v>
      </c>
      <c r="F22" s="97">
        <v>60000</v>
      </c>
      <c r="G22" s="32">
        <v>22.12</v>
      </c>
      <c r="H22" s="32" t="s">
        <v>340</v>
      </c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</row>
    <row r="23" spans="1:28" ht="12.75" customHeight="1">
      <c r="A23" s="96">
        <v>45097</v>
      </c>
      <c r="B23" s="32">
        <v>511543</v>
      </c>
      <c r="C23" s="31" t="s">
        <v>1099</v>
      </c>
      <c r="D23" s="31" t="s">
        <v>1100</v>
      </c>
      <c r="E23" s="31" t="s">
        <v>601</v>
      </c>
      <c r="F23" s="97">
        <v>325000</v>
      </c>
      <c r="G23" s="32">
        <v>11.37</v>
      </c>
      <c r="H23" s="32" t="s">
        <v>340</v>
      </c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</row>
    <row r="24" spans="1:28" ht="12.75" customHeight="1">
      <c r="A24" s="96">
        <v>45097</v>
      </c>
      <c r="B24" s="32">
        <v>511543</v>
      </c>
      <c r="C24" s="31" t="s">
        <v>1099</v>
      </c>
      <c r="D24" s="31" t="s">
        <v>1101</v>
      </c>
      <c r="E24" s="31" t="s">
        <v>601</v>
      </c>
      <c r="F24" s="97">
        <v>50000</v>
      </c>
      <c r="G24" s="32">
        <v>10.83</v>
      </c>
      <c r="H24" s="32" t="s">
        <v>340</v>
      </c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</row>
    <row r="25" spans="1:28" ht="12.75" customHeight="1">
      <c r="A25" s="96">
        <v>45097</v>
      </c>
      <c r="B25" s="32">
        <v>511543</v>
      </c>
      <c r="C25" s="31" t="s">
        <v>1099</v>
      </c>
      <c r="D25" s="31" t="s">
        <v>1102</v>
      </c>
      <c r="E25" s="31" t="s">
        <v>600</v>
      </c>
      <c r="F25" s="97">
        <v>329202</v>
      </c>
      <c r="G25" s="32">
        <v>11.37</v>
      </c>
      <c r="H25" s="32" t="s">
        <v>340</v>
      </c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</row>
    <row r="26" spans="1:28" ht="12.75" customHeight="1">
      <c r="A26" s="96">
        <v>45097</v>
      </c>
      <c r="B26" s="32">
        <v>511543</v>
      </c>
      <c r="C26" s="31" t="s">
        <v>1099</v>
      </c>
      <c r="D26" s="31" t="s">
        <v>1103</v>
      </c>
      <c r="E26" s="31" t="s">
        <v>600</v>
      </c>
      <c r="F26" s="97">
        <v>57000</v>
      </c>
      <c r="G26" s="32">
        <v>10.9</v>
      </c>
      <c r="H26" s="32" t="s">
        <v>340</v>
      </c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</row>
    <row r="27" spans="1:28" ht="12.75" customHeight="1">
      <c r="A27" s="96">
        <v>45097</v>
      </c>
      <c r="B27" s="32">
        <v>541729</v>
      </c>
      <c r="C27" s="31" t="s">
        <v>130</v>
      </c>
      <c r="D27" s="31" t="s">
        <v>1104</v>
      </c>
      <c r="E27" s="31" t="s">
        <v>600</v>
      </c>
      <c r="F27" s="97">
        <v>3334825</v>
      </c>
      <c r="G27" s="32">
        <v>1873</v>
      </c>
      <c r="H27" s="32" t="s">
        <v>340</v>
      </c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</row>
    <row r="28" spans="1:28" ht="12.75" customHeight="1">
      <c r="A28" s="96">
        <v>45097</v>
      </c>
      <c r="B28" s="32">
        <v>541729</v>
      </c>
      <c r="C28" s="31" t="s">
        <v>130</v>
      </c>
      <c r="D28" s="31" t="s">
        <v>1105</v>
      </c>
      <c r="E28" s="31" t="s">
        <v>600</v>
      </c>
      <c r="F28" s="97">
        <v>1626667</v>
      </c>
      <c r="G28" s="32">
        <v>1873</v>
      </c>
      <c r="H28" s="32" t="s">
        <v>340</v>
      </c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</row>
    <row r="29" spans="1:28" ht="12.75" customHeight="1">
      <c r="A29" s="96">
        <v>45097</v>
      </c>
      <c r="B29" s="32">
        <v>541729</v>
      </c>
      <c r="C29" s="31" t="s">
        <v>130</v>
      </c>
      <c r="D29" s="31" t="s">
        <v>1106</v>
      </c>
      <c r="E29" s="31" t="s">
        <v>600</v>
      </c>
      <c r="F29" s="97">
        <v>3724324</v>
      </c>
      <c r="G29" s="32">
        <v>1873</v>
      </c>
      <c r="H29" s="32" t="s">
        <v>340</v>
      </c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</row>
    <row r="30" spans="1:28" ht="12.75" customHeight="1">
      <c r="A30" s="96">
        <v>45097</v>
      </c>
      <c r="B30" s="32">
        <v>541729</v>
      </c>
      <c r="C30" s="31" t="s">
        <v>130</v>
      </c>
      <c r="D30" s="31" t="s">
        <v>1107</v>
      </c>
      <c r="E30" s="31" t="s">
        <v>601</v>
      </c>
      <c r="F30" s="97">
        <v>21778305</v>
      </c>
      <c r="G30" s="32">
        <v>1873</v>
      </c>
      <c r="H30" s="32" t="s">
        <v>340</v>
      </c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</row>
    <row r="31" spans="1:28" ht="12.75" customHeight="1">
      <c r="A31" s="96">
        <v>45097</v>
      </c>
      <c r="B31" s="32">
        <v>541729</v>
      </c>
      <c r="C31" s="31" t="s">
        <v>130</v>
      </c>
      <c r="D31" s="31" t="s">
        <v>1108</v>
      </c>
      <c r="E31" s="31" t="s">
        <v>600</v>
      </c>
      <c r="F31" s="97">
        <v>1225000</v>
      </c>
      <c r="G31" s="32">
        <v>1873</v>
      </c>
      <c r="H31" s="32" t="s">
        <v>340</v>
      </c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</row>
    <row r="32" spans="1:28" ht="12.75" customHeight="1">
      <c r="A32" s="96">
        <v>45097</v>
      </c>
      <c r="B32" s="32">
        <v>524400</v>
      </c>
      <c r="C32" s="31" t="s">
        <v>1109</v>
      </c>
      <c r="D32" s="31" t="s">
        <v>1101</v>
      </c>
      <c r="E32" s="31" t="s">
        <v>600</v>
      </c>
      <c r="F32" s="97">
        <v>23424</v>
      </c>
      <c r="G32" s="32">
        <v>65.28</v>
      </c>
      <c r="H32" s="32" t="s">
        <v>340</v>
      </c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</row>
    <row r="33" spans="1:28" ht="12.75" customHeight="1">
      <c r="A33" s="96">
        <v>45097</v>
      </c>
      <c r="B33" s="32">
        <v>542924</v>
      </c>
      <c r="C33" s="31" t="s">
        <v>1110</v>
      </c>
      <c r="D33" s="31" t="s">
        <v>1111</v>
      </c>
      <c r="E33" s="31" t="s">
        <v>600</v>
      </c>
      <c r="F33" s="97">
        <v>10500</v>
      </c>
      <c r="G33" s="32">
        <v>4.1500000000000004</v>
      </c>
      <c r="H33" s="32" t="s">
        <v>340</v>
      </c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</row>
    <row r="34" spans="1:28" ht="12.75" customHeight="1">
      <c r="A34" s="96">
        <v>45097</v>
      </c>
      <c r="B34" s="32">
        <v>542924</v>
      </c>
      <c r="C34" s="31" t="s">
        <v>1110</v>
      </c>
      <c r="D34" s="31" t="s">
        <v>1111</v>
      </c>
      <c r="E34" s="31" t="s">
        <v>601</v>
      </c>
      <c r="F34" s="97">
        <v>101500</v>
      </c>
      <c r="G34" s="32">
        <v>4.1500000000000004</v>
      </c>
      <c r="H34" s="32" t="s">
        <v>340</v>
      </c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</row>
    <row r="35" spans="1:28" ht="12.75" customHeight="1">
      <c r="A35" s="96">
        <v>45097</v>
      </c>
      <c r="B35" s="32">
        <v>542924</v>
      </c>
      <c r="C35" s="31" t="s">
        <v>1110</v>
      </c>
      <c r="D35" s="31" t="s">
        <v>1112</v>
      </c>
      <c r="E35" s="31" t="s">
        <v>601</v>
      </c>
      <c r="F35" s="97">
        <v>42000</v>
      </c>
      <c r="G35" s="32">
        <v>4.3099999999999996</v>
      </c>
      <c r="H35" s="32" t="s">
        <v>340</v>
      </c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</row>
    <row r="36" spans="1:28" ht="12.75" customHeight="1">
      <c r="A36" s="96">
        <v>45097</v>
      </c>
      <c r="B36" s="32">
        <v>542924</v>
      </c>
      <c r="C36" s="31" t="s">
        <v>1110</v>
      </c>
      <c r="D36" s="31" t="s">
        <v>1112</v>
      </c>
      <c r="E36" s="31" t="s">
        <v>600</v>
      </c>
      <c r="F36" s="97">
        <v>297500</v>
      </c>
      <c r="G36" s="32">
        <v>4.2300000000000004</v>
      </c>
      <c r="H36" s="32" t="s">
        <v>340</v>
      </c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</row>
    <row r="37" spans="1:28" ht="12.75" customHeight="1">
      <c r="A37" s="96">
        <v>45097</v>
      </c>
      <c r="B37" s="32">
        <v>543308</v>
      </c>
      <c r="C37" s="31" t="s">
        <v>459</v>
      </c>
      <c r="D37" s="31" t="s">
        <v>1113</v>
      </c>
      <c r="E37" s="31" t="s">
        <v>601</v>
      </c>
      <c r="F37" s="97">
        <v>4068698</v>
      </c>
      <c r="G37" s="32">
        <v>1710</v>
      </c>
      <c r="H37" s="32" t="s">
        <v>340</v>
      </c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</row>
    <row r="38" spans="1:28" ht="12.75" customHeight="1">
      <c r="A38" s="96">
        <v>45097</v>
      </c>
      <c r="B38" s="32">
        <v>543308</v>
      </c>
      <c r="C38" s="31" t="s">
        <v>459</v>
      </c>
      <c r="D38" s="31" t="s">
        <v>1104</v>
      </c>
      <c r="E38" s="31" t="s">
        <v>600</v>
      </c>
      <c r="F38" s="97">
        <v>4068698</v>
      </c>
      <c r="G38" s="32">
        <v>1710</v>
      </c>
      <c r="H38" s="32" t="s">
        <v>340</v>
      </c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</row>
    <row r="39" spans="1:28" ht="12.75" customHeight="1">
      <c r="A39" s="96">
        <v>45097</v>
      </c>
      <c r="B39" s="32">
        <v>543624</v>
      </c>
      <c r="C39" s="31" t="s">
        <v>1114</v>
      </c>
      <c r="D39" s="31" t="s">
        <v>602</v>
      </c>
      <c r="E39" s="31" t="s">
        <v>601</v>
      </c>
      <c r="F39" s="97">
        <v>52000</v>
      </c>
      <c r="G39" s="32">
        <v>31.54</v>
      </c>
      <c r="H39" s="32" t="s">
        <v>340</v>
      </c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</row>
    <row r="40" spans="1:28" ht="12.75" customHeight="1">
      <c r="A40" s="96">
        <v>45097</v>
      </c>
      <c r="B40" s="32">
        <v>543624</v>
      </c>
      <c r="C40" s="31" t="s">
        <v>1114</v>
      </c>
      <c r="D40" s="31" t="s">
        <v>602</v>
      </c>
      <c r="E40" s="31" t="s">
        <v>600</v>
      </c>
      <c r="F40" s="97">
        <v>50000</v>
      </c>
      <c r="G40" s="32">
        <v>28.66</v>
      </c>
      <c r="H40" s="32" t="s">
        <v>340</v>
      </c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</row>
    <row r="41" spans="1:28" ht="12.75" customHeight="1">
      <c r="A41" s="96">
        <v>45097</v>
      </c>
      <c r="B41" s="32">
        <v>543624</v>
      </c>
      <c r="C41" s="31" t="s">
        <v>1114</v>
      </c>
      <c r="D41" s="31" t="s">
        <v>1115</v>
      </c>
      <c r="E41" s="31" t="s">
        <v>601</v>
      </c>
      <c r="F41" s="97">
        <v>50000</v>
      </c>
      <c r="G41" s="32">
        <v>28.66</v>
      </c>
      <c r="H41" s="32" t="s">
        <v>340</v>
      </c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</row>
    <row r="42" spans="1:28" ht="12.75" customHeight="1">
      <c r="A42" s="96">
        <v>45097</v>
      </c>
      <c r="B42" s="32">
        <v>543624</v>
      </c>
      <c r="C42" s="31" t="s">
        <v>1114</v>
      </c>
      <c r="D42" s="31" t="s">
        <v>1116</v>
      </c>
      <c r="E42" s="31" t="s">
        <v>600</v>
      </c>
      <c r="F42" s="97">
        <v>50000</v>
      </c>
      <c r="G42" s="32">
        <v>31.54</v>
      </c>
      <c r="H42" s="32" t="s">
        <v>340</v>
      </c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</row>
    <row r="43" spans="1:28" ht="12.75" customHeight="1">
      <c r="A43" s="96">
        <v>45097</v>
      </c>
      <c r="B43" s="32">
        <v>519279</v>
      </c>
      <c r="C43" s="31" t="s">
        <v>1117</v>
      </c>
      <c r="D43" s="31" t="s">
        <v>1088</v>
      </c>
      <c r="E43" s="31" t="s">
        <v>601</v>
      </c>
      <c r="F43" s="97">
        <v>39000</v>
      </c>
      <c r="G43" s="32">
        <v>4.45</v>
      </c>
      <c r="H43" s="32" t="s">
        <v>340</v>
      </c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</row>
    <row r="44" spans="1:28" ht="12.75" customHeight="1">
      <c r="A44" s="96">
        <v>45097</v>
      </c>
      <c r="B44" s="32">
        <v>519279</v>
      </c>
      <c r="C44" s="31" t="s">
        <v>1117</v>
      </c>
      <c r="D44" s="31" t="s">
        <v>1118</v>
      </c>
      <c r="E44" s="31" t="s">
        <v>600</v>
      </c>
      <c r="F44" s="97">
        <v>25000</v>
      </c>
      <c r="G44" s="32">
        <v>4.45</v>
      </c>
      <c r="H44" s="32" t="s">
        <v>340</v>
      </c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</row>
    <row r="45" spans="1:28" ht="12.75" customHeight="1">
      <c r="A45" s="96">
        <v>45097</v>
      </c>
      <c r="B45" s="32">
        <v>511768</v>
      </c>
      <c r="C45" s="31" t="s">
        <v>1119</v>
      </c>
      <c r="D45" s="31" t="s">
        <v>1120</v>
      </c>
      <c r="E45" s="31" t="s">
        <v>601</v>
      </c>
      <c r="F45" s="97">
        <v>100</v>
      </c>
      <c r="G45" s="32">
        <v>335.63</v>
      </c>
      <c r="H45" s="32" t="s">
        <v>340</v>
      </c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</row>
    <row r="46" spans="1:28" ht="12.75" customHeight="1">
      <c r="A46" s="96">
        <v>45097</v>
      </c>
      <c r="B46" s="32">
        <v>511768</v>
      </c>
      <c r="C46" s="31" t="s">
        <v>1119</v>
      </c>
      <c r="D46" s="31" t="s">
        <v>1120</v>
      </c>
      <c r="E46" s="31" t="s">
        <v>600</v>
      </c>
      <c r="F46" s="97">
        <v>515836</v>
      </c>
      <c r="G46" s="32">
        <v>341.7</v>
      </c>
      <c r="H46" s="32" t="s">
        <v>340</v>
      </c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</row>
    <row r="47" spans="1:28" ht="12.75" customHeight="1">
      <c r="A47" s="96">
        <v>45097</v>
      </c>
      <c r="B47" s="32">
        <v>511768</v>
      </c>
      <c r="C47" s="31" t="s">
        <v>1119</v>
      </c>
      <c r="D47" s="31" t="s">
        <v>1121</v>
      </c>
      <c r="E47" s="31" t="s">
        <v>601</v>
      </c>
      <c r="F47" s="97">
        <v>500000</v>
      </c>
      <c r="G47" s="32">
        <v>341.71</v>
      </c>
      <c r="H47" s="32" t="s">
        <v>340</v>
      </c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</row>
    <row r="48" spans="1:28" ht="12.75" customHeight="1">
      <c r="A48" s="96">
        <v>45097</v>
      </c>
      <c r="B48" s="32">
        <v>543578</v>
      </c>
      <c r="C48" s="31" t="s">
        <v>1122</v>
      </c>
      <c r="D48" s="31" t="s">
        <v>1123</v>
      </c>
      <c r="E48" s="31" t="s">
        <v>600</v>
      </c>
      <c r="F48" s="97">
        <v>14000</v>
      </c>
      <c r="G48" s="32">
        <v>102.5</v>
      </c>
      <c r="H48" s="32" t="s">
        <v>340</v>
      </c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</row>
    <row r="49" spans="1:28" ht="12.75" customHeight="1">
      <c r="A49" s="96">
        <v>45097</v>
      </c>
      <c r="B49" s="32">
        <v>506122</v>
      </c>
      <c r="C49" s="31" t="s">
        <v>1124</v>
      </c>
      <c r="D49" s="31" t="s">
        <v>1125</v>
      </c>
      <c r="E49" s="31" t="s">
        <v>600</v>
      </c>
      <c r="F49" s="97">
        <v>3033</v>
      </c>
      <c r="G49" s="32">
        <v>95.02</v>
      </c>
      <c r="H49" s="32" t="s">
        <v>340</v>
      </c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</row>
    <row r="50" spans="1:28" ht="12.75" customHeight="1">
      <c r="A50" s="96">
        <v>45097</v>
      </c>
      <c r="B50" s="32">
        <v>531637</v>
      </c>
      <c r="C50" s="31" t="s">
        <v>1126</v>
      </c>
      <c r="D50" s="31" t="s">
        <v>1127</v>
      </c>
      <c r="E50" s="31" t="s">
        <v>601</v>
      </c>
      <c r="F50" s="97">
        <v>139358</v>
      </c>
      <c r="G50" s="32">
        <v>474.75</v>
      </c>
      <c r="H50" s="32" t="s">
        <v>340</v>
      </c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</row>
    <row r="51" spans="1:28" ht="12.75" customHeight="1">
      <c r="A51" s="96">
        <v>45097</v>
      </c>
      <c r="B51" s="32">
        <v>530111</v>
      </c>
      <c r="C51" s="31" t="s">
        <v>1128</v>
      </c>
      <c r="D51" s="31" t="s">
        <v>1129</v>
      </c>
      <c r="E51" s="31" t="s">
        <v>600</v>
      </c>
      <c r="F51" s="97">
        <v>70200</v>
      </c>
      <c r="G51" s="32">
        <v>48.99</v>
      </c>
      <c r="H51" s="32" t="s">
        <v>340</v>
      </c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</row>
    <row r="52" spans="1:28" ht="12.75" customHeight="1">
      <c r="A52" s="96">
        <v>45097</v>
      </c>
      <c r="B52" s="32">
        <v>530111</v>
      </c>
      <c r="C52" s="31" t="s">
        <v>1128</v>
      </c>
      <c r="D52" s="31" t="s">
        <v>1130</v>
      </c>
      <c r="E52" s="31" t="s">
        <v>601</v>
      </c>
      <c r="F52" s="97">
        <v>69155</v>
      </c>
      <c r="G52" s="32">
        <v>49</v>
      </c>
      <c r="H52" s="32" t="s">
        <v>340</v>
      </c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</row>
    <row r="53" spans="1:28" ht="12.75" customHeight="1">
      <c r="A53" s="96">
        <v>45097</v>
      </c>
      <c r="B53" s="32">
        <v>539673</v>
      </c>
      <c r="C53" s="31" t="s">
        <v>1131</v>
      </c>
      <c r="D53" s="31" t="s">
        <v>1132</v>
      </c>
      <c r="E53" s="31" t="s">
        <v>601</v>
      </c>
      <c r="F53" s="97">
        <v>102992</v>
      </c>
      <c r="G53" s="32">
        <v>2.1</v>
      </c>
      <c r="H53" s="32" t="s">
        <v>340</v>
      </c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</row>
    <row r="54" spans="1:28" ht="12.75" customHeight="1">
      <c r="A54" s="96">
        <v>45097</v>
      </c>
      <c r="B54" s="32">
        <v>539199</v>
      </c>
      <c r="C54" s="31" t="s">
        <v>1133</v>
      </c>
      <c r="D54" s="31" t="s">
        <v>1134</v>
      </c>
      <c r="E54" s="31" t="s">
        <v>601</v>
      </c>
      <c r="F54" s="97">
        <v>270000</v>
      </c>
      <c r="G54" s="32">
        <v>553.63</v>
      </c>
      <c r="H54" s="32" t="s">
        <v>340</v>
      </c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</row>
    <row r="55" spans="1:28" ht="12.75" customHeight="1">
      <c r="A55" s="96">
        <v>45097</v>
      </c>
      <c r="B55" s="32">
        <v>539199</v>
      </c>
      <c r="C55" s="31" t="s">
        <v>1133</v>
      </c>
      <c r="D55" s="31" t="s">
        <v>1135</v>
      </c>
      <c r="E55" s="31" t="s">
        <v>600</v>
      </c>
      <c r="F55" s="97">
        <v>350000</v>
      </c>
      <c r="G55" s="32">
        <v>553.5</v>
      </c>
      <c r="H55" s="32" t="s">
        <v>340</v>
      </c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</row>
    <row r="56" spans="1:28" ht="12.75" customHeight="1">
      <c r="A56" s="96">
        <v>45097</v>
      </c>
      <c r="B56" s="32">
        <v>539199</v>
      </c>
      <c r="C56" s="31" t="s">
        <v>1133</v>
      </c>
      <c r="D56" s="31" t="s">
        <v>1136</v>
      </c>
      <c r="E56" s="31" t="s">
        <v>601</v>
      </c>
      <c r="F56" s="97">
        <v>552000</v>
      </c>
      <c r="G56" s="32">
        <v>553.96</v>
      </c>
      <c r="H56" s="32" t="s">
        <v>340</v>
      </c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</row>
    <row r="57" spans="1:28" ht="12.75" customHeight="1">
      <c r="A57" s="96">
        <v>45097</v>
      </c>
      <c r="B57" s="32">
        <v>540147</v>
      </c>
      <c r="C57" s="31" t="s">
        <v>1137</v>
      </c>
      <c r="D57" s="31" t="s">
        <v>1138</v>
      </c>
      <c r="E57" s="31" t="s">
        <v>600</v>
      </c>
      <c r="F57" s="97">
        <v>150000</v>
      </c>
      <c r="G57" s="32">
        <v>34</v>
      </c>
      <c r="H57" s="32" t="s">
        <v>340</v>
      </c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</row>
    <row r="58" spans="1:28" ht="12.75" customHeight="1">
      <c r="A58" s="96">
        <v>45097</v>
      </c>
      <c r="B58" s="32">
        <v>540147</v>
      </c>
      <c r="C58" s="31" t="s">
        <v>1137</v>
      </c>
      <c r="D58" s="31" t="s">
        <v>1139</v>
      </c>
      <c r="E58" s="31" t="s">
        <v>601</v>
      </c>
      <c r="F58" s="97">
        <v>290000</v>
      </c>
      <c r="G58" s="32">
        <v>34</v>
      </c>
      <c r="H58" s="32" t="s">
        <v>340</v>
      </c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</row>
    <row r="59" spans="1:28" ht="12.75" customHeight="1">
      <c r="A59" s="96">
        <v>45097</v>
      </c>
      <c r="B59" s="32">
        <v>540147</v>
      </c>
      <c r="C59" s="31" t="s">
        <v>1137</v>
      </c>
      <c r="D59" s="31" t="s">
        <v>1140</v>
      </c>
      <c r="E59" s="31" t="s">
        <v>600</v>
      </c>
      <c r="F59" s="97">
        <v>150000</v>
      </c>
      <c r="G59" s="32">
        <v>34</v>
      </c>
      <c r="H59" s="32" t="s">
        <v>340</v>
      </c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</row>
    <row r="60" spans="1:28" ht="12.75" customHeight="1">
      <c r="A60" s="96">
        <v>45097</v>
      </c>
      <c r="B60" s="32">
        <v>530525</v>
      </c>
      <c r="C60" s="31" t="s">
        <v>603</v>
      </c>
      <c r="D60" s="31" t="s">
        <v>1141</v>
      </c>
      <c r="E60" s="31" t="s">
        <v>600</v>
      </c>
      <c r="F60" s="97">
        <v>61867</v>
      </c>
      <c r="G60" s="32">
        <v>18.41</v>
      </c>
      <c r="H60" s="32" t="s">
        <v>340</v>
      </c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</row>
    <row r="61" spans="1:28" ht="12.75" customHeight="1">
      <c r="A61" s="96">
        <v>45097</v>
      </c>
      <c r="B61" s="32">
        <v>543924</v>
      </c>
      <c r="C61" s="31" t="s">
        <v>1052</v>
      </c>
      <c r="D61" s="31" t="s">
        <v>1053</v>
      </c>
      <c r="E61" s="31" t="s">
        <v>600</v>
      </c>
      <c r="F61" s="97">
        <v>20000</v>
      </c>
      <c r="G61" s="32">
        <v>41.89</v>
      </c>
      <c r="H61" s="32" t="s">
        <v>340</v>
      </c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</row>
    <row r="62" spans="1:28" ht="12.75" customHeight="1">
      <c r="A62" s="96">
        <v>45097</v>
      </c>
      <c r="B62" s="32">
        <v>543924</v>
      </c>
      <c r="C62" s="31" t="s">
        <v>1052</v>
      </c>
      <c r="D62" s="31" t="s">
        <v>602</v>
      </c>
      <c r="E62" s="31" t="s">
        <v>600</v>
      </c>
      <c r="F62" s="97">
        <v>40000</v>
      </c>
      <c r="G62" s="32">
        <v>41.89</v>
      </c>
      <c r="H62" s="32" t="s">
        <v>340</v>
      </c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</row>
    <row r="63" spans="1:28" ht="12.75" customHeight="1">
      <c r="A63" s="96">
        <v>45097</v>
      </c>
      <c r="B63" s="32">
        <v>543924</v>
      </c>
      <c r="C63" s="31" t="s">
        <v>1052</v>
      </c>
      <c r="D63" s="31" t="s">
        <v>1142</v>
      </c>
      <c r="E63" s="31" t="s">
        <v>601</v>
      </c>
      <c r="F63" s="97">
        <v>36000</v>
      </c>
      <c r="G63" s="32">
        <v>41.89</v>
      </c>
      <c r="H63" s="32" t="s">
        <v>340</v>
      </c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85"/>
    </row>
    <row r="64" spans="1:28" ht="12.75" customHeight="1">
      <c r="A64" s="96">
        <v>45097</v>
      </c>
      <c r="B64" s="32">
        <v>539278</v>
      </c>
      <c r="C64" s="31" t="s">
        <v>1143</v>
      </c>
      <c r="D64" s="31" t="s">
        <v>1144</v>
      </c>
      <c r="E64" s="31" t="s">
        <v>600</v>
      </c>
      <c r="F64" s="97">
        <v>200000</v>
      </c>
      <c r="G64" s="32">
        <v>3.93</v>
      </c>
      <c r="H64" s="32" t="s">
        <v>340</v>
      </c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</row>
    <row r="65" spans="1:28" ht="12.75" customHeight="1">
      <c r="A65" s="96">
        <v>45097</v>
      </c>
      <c r="B65" s="32">
        <v>539871</v>
      </c>
      <c r="C65" s="31" t="s">
        <v>563</v>
      </c>
      <c r="D65" s="31" t="s">
        <v>1051</v>
      </c>
      <c r="E65" s="31" t="s">
        <v>600</v>
      </c>
      <c r="F65" s="97">
        <v>270899</v>
      </c>
      <c r="G65" s="32">
        <v>488.83</v>
      </c>
      <c r="H65" s="32" t="s">
        <v>340</v>
      </c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</row>
    <row r="66" spans="1:28" ht="12.75" customHeight="1">
      <c r="A66" s="96">
        <v>45097</v>
      </c>
      <c r="B66" s="32">
        <v>539871</v>
      </c>
      <c r="C66" s="31" t="s">
        <v>563</v>
      </c>
      <c r="D66" s="31" t="s">
        <v>1051</v>
      </c>
      <c r="E66" s="31" t="s">
        <v>601</v>
      </c>
      <c r="F66" s="97">
        <v>899</v>
      </c>
      <c r="G66" s="32">
        <v>499</v>
      </c>
      <c r="H66" s="32" t="s">
        <v>340</v>
      </c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</row>
    <row r="67" spans="1:28" ht="12.75" customHeight="1">
      <c r="A67" s="96">
        <v>45097</v>
      </c>
      <c r="B67" s="32">
        <v>539871</v>
      </c>
      <c r="C67" s="31" t="s">
        <v>563</v>
      </c>
      <c r="D67" s="31" t="s">
        <v>1145</v>
      </c>
      <c r="E67" s="31" t="s">
        <v>601</v>
      </c>
      <c r="F67" s="97">
        <v>2672707</v>
      </c>
      <c r="G67" s="32">
        <v>488.18</v>
      </c>
      <c r="H67" s="32" t="s">
        <v>340</v>
      </c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</row>
    <row r="68" spans="1:28" ht="12.75" customHeight="1">
      <c r="A68" s="96">
        <v>45097</v>
      </c>
      <c r="B68" s="32">
        <v>539871</v>
      </c>
      <c r="C68" s="31" t="s">
        <v>563</v>
      </c>
      <c r="D68" s="31" t="s">
        <v>1146</v>
      </c>
      <c r="E68" s="31" t="s">
        <v>600</v>
      </c>
      <c r="F68" s="97">
        <v>303966</v>
      </c>
      <c r="G68" s="32">
        <v>488</v>
      </c>
      <c r="H68" s="32" t="s">
        <v>340</v>
      </c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</row>
    <row r="69" spans="1:28" ht="12.75" customHeight="1">
      <c r="A69" s="96">
        <v>45097</v>
      </c>
      <c r="B69" s="32">
        <v>539871</v>
      </c>
      <c r="C69" s="31" t="s">
        <v>563</v>
      </c>
      <c r="D69" s="31" t="s">
        <v>1146</v>
      </c>
      <c r="E69" s="31" t="s">
        <v>600</v>
      </c>
      <c r="F69" s="97">
        <v>1184131</v>
      </c>
      <c r="G69" s="32">
        <v>488</v>
      </c>
      <c r="H69" s="32" t="s">
        <v>340</v>
      </c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  <c r="AA69" s="85"/>
      <c r="AB69" s="85"/>
    </row>
    <row r="70" spans="1:28" ht="12.75" customHeight="1">
      <c r="A70" s="96">
        <v>45097</v>
      </c>
      <c r="B70" s="32">
        <v>539871</v>
      </c>
      <c r="C70" s="31" t="s">
        <v>563</v>
      </c>
      <c r="D70" s="31" t="s">
        <v>1146</v>
      </c>
      <c r="E70" s="31" t="s">
        <v>600</v>
      </c>
      <c r="F70" s="97">
        <v>764947</v>
      </c>
      <c r="G70" s="32">
        <v>488</v>
      </c>
      <c r="H70" s="32" t="s">
        <v>340</v>
      </c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  <c r="AB70" s="85"/>
    </row>
    <row r="71" spans="1:28" ht="12.75" customHeight="1">
      <c r="A71" s="96">
        <v>45097</v>
      </c>
      <c r="B71" s="32">
        <v>522113</v>
      </c>
      <c r="C71" s="31" t="s">
        <v>564</v>
      </c>
      <c r="D71" s="31" t="s">
        <v>1147</v>
      </c>
      <c r="E71" s="31" t="s">
        <v>600</v>
      </c>
      <c r="F71" s="97">
        <v>507369</v>
      </c>
      <c r="G71" s="32">
        <v>3100.3</v>
      </c>
      <c r="H71" s="32" t="s">
        <v>340</v>
      </c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  <c r="AA71" s="85"/>
      <c r="AB71" s="85"/>
    </row>
    <row r="72" spans="1:28" ht="12.75" customHeight="1">
      <c r="A72" s="96">
        <v>45097</v>
      </c>
      <c r="B72" s="32">
        <v>522113</v>
      </c>
      <c r="C72" s="31" t="s">
        <v>564</v>
      </c>
      <c r="D72" s="31" t="s">
        <v>1148</v>
      </c>
      <c r="E72" s="31" t="s">
        <v>601</v>
      </c>
      <c r="F72" s="97">
        <v>7600000</v>
      </c>
      <c r="G72" s="32">
        <v>3107.75</v>
      </c>
      <c r="H72" s="32" t="s">
        <v>340</v>
      </c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  <c r="AA72" s="85"/>
      <c r="AB72" s="85"/>
    </row>
    <row r="73" spans="1:28" ht="12.75" customHeight="1">
      <c r="A73" s="96">
        <v>45097</v>
      </c>
      <c r="B73" s="32">
        <v>538565</v>
      </c>
      <c r="C73" s="31" t="s">
        <v>1149</v>
      </c>
      <c r="D73" s="31" t="s">
        <v>1150</v>
      </c>
      <c r="E73" s="31" t="s">
        <v>601</v>
      </c>
      <c r="F73" s="97">
        <v>17210</v>
      </c>
      <c r="G73" s="32">
        <v>305.17</v>
      </c>
      <c r="H73" s="32" t="s">
        <v>340</v>
      </c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  <c r="AA73" s="85"/>
      <c r="AB73" s="85"/>
    </row>
    <row r="74" spans="1:28" ht="12.75" customHeight="1">
      <c r="A74" s="96">
        <v>45097</v>
      </c>
      <c r="B74" s="32" t="s">
        <v>1151</v>
      </c>
      <c r="C74" s="31" t="s">
        <v>1152</v>
      </c>
      <c r="D74" s="31" t="s">
        <v>1108</v>
      </c>
      <c r="E74" s="31" t="s">
        <v>600</v>
      </c>
      <c r="F74" s="97">
        <v>642365</v>
      </c>
      <c r="G74" s="32">
        <v>510</v>
      </c>
      <c r="H74" s="32" t="s">
        <v>604</v>
      </c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  <c r="AA74" s="85"/>
      <c r="AB74" s="85"/>
    </row>
    <row r="75" spans="1:28" ht="12.75" customHeight="1">
      <c r="A75" s="96">
        <v>45097</v>
      </c>
      <c r="B75" s="32" t="s">
        <v>330</v>
      </c>
      <c r="C75" s="31" t="s">
        <v>1153</v>
      </c>
      <c r="D75" s="31" t="s">
        <v>605</v>
      </c>
      <c r="E75" s="31" t="s">
        <v>600</v>
      </c>
      <c r="F75" s="97">
        <v>225254</v>
      </c>
      <c r="G75" s="32">
        <v>2303.75</v>
      </c>
      <c r="H75" s="32" t="s">
        <v>604</v>
      </c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</row>
    <row r="76" spans="1:28" ht="12.75" customHeight="1">
      <c r="A76" s="96">
        <v>45097</v>
      </c>
      <c r="B76" s="32" t="s">
        <v>1154</v>
      </c>
      <c r="C76" s="31" t="s">
        <v>1155</v>
      </c>
      <c r="D76" s="31" t="s">
        <v>1156</v>
      </c>
      <c r="E76" s="31" t="s">
        <v>600</v>
      </c>
      <c r="F76" s="97">
        <v>267000</v>
      </c>
      <c r="G76" s="32">
        <v>36.5</v>
      </c>
      <c r="H76" s="32" t="s">
        <v>604</v>
      </c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5"/>
      <c r="Z76" s="85"/>
      <c r="AA76" s="85"/>
      <c r="AB76" s="85"/>
    </row>
    <row r="77" spans="1:28" ht="12.75" customHeight="1">
      <c r="A77" s="96">
        <v>45097</v>
      </c>
      <c r="B77" s="32" t="s">
        <v>1157</v>
      </c>
      <c r="C77" s="31" t="s">
        <v>1158</v>
      </c>
      <c r="D77" s="31" t="s">
        <v>1159</v>
      </c>
      <c r="E77" s="31" t="s">
        <v>600</v>
      </c>
      <c r="F77" s="97">
        <v>950010</v>
      </c>
      <c r="G77" s="32">
        <v>11.5</v>
      </c>
      <c r="H77" s="32" t="s">
        <v>604</v>
      </c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  <c r="Z77" s="85"/>
      <c r="AA77" s="85"/>
      <c r="AB77" s="85"/>
    </row>
    <row r="78" spans="1:28" ht="12.75" customHeight="1">
      <c r="A78" s="96">
        <v>45097</v>
      </c>
      <c r="B78" s="32" t="s">
        <v>1157</v>
      </c>
      <c r="C78" s="31" t="s">
        <v>1158</v>
      </c>
      <c r="D78" s="31" t="s">
        <v>993</v>
      </c>
      <c r="E78" s="31" t="s">
        <v>600</v>
      </c>
      <c r="F78" s="97">
        <v>466090</v>
      </c>
      <c r="G78" s="32">
        <v>11.52</v>
      </c>
      <c r="H78" s="32" t="s">
        <v>604</v>
      </c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  <c r="AA78" s="85"/>
      <c r="AB78" s="85"/>
    </row>
    <row r="79" spans="1:28" ht="12.75" customHeight="1">
      <c r="A79" s="96">
        <v>45097</v>
      </c>
      <c r="B79" s="32" t="s">
        <v>1157</v>
      </c>
      <c r="C79" s="31" t="s">
        <v>1158</v>
      </c>
      <c r="D79" s="31" t="s">
        <v>602</v>
      </c>
      <c r="E79" s="31" t="s">
        <v>600</v>
      </c>
      <c r="F79" s="97">
        <v>73165</v>
      </c>
      <c r="G79" s="32">
        <v>11.5</v>
      </c>
      <c r="H79" s="32" t="s">
        <v>604</v>
      </c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/>
    </row>
    <row r="80" spans="1:28" ht="12.75" customHeight="1">
      <c r="A80" s="96">
        <v>45097</v>
      </c>
      <c r="B80" s="32" t="s">
        <v>1054</v>
      </c>
      <c r="C80" s="31" t="s">
        <v>1055</v>
      </c>
      <c r="D80" s="31" t="s">
        <v>605</v>
      </c>
      <c r="E80" s="31" t="s">
        <v>600</v>
      </c>
      <c r="F80" s="97">
        <v>636724</v>
      </c>
      <c r="G80" s="32">
        <v>452.62</v>
      </c>
      <c r="H80" s="32" t="s">
        <v>604</v>
      </c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  <c r="AA80" s="85"/>
      <c r="AB80" s="85"/>
    </row>
    <row r="81" spans="1:28" ht="12.75" customHeight="1">
      <c r="A81" s="96">
        <v>45097</v>
      </c>
      <c r="B81" s="32" t="s">
        <v>1056</v>
      </c>
      <c r="C81" s="31" t="s">
        <v>1057</v>
      </c>
      <c r="D81" s="31" t="s">
        <v>1058</v>
      </c>
      <c r="E81" s="31" t="s">
        <v>600</v>
      </c>
      <c r="F81" s="97">
        <v>92503</v>
      </c>
      <c r="G81" s="32">
        <v>102.49</v>
      </c>
      <c r="H81" s="32" t="s">
        <v>604</v>
      </c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  <c r="Y81" s="85"/>
      <c r="Z81" s="85"/>
      <c r="AA81" s="85"/>
      <c r="AB81" s="85"/>
    </row>
    <row r="82" spans="1:28" ht="12.75" customHeight="1">
      <c r="A82" s="96">
        <v>45097</v>
      </c>
      <c r="B82" s="32" t="s">
        <v>1160</v>
      </c>
      <c r="C82" s="31" t="s">
        <v>1161</v>
      </c>
      <c r="D82" s="31" t="s">
        <v>1162</v>
      </c>
      <c r="E82" s="31" t="s">
        <v>600</v>
      </c>
      <c r="F82" s="97">
        <v>4500000</v>
      </c>
      <c r="G82" s="32">
        <v>3.2</v>
      </c>
      <c r="H82" s="32" t="s">
        <v>604</v>
      </c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  <c r="Y82" s="85"/>
      <c r="Z82" s="85"/>
      <c r="AA82" s="85"/>
      <c r="AB82" s="85"/>
    </row>
    <row r="83" spans="1:28" ht="12.75" customHeight="1">
      <c r="A83" s="96">
        <v>45097</v>
      </c>
      <c r="B83" s="32" t="s">
        <v>991</v>
      </c>
      <c r="C83" s="31" t="s">
        <v>992</v>
      </c>
      <c r="D83" s="31" t="s">
        <v>1059</v>
      </c>
      <c r="E83" s="31" t="s">
        <v>600</v>
      </c>
      <c r="F83" s="97">
        <v>4800</v>
      </c>
      <c r="G83" s="32">
        <v>160.78</v>
      </c>
      <c r="H83" s="32" t="s">
        <v>604</v>
      </c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  <c r="AA83" s="85"/>
      <c r="AB83" s="85"/>
    </row>
    <row r="84" spans="1:28" ht="12.75" customHeight="1">
      <c r="A84" s="96">
        <v>45097</v>
      </c>
      <c r="B84" s="32" t="s">
        <v>991</v>
      </c>
      <c r="C84" s="31" t="s">
        <v>992</v>
      </c>
      <c r="D84" s="31" t="s">
        <v>993</v>
      </c>
      <c r="E84" s="31" t="s">
        <v>600</v>
      </c>
      <c r="F84" s="97">
        <v>3200</v>
      </c>
      <c r="G84" s="32">
        <v>161.80000000000001</v>
      </c>
      <c r="H84" s="32" t="s">
        <v>604</v>
      </c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  <c r="Y84" s="85"/>
      <c r="Z84" s="85"/>
      <c r="AA84" s="85"/>
      <c r="AB84" s="85"/>
    </row>
    <row r="85" spans="1:28" ht="12.75" customHeight="1">
      <c r="A85" s="96">
        <v>45097</v>
      </c>
      <c r="B85" s="32" t="s">
        <v>1163</v>
      </c>
      <c r="C85" s="31" t="s">
        <v>1164</v>
      </c>
      <c r="D85" s="31" t="s">
        <v>1165</v>
      </c>
      <c r="E85" s="31" t="s">
        <v>600</v>
      </c>
      <c r="F85" s="97">
        <v>104000</v>
      </c>
      <c r="G85" s="32">
        <v>158.69999999999999</v>
      </c>
      <c r="H85" s="32" t="s">
        <v>604</v>
      </c>
      <c r="I85" s="85"/>
      <c r="J85" s="98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  <c r="Y85" s="85"/>
      <c r="Z85" s="85"/>
      <c r="AA85" s="85"/>
      <c r="AB85" s="85"/>
    </row>
    <row r="86" spans="1:28" ht="12.75" customHeight="1">
      <c r="A86" s="96">
        <v>45097</v>
      </c>
      <c r="B86" s="32" t="s">
        <v>1166</v>
      </c>
      <c r="C86" s="31" t="s">
        <v>1167</v>
      </c>
      <c r="D86" s="31" t="s">
        <v>602</v>
      </c>
      <c r="E86" s="31" t="s">
        <v>600</v>
      </c>
      <c r="F86" s="97">
        <v>300003</v>
      </c>
      <c r="G86" s="32">
        <v>27.33</v>
      </c>
      <c r="H86" s="32" t="s">
        <v>604</v>
      </c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  <c r="Y86" s="85"/>
      <c r="Z86" s="85"/>
      <c r="AA86" s="85"/>
      <c r="AB86" s="85"/>
    </row>
    <row r="87" spans="1:28" ht="12.75" customHeight="1">
      <c r="A87" s="96">
        <v>45097</v>
      </c>
      <c r="B87" s="32" t="s">
        <v>1168</v>
      </c>
      <c r="C87" s="31" t="s">
        <v>1169</v>
      </c>
      <c r="D87" s="31" t="s">
        <v>605</v>
      </c>
      <c r="E87" s="31" t="s">
        <v>600</v>
      </c>
      <c r="F87" s="97">
        <v>845427</v>
      </c>
      <c r="G87" s="32">
        <v>97.58</v>
      </c>
      <c r="H87" s="32" t="s">
        <v>604</v>
      </c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  <c r="Y87" s="85"/>
      <c r="Z87" s="85"/>
      <c r="AA87" s="85"/>
      <c r="AB87" s="85"/>
    </row>
    <row r="88" spans="1:28" ht="12.75" customHeight="1">
      <c r="A88" s="96">
        <v>45097</v>
      </c>
      <c r="B88" s="32" t="s">
        <v>1170</v>
      </c>
      <c r="C88" s="31" t="s">
        <v>1171</v>
      </c>
      <c r="D88" s="31" t="s">
        <v>1048</v>
      </c>
      <c r="E88" s="31" t="s">
        <v>600</v>
      </c>
      <c r="F88" s="97">
        <v>999873</v>
      </c>
      <c r="G88" s="32">
        <v>24</v>
      </c>
      <c r="H88" s="32" t="s">
        <v>604</v>
      </c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  <c r="Y88" s="85"/>
      <c r="Z88" s="85"/>
      <c r="AA88" s="85"/>
      <c r="AB88" s="85"/>
    </row>
    <row r="89" spans="1:28" ht="12.75" customHeight="1">
      <c r="A89" s="96">
        <v>45097</v>
      </c>
      <c r="B89" s="32" t="s">
        <v>529</v>
      </c>
      <c r="C89" s="31" t="s">
        <v>1172</v>
      </c>
      <c r="D89" s="31" t="s">
        <v>605</v>
      </c>
      <c r="E89" s="31" t="s">
        <v>600</v>
      </c>
      <c r="F89" s="97">
        <v>724154</v>
      </c>
      <c r="G89" s="32">
        <v>261.23</v>
      </c>
      <c r="H89" s="32" t="s">
        <v>604</v>
      </c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</row>
    <row r="90" spans="1:28" ht="12.75" customHeight="1">
      <c r="A90" s="96">
        <v>45097</v>
      </c>
      <c r="B90" s="32" t="s">
        <v>891</v>
      </c>
      <c r="C90" s="31" t="s">
        <v>1065</v>
      </c>
      <c r="D90" s="31" t="s">
        <v>605</v>
      </c>
      <c r="E90" s="31" t="s">
        <v>600</v>
      </c>
      <c r="F90" s="97">
        <v>903898</v>
      </c>
      <c r="G90" s="32">
        <v>183.15</v>
      </c>
      <c r="H90" s="32" t="s">
        <v>604</v>
      </c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  <c r="Y90" s="85"/>
      <c r="Z90" s="85"/>
      <c r="AA90" s="85"/>
      <c r="AB90" s="85"/>
    </row>
    <row r="91" spans="1:28" ht="12.75" customHeight="1">
      <c r="A91" s="96">
        <v>45097</v>
      </c>
      <c r="B91" s="32" t="s">
        <v>1173</v>
      </c>
      <c r="C91" s="31" t="s">
        <v>1174</v>
      </c>
      <c r="D91" s="31" t="s">
        <v>1175</v>
      </c>
      <c r="E91" s="31" t="s">
        <v>600</v>
      </c>
      <c r="F91" s="97">
        <v>56000</v>
      </c>
      <c r="G91" s="32">
        <v>73.150000000000006</v>
      </c>
      <c r="H91" s="32" t="s">
        <v>604</v>
      </c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  <c r="Y91" s="85"/>
      <c r="Z91" s="85"/>
      <c r="AA91" s="85"/>
      <c r="AB91" s="85"/>
    </row>
    <row r="92" spans="1:28" ht="12.75" customHeight="1">
      <c r="A92" s="96">
        <v>45097</v>
      </c>
      <c r="B92" s="32" t="s">
        <v>1173</v>
      </c>
      <c r="C92" s="31" t="s">
        <v>1174</v>
      </c>
      <c r="D92" s="31" t="s">
        <v>602</v>
      </c>
      <c r="E92" s="31" t="s">
        <v>600</v>
      </c>
      <c r="F92" s="97">
        <v>112000</v>
      </c>
      <c r="G92" s="32">
        <v>73.150000000000006</v>
      </c>
      <c r="H92" s="32" t="s">
        <v>604</v>
      </c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  <c r="Y92" s="85"/>
      <c r="Z92" s="85"/>
      <c r="AA92" s="85"/>
      <c r="AB92" s="85"/>
    </row>
    <row r="93" spans="1:28" ht="12.75" customHeight="1">
      <c r="A93" s="96">
        <v>45097</v>
      </c>
      <c r="B93" s="32" t="s">
        <v>1173</v>
      </c>
      <c r="C93" s="31" t="s">
        <v>1174</v>
      </c>
      <c r="D93" s="31" t="s">
        <v>1176</v>
      </c>
      <c r="E93" s="31" t="s">
        <v>600</v>
      </c>
      <c r="F93" s="97">
        <v>100000</v>
      </c>
      <c r="G93" s="32">
        <v>73.11</v>
      </c>
      <c r="H93" s="32" t="s">
        <v>604</v>
      </c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  <c r="Y93" s="85"/>
      <c r="Z93" s="85"/>
      <c r="AA93" s="85"/>
      <c r="AB93" s="85"/>
    </row>
    <row r="94" spans="1:28" ht="12.75" customHeight="1">
      <c r="A94" s="96">
        <v>45097</v>
      </c>
      <c r="B94" s="32" t="s">
        <v>1177</v>
      </c>
      <c r="C94" s="31" t="s">
        <v>1178</v>
      </c>
      <c r="D94" s="31" t="s">
        <v>1179</v>
      </c>
      <c r="E94" s="31" t="s">
        <v>600</v>
      </c>
      <c r="F94" s="97">
        <v>3000</v>
      </c>
      <c r="G94" s="32">
        <v>72.92</v>
      </c>
      <c r="H94" s="32" t="s">
        <v>604</v>
      </c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  <c r="V94" s="85"/>
      <c r="W94" s="85"/>
      <c r="X94" s="85"/>
      <c r="Y94" s="85"/>
      <c r="Z94" s="85"/>
      <c r="AA94" s="85"/>
      <c r="AB94" s="85"/>
    </row>
    <row r="95" spans="1:28" ht="12.75" customHeight="1">
      <c r="A95" s="96">
        <v>45097</v>
      </c>
      <c r="B95" s="32" t="s">
        <v>1180</v>
      </c>
      <c r="C95" s="31" t="s">
        <v>1181</v>
      </c>
      <c r="D95" s="31" t="s">
        <v>1182</v>
      </c>
      <c r="E95" s="31" t="s">
        <v>600</v>
      </c>
      <c r="F95" s="97">
        <v>1551232</v>
      </c>
      <c r="G95" s="32">
        <v>121.87</v>
      </c>
      <c r="H95" s="32" t="s">
        <v>604</v>
      </c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  <c r="Y95" s="85"/>
      <c r="Z95" s="85"/>
      <c r="AA95" s="85"/>
      <c r="AB95" s="85"/>
    </row>
    <row r="96" spans="1:28" ht="12.75" customHeight="1">
      <c r="A96" s="96">
        <v>45097</v>
      </c>
      <c r="B96" s="32" t="s">
        <v>1183</v>
      </c>
      <c r="C96" s="31" t="s">
        <v>1184</v>
      </c>
      <c r="D96" s="31" t="s">
        <v>606</v>
      </c>
      <c r="E96" s="31" t="s">
        <v>600</v>
      </c>
      <c r="F96" s="97">
        <v>727363</v>
      </c>
      <c r="G96" s="32">
        <v>57.66</v>
      </c>
      <c r="H96" s="32" t="s">
        <v>604</v>
      </c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  <c r="Y96" s="85"/>
      <c r="Z96" s="85"/>
      <c r="AA96" s="85"/>
      <c r="AB96" s="85"/>
    </row>
    <row r="97" spans="1:28" ht="12.75" customHeight="1">
      <c r="A97" s="96">
        <v>45097</v>
      </c>
      <c r="B97" s="32" t="s">
        <v>1183</v>
      </c>
      <c r="C97" s="31" t="s">
        <v>1184</v>
      </c>
      <c r="D97" s="31" t="s">
        <v>1185</v>
      </c>
      <c r="E97" s="31" t="s">
        <v>600</v>
      </c>
      <c r="F97" s="97">
        <v>592999</v>
      </c>
      <c r="G97" s="32">
        <v>57.9</v>
      </c>
      <c r="H97" s="32" t="s">
        <v>604</v>
      </c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  <c r="AA97" s="85"/>
      <c r="AB97" s="85"/>
    </row>
    <row r="98" spans="1:28" ht="12.75" customHeight="1">
      <c r="A98" s="96">
        <v>45097</v>
      </c>
      <c r="B98" s="32" t="s">
        <v>1060</v>
      </c>
      <c r="C98" s="31" t="s">
        <v>1061</v>
      </c>
      <c r="D98" s="31" t="s">
        <v>1186</v>
      </c>
      <c r="E98" s="31" t="s">
        <v>600</v>
      </c>
      <c r="F98" s="97">
        <v>530602</v>
      </c>
      <c r="G98" s="32">
        <v>47.96</v>
      </c>
      <c r="H98" s="32" t="s">
        <v>604</v>
      </c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</row>
    <row r="99" spans="1:28" ht="12.75" customHeight="1">
      <c r="A99" s="96">
        <v>45097</v>
      </c>
      <c r="B99" s="32" t="s">
        <v>1060</v>
      </c>
      <c r="C99" s="31" t="s">
        <v>1061</v>
      </c>
      <c r="D99" s="31" t="s">
        <v>1187</v>
      </c>
      <c r="E99" s="31" t="s">
        <v>600</v>
      </c>
      <c r="F99" s="97">
        <v>800000</v>
      </c>
      <c r="G99" s="32">
        <v>45.77</v>
      </c>
      <c r="H99" s="32" t="s">
        <v>604</v>
      </c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  <c r="AA99" s="85"/>
      <c r="AB99" s="85"/>
    </row>
    <row r="100" spans="1:28" ht="12.75" customHeight="1">
      <c r="A100" s="96">
        <v>45097</v>
      </c>
      <c r="B100" s="32" t="s">
        <v>1060</v>
      </c>
      <c r="C100" s="31" t="s">
        <v>1061</v>
      </c>
      <c r="D100" s="31" t="s">
        <v>1188</v>
      </c>
      <c r="E100" s="31" t="s">
        <v>600</v>
      </c>
      <c r="F100" s="97">
        <v>470714</v>
      </c>
      <c r="G100" s="32">
        <v>49.29</v>
      </c>
      <c r="H100" s="32" t="s">
        <v>604</v>
      </c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  <c r="AA100" s="85"/>
      <c r="AB100" s="85"/>
    </row>
    <row r="101" spans="1:28" ht="12.75" customHeight="1">
      <c r="A101" s="96">
        <v>45097</v>
      </c>
      <c r="B101" s="32" t="s">
        <v>1062</v>
      </c>
      <c r="C101" s="31" t="s">
        <v>1063</v>
      </c>
      <c r="D101" s="31" t="s">
        <v>1064</v>
      </c>
      <c r="E101" s="31" t="s">
        <v>601</v>
      </c>
      <c r="F101" s="97">
        <v>950000</v>
      </c>
      <c r="G101" s="32">
        <v>11.08</v>
      </c>
      <c r="H101" s="32" t="s">
        <v>604</v>
      </c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  <c r="AA101" s="85"/>
      <c r="AB101" s="85"/>
    </row>
    <row r="102" spans="1:28" ht="12.75" customHeight="1">
      <c r="A102" s="96">
        <v>45097</v>
      </c>
      <c r="B102" s="32" t="s">
        <v>1151</v>
      </c>
      <c r="C102" s="31" t="s">
        <v>1152</v>
      </c>
      <c r="D102" s="31" t="s">
        <v>1189</v>
      </c>
      <c r="E102" s="31" t="s">
        <v>601</v>
      </c>
      <c r="F102" s="97">
        <v>950000</v>
      </c>
      <c r="G102" s="32">
        <v>510.87</v>
      </c>
      <c r="H102" s="32" t="s">
        <v>604</v>
      </c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  <c r="Y102" s="85"/>
      <c r="Z102" s="85"/>
      <c r="AA102" s="85"/>
      <c r="AB102" s="85"/>
    </row>
    <row r="103" spans="1:28" ht="12.75" customHeight="1">
      <c r="A103" s="96">
        <v>45097</v>
      </c>
      <c r="B103" s="32" t="s">
        <v>330</v>
      </c>
      <c r="C103" s="31" t="s">
        <v>1153</v>
      </c>
      <c r="D103" s="31" t="s">
        <v>605</v>
      </c>
      <c r="E103" s="31" t="s">
        <v>601</v>
      </c>
      <c r="F103" s="97">
        <v>225254</v>
      </c>
      <c r="G103" s="32">
        <v>2305.33</v>
      </c>
      <c r="H103" s="32" t="s">
        <v>604</v>
      </c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  <c r="Y103" s="85"/>
      <c r="Z103" s="85"/>
      <c r="AA103" s="85"/>
      <c r="AB103" s="85"/>
    </row>
    <row r="104" spans="1:28" ht="12.75" customHeight="1">
      <c r="A104" s="96">
        <v>45097</v>
      </c>
      <c r="B104" s="32" t="s">
        <v>1012</v>
      </c>
      <c r="C104" s="31" t="s">
        <v>1190</v>
      </c>
      <c r="D104" s="31" t="s">
        <v>1191</v>
      </c>
      <c r="E104" s="31" t="s">
        <v>601</v>
      </c>
      <c r="F104" s="97">
        <v>107880</v>
      </c>
      <c r="G104" s="32">
        <v>38.5</v>
      </c>
      <c r="H104" s="32" t="s">
        <v>604</v>
      </c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  <c r="Y104" s="85"/>
      <c r="Z104" s="85"/>
      <c r="AA104" s="85"/>
      <c r="AB104" s="85"/>
    </row>
    <row r="105" spans="1:28" ht="12.75" customHeight="1">
      <c r="A105" s="96">
        <v>45097</v>
      </c>
      <c r="B105" s="32" t="s">
        <v>1192</v>
      </c>
      <c r="C105" s="31" t="s">
        <v>1193</v>
      </c>
      <c r="D105" s="31" t="s">
        <v>1194</v>
      </c>
      <c r="E105" s="31" t="s">
        <v>601</v>
      </c>
      <c r="F105" s="97">
        <v>135000</v>
      </c>
      <c r="G105" s="32">
        <v>5.12</v>
      </c>
      <c r="H105" s="32" t="s">
        <v>604</v>
      </c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  <c r="Y105" s="85"/>
      <c r="Z105" s="85"/>
      <c r="AA105" s="85"/>
      <c r="AB105" s="85"/>
    </row>
    <row r="106" spans="1:28" ht="12.75" customHeight="1">
      <c r="A106" s="96">
        <v>45097</v>
      </c>
      <c r="B106" s="32" t="s">
        <v>1154</v>
      </c>
      <c r="C106" s="31" t="s">
        <v>1155</v>
      </c>
      <c r="D106" s="31" t="s">
        <v>1195</v>
      </c>
      <c r="E106" s="31" t="s">
        <v>601</v>
      </c>
      <c r="F106" s="97">
        <v>269554</v>
      </c>
      <c r="G106" s="32">
        <v>36.5</v>
      </c>
      <c r="H106" s="32" t="s">
        <v>604</v>
      </c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  <c r="Y106" s="85"/>
      <c r="Z106" s="85"/>
      <c r="AA106" s="85"/>
      <c r="AB106" s="85"/>
    </row>
    <row r="107" spans="1:28" ht="12.75" customHeight="1">
      <c r="A107" s="96">
        <v>45097</v>
      </c>
      <c r="B107" s="32" t="s">
        <v>1196</v>
      </c>
      <c r="C107" s="31" t="s">
        <v>1197</v>
      </c>
      <c r="D107" s="31" t="s">
        <v>1198</v>
      </c>
      <c r="E107" s="31" t="s">
        <v>601</v>
      </c>
      <c r="F107" s="97">
        <v>216671</v>
      </c>
      <c r="G107" s="32">
        <v>2.63</v>
      </c>
      <c r="H107" s="32" t="s">
        <v>604</v>
      </c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  <c r="V107" s="85"/>
      <c r="W107" s="85"/>
      <c r="X107" s="85"/>
      <c r="Y107" s="85"/>
      <c r="Z107" s="85"/>
      <c r="AA107" s="85"/>
      <c r="AB107" s="85"/>
    </row>
    <row r="108" spans="1:28" ht="12.75" customHeight="1">
      <c r="A108" s="96">
        <v>45097</v>
      </c>
      <c r="B108" s="32" t="s">
        <v>1196</v>
      </c>
      <c r="C108" s="31" t="s">
        <v>1197</v>
      </c>
      <c r="D108" s="31" t="s">
        <v>1199</v>
      </c>
      <c r="E108" s="31" t="s">
        <v>601</v>
      </c>
      <c r="F108" s="97">
        <v>382142</v>
      </c>
      <c r="G108" s="32">
        <v>2.2000000000000002</v>
      </c>
      <c r="H108" s="32" t="s">
        <v>604</v>
      </c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  <c r="Y108" s="85"/>
      <c r="Z108" s="85"/>
      <c r="AA108" s="85"/>
      <c r="AB108" s="85"/>
    </row>
    <row r="109" spans="1:28" ht="12.75" customHeight="1">
      <c r="A109" s="96">
        <v>45097</v>
      </c>
      <c r="B109" s="32" t="s">
        <v>1196</v>
      </c>
      <c r="C109" s="31" t="s">
        <v>1197</v>
      </c>
      <c r="D109" s="31" t="s">
        <v>1200</v>
      </c>
      <c r="E109" s="31" t="s">
        <v>601</v>
      </c>
      <c r="F109" s="97">
        <v>177751</v>
      </c>
      <c r="G109" s="32">
        <v>2</v>
      </c>
      <c r="H109" s="32" t="s">
        <v>604</v>
      </c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  <c r="Y109" s="85"/>
      <c r="Z109" s="85"/>
      <c r="AA109" s="85"/>
      <c r="AB109" s="85"/>
    </row>
    <row r="110" spans="1:28" ht="12.75" customHeight="1">
      <c r="A110" s="96">
        <v>45097</v>
      </c>
      <c r="B110" s="32" t="s">
        <v>1196</v>
      </c>
      <c r="C110" s="31" t="s">
        <v>1197</v>
      </c>
      <c r="D110" s="31" t="s">
        <v>1201</v>
      </c>
      <c r="E110" s="31" t="s">
        <v>601</v>
      </c>
      <c r="F110" s="97">
        <v>185428</v>
      </c>
      <c r="G110" s="32">
        <v>2.56</v>
      </c>
      <c r="H110" s="32" t="s">
        <v>604</v>
      </c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  <c r="Y110" s="85"/>
      <c r="Z110" s="85"/>
      <c r="AA110" s="85"/>
      <c r="AB110" s="85"/>
    </row>
    <row r="111" spans="1:28" ht="12.75" customHeight="1">
      <c r="A111" s="96">
        <v>45097</v>
      </c>
      <c r="B111" s="32" t="s">
        <v>1157</v>
      </c>
      <c r="C111" s="31" t="s">
        <v>1158</v>
      </c>
      <c r="D111" s="31" t="s">
        <v>1159</v>
      </c>
      <c r="E111" s="31" t="s">
        <v>601</v>
      </c>
      <c r="F111" s="97">
        <v>30</v>
      </c>
      <c r="G111" s="32">
        <v>12.18</v>
      </c>
      <c r="H111" s="32" t="s">
        <v>604</v>
      </c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  <c r="Y111" s="85"/>
      <c r="Z111" s="85"/>
      <c r="AA111" s="85"/>
      <c r="AB111" s="85"/>
    </row>
    <row r="112" spans="1:28" ht="12.75" customHeight="1">
      <c r="A112" s="96">
        <v>45097</v>
      </c>
      <c r="B112" s="32" t="s">
        <v>1157</v>
      </c>
      <c r="C112" s="31" t="s">
        <v>1158</v>
      </c>
      <c r="D112" s="31" t="s">
        <v>602</v>
      </c>
      <c r="E112" s="31" t="s">
        <v>601</v>
      </c>
      <c r="F112" s="97">
        <v>609276</v>
      </c>
      <c r="G112" s="32">
        <v>11.55</v>
      </c>
      <c r="H112" s="32" t="s">
        <v>604</v>
      </c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  <c r="Y112" s="85"/>
      <c r="Z112" s="85"/>
      <c r="AA112" s="85"/>
      <c r="AB112" s="85"/>
    </row>
    <row r="113" spans="1:28" ht="12.75" customHeight="1">
      <c r="A113" s="96">
        <v>45097</v>
      </c>
      <c r="B113" s="32" t="s">
        <v>1157</v>
      </c>
      <c r="C113" s="31" t="s">
        <v>1158</v>
      </c>
      <c r="D113" s="31" t="s">
        <v>993</v>
      </c>
      <c r="E113" s="31" t="s">
        <v>601</v>
      </c>
      <c r="F113" s="97">
        <v>91178</v>
      </c>
      <c r="G113" s="32">
        <v>12.14</v>
      </c>
      <c r="H113" s="32" t="s">
        <v>604</v>
      </c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  <c r="Y113" s="85"/>
      <c r="Z113" s="85"/>
      <c r="AA113" s="85"/>
      <c r="AB113" s="85"/>
    </row>
    <row r="114" spans="1:28" ht="12.75" customHeight="1">
      <c r="A114" s="96">
        <v>45097</v>
      </c>
      <c r="B114" s="32" t="s">
        <v>1054</v>
      </c>
      <c r="C114" s="31" t="s">
        <v>1055</v>
      </c>
      <c r="D114" s="31" t="s">
        <v>605</v>
      </c>
      <c r="E114" s="31" t="s">
        <v>601</v>
      </c>
      <c r="F114" s="97">
        <v>636724</v>
      </c>
      <c r="G114" s="32">
        <v>453.08</v>
      </c>
      <c r="H114" s="32" t="s">
        <v>604</v>
      </c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  <c r="AA114" s="85"/>
      <c r="AB114" s="85"/>
    </row>
    <row r="115" spans="1:28" ht="12.75" customHeight="1">
      <c r="A115" s="96">
        <v>45097</v>
      </c>
      <c r="B115" s="32" t="s">
        <v>1056</v>
      </c>
      <c r="C115" s="31" t="s">
        <v>1057</v>
      </c>
      <c r="D115" s="31" t="s">
        <v>1058</v>
      </c>
      <c r="E115" s="31" t="s">
        <v>601</v>
      </c>
      <c r="F115" s="97">
        <v>90006</v>
      </c>
      <c r="G115" s="32">
        <v>103.03</v>
      </c>
      <c r="H115" s="32" t="s">
        <v>604</v>
      </c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  <c r="AA115" s="85"/>
      <c r="AB115" s="85"/>
    </row>
    <row r="116" spans="1:28" ht="12.75" customHeight="1">
      <c r="A116" s="96">
        <v>45097</v>
      </c>
      <c r="B116" s="32" t="s">
        <v>443</v>
      </c>
      <c r="C116" s="31" t="s">
        <v>1202</v>
      </c>
      <c r="D116" s="31" t="s">
        <v>1106</v>
      </c>
      <c r="E116" s="31" t="s">
        <v>601</v>
      </c>
      <c r="F116" s="97">
        <v>5905682</v>
      </c>
      <c r="G116" s="32">
        <v>96.15</v>
      </c>
      <c r="H116" s="32" t="s">
        <v>604</v>
      </c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  <c r="AA116" s="85"/>
      <c r="AB116" s="85"/>
    </row>
    <row r="117" spans="1:28" ht="12.75" customHeight="1">
      <c r="A117" s="96">
        <v>45097</v>
      </c>
      <c r="B117" s="32" t="s">
        <v>991</v>
      </c>
      <c r="C117" s="31" t="s">
        <v>992</v>
      </c>
      <c r="D117" s="31" t="s">
        <v>1059</v>
      </c>
      <c r="E117" s="31" t="s">
        <v>601</v>
      </c>
      <c r="F117" s="97">
        <v>27200</v>
      </c>
      <c r="G117" s="32">
        <v>159.71</v>
      </c>
      <c r="H117" s="32" t="s">
        <v>604</v>
      </c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  <c r="Y117" s="85"/>
      <c r="Z117" s="85"/>
      <c r="AA117" s="85"/>
      <c r="AB117" s="85"/>
    </row>
    <row r="118" spans="1:28" ht="12.75" customHeight="1">
      <c r="A118" s="96">
        <v>45097</v>
      </c>
      <c r="B118" s="32" t="s">
        <v>991</v>
      </c>
      <c r="C118" s="31" t="s">
        <v>992</v>
      </c>
      <c r="D118" s="31" t="s">
        <v>993</v>
      </c>
      <c r="E118" s="31" t="s">
        <v>601</v>
      </c>
      <c r="F118" s="97">
        <v>21600</v>
      </c>
      <c r="G118" s="32">
        <v>160.21</v>
      </c>
      <c r="H118" s="32" t="s">
        <v>604</v>
      </c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  <c r="Y118" s="85"/>
      <c r="Z118" s="85"/>
      <c r="AA118" s="85"/>
      <c r="AB118" s="85"/>
    </row>
    <row r="119" spans="1:28" ht="12.75" customHeight="1">
      <c r="A119" s="96">
        <v>45097</v>
      </c>
      <c r="B119" s="32" t="s">
        <v>1163</v>
      </c>
      <c r="C119" s="31" t="s">
        <v>1164</v>
      </c>
      <c r="D119" s="31" t="s">
        <v>1165</v>
      </c>
      <c r="E119" s="31" t="s">
        <v>601</v>
      </c>
      <c r="F119" s="97">
        <v>104000</v>
      </c>
      <c r="G119" s="32">
        <v>159.03</v>
      </c>
      <c r="H119" s="32" t="s">
        <v>604</v>
      </c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  <c r="Y119" s="85"/>
      <c r="Z119" s="85"/>
      <c r="AA119" s="85"/>
      <c r="AB119" s="85"/>
    </row>
    <row r="120" spans="1:28" ht="12.75" customHeight="1">
      <c r="A120" s="96">
        <v>45097</v>
      </c>
      <c r="B120" s="32" t="s">
        <v>1166</v>
      </c>
      <c r="C120" s="31" t="s">
        <v>1167</v>
      </c>
      <c r="D120" s="31" t="s">
        <v>602</v>
      </c>
      <c r="E120" s="31" t="s">
        <v>601</v>
      </c>
      <c r="F120" s="97">
        <v>325003</v>
      </c>
      <c r="G120" s="32">
        <v>27.35</v>
      </c>
      <c r="H120" s="32" t="s">
        <v>604</v>
      </c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  <c r="V120" s="85"/>
      <c r="W120" s="85"/>
      <c r="X120" s="85"/>
      <c r="Y120" s="85"/>
      <c r="Z120" s="85"/>
      <c r="AA120" s="85"/>
      <c r="AB120" s="85"/>
    </row>
    <row r="121" spans="1:28" ht="12.75" customHeight="1">
      <c r="A121" s="96">
        <v>45097</v>
      </c>
      <c r="B121" s="32" t="s">
        <v>1168</v>
      </c>
      <c r="C121" s="31" t="s">
        <v>1169</v>
      </c>
      <c r="D121" s="31" t="s">
        <v>605</v>
      </c>
      <c r="E121" s="31" t="s">
        <v>601</v>
      </c>
      <c r="F121" s="97">
        <v>845427</v>
      </c>
      <c r="G121" s="32">
        <v>97.69</v>
      </c>
      <c r="H121" s="32" t="s">
        <v>604</v>
      </c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  <c r="V121" s="85"/>
      <c r="W121" s="85"/>
      <c r="X121" s="85"/>
      <c r="Y121" s="85"/>
      <c r="Z121" s="85"/>
      <c r="AA121" s="85"/>
      <c r="AB121" s="85"/>
    </row>
    <row r="122" spans="1:28" ht="12.75" customHeight="1">
      <c r="A122" s="96">
        <v>45097</v>
      </c>
      <c r="B122" s="32" t="s">
        <v>1170</v>
      </c>
      <c r="C122" s="31" t="s">
        <v>1171</v>
      </c>
      <c r="D122" s="31" t="s">
        <v>1203</v>
      </c>
      <c r="E122" s="31" t="s">
        <v>601</v>
      </c>
      <c r="F122" s="97">
        <v>1709680</v>
      </c>
      <c r="G122" s="32">
        <v>24</v>
      </c>
      <c r="H122" s="32" t="s">
        <v>604</v>
      </c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  <c r="V122" s="85"/>
      <c r="W122" s="85"/>
      <c r="X122" s="85"/>
      <c r="Y122" s="85"/>
      <c r="Z122" s="85"/>
      <c r="AA122" s="85"/>
      <c r="AB122" s="85"/>
    </row>
    <row r="123" spans="1:28" ht="12.75" customHeight="1">
      <c r="A123" s="96">
        <v>45097</v>
      </c>
      <c r="B123" s="32" t="s">
        <v>529</v>
      </c>
      <c r="C123" s="31" t="s">
        <v>1172</v>
      </c>
      <c r="D123" s="31" t="s">
        <v>605</v>
      </c>
      <c r="E123" s="31" t="s">
        <v>601</v>
      </c>
      <c r="F123" s="97">
        <v>724154</v>
      </c>
      <c r="G123" s="32">
        <v>261.36</v>
      </c>
      <c r="H123" s="32" t="s">
        <v>604</v>
      </c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  <c r="V123" s="85"/>
      <c r="W123" s="85"/>
      <c r="X123" s="85"/>
      <c r="Y123" s="85"/>
      <c r="Z123" s="85"/>
      <c r="AA123" s="85"/>
      <c r="AB123" s="85"/>
    </row>
    <row r="124" spans="1:28" ht="12.75" customHeight="1">
      <c r="A124" s="96">
        <v>45097</v>
      </c>
      <c r="B124" s="32" t="s">
        <v>891</v>
      </c>
      <c r="C124" s="31" t="s">
        <v>1065</v>
      </c>
      <c r="D124" s="31" t="s">
        <v>605</v>
      </c>
      <c r="E124" s="31" t="s">
        <v>601</v>
      </c>
      <c r="F124" s="97">
        <v>903898</v>
      </c>
      <c r="G124" s="32">
        <v>183.33</v>
      </c>
      <c r="H124" s="32" t="s">
        <v>604</v>
      </c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  <c r="W124" s="85"/>
      <c r="X124" s="85"/>
      <c r="Y124" s="85"/>
      <c r="Z124" s="85"/>
      <c r="AA124" s="85"/>
      <c r="AB124" s="85"/>
    </row>
    <row r="125" spans="1:28" ht="12.75" customHeight="1">
      <c r="A125" s="96">
        <v>45097</v>
      </c>
      <c r="B125" s="32" t="s">
        <v>1173</v>
      </c>
      <c r="C125" s="31" t="s">
        <v>1174</v>
      </c>
      <c r="D125" s="31" t="s">
        <v>602</v>
      </c>
      <c r="E125" s="31" t="s">
        <v>601</v>
      </c>
      <c r="F125" s="97">
        <v>112000</v>
      </c>
      <c r="G125" s="32">
        <v>73.09</v>
      </c>
      <c r="H125" s="32" t="s">
        <v>604</v>
      </c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  <c r="V125" s="85"/>
      <c r="W125" s="85"/>
      <c r="X125" s="85"/>
      <c r="Y125" s="85"/>
      <c r="Z125" s="85"/>
      <c r="AA125" s="85"/>
      <c r="AB125" s="85"/>
    </row>
    <row r="126" spans="1:28" ht="12.75" customHeight="1">
      <c r="A126" s="96">
        <v>45097</v>
      </c>
      <c r="B126" s="32" t="s">
        <v>1173</v>
      </c>
      <c r="C126" s="31" t="s">
        <v>1174</v>
      </c>
      <c r="D126" s="31" t="s">
        <v>1204</v>
      </c>
      <c r="E126" s="31" t="s">
        <v>601</v>
      </c>
      <c r="F126" s="97">
        <v>84000</v>
      </c>
      <c r="G126" s="32">
        <v>73.150000000000006</v>
      </c>
      <c r="H126" s="32" t="s">
        <v>604</v>
      </c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  <c r="V126" s="85"/>
      <c r="W126" s="85"/>
      <c r="X126" s="85"/>
      <c r="Y126" s="85"/>
      <c r="Z126" s="85"/>
      <c r="AA126" s="85"/>
      <c r="AB126" s="85"/>
    </row>
    <row r="127" spans="1:28" ht="12.75" customHeight="1">
      <c r="A127" s="96">
        <v>45097</v>
      </c>
      <c r="B127" s="32" t="s">
        <v>1173</v>
      </c>
      <c r="C127" s="31" t="s">
        <v>1174</v>
      </c>
      <c r="D127" s="31" t="s">
        <v>1175</v>
      </c>
      <c r="E127" s="31" t="s">
        <v>601</v>
      </c>
      <c r="F127" s="97">
        <v>84000</v>
      </c>
      <c r="G127" s="32">
        <v>73.150000000000006</v>
      </c>
      <c r="H127" s="32" t="s">
        <v>604</v>
      </c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  <c r="V127" s="85"/>
      <c r="W127" s="85"/>
      <c r="X127" s="85"/>
      <c r="Y127" s="85"/>
      <c r="Z127" s="85"/>
      <c r="AA127" s="85"/>
      <c r="AB127" s="85"/>
    </row>
    <row r="128" spans="1:28" ht="12.75" customHeight="1">
      <c r="A128" s="96">
        <v>45097</v>
      </c>
      <c r="B128" s="32" t="s">
        <v>1177</v>
      </c>
      <c r="C128" s="31" t="s">
        <v>1178</v>
      </c>
      <c r="D128" s="31" t="s">
        <v>1179</v>
      </c>
      <c r="E128" s="31" t="s">
        <v>601</v>
      </c>
      <c r="F128" s="97">
        <v>497432</v>
      </c>
      <c r="G128" s="32">
        <v>73.06</v>
      </c>
      <c r="H128" s="32" t="s">
        <v>604</v>
      </c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  <c r="V128" s="85"/>
      <c r="W128" s="85"/>
      <c r="X128" s="85"/>
      <c r="Y128" s="85"/>
      <c r="Z128" s="85"/>
      <c r="AA128" s="85"/>
      <c r="AB128" s="85"/>
    </row>
    <row r="129" spans="1:28" ht="12.75" customHeight="1">
      <c r="A129" s="96">
        <v>45097</v>
      </c>
      <c r="B129" s="32" t="s">
        <v>1180</v>
      </c>
      <c r="C129" s="31" t="s">
        <v>1181</v>
      </c>
      <c r="D129" s="31" t="s">
        <v>1182</v>
      </c>
      <c r="E129" s="31" t="s">
        <v>601</v>
      </c>
      <c r="F129" s="97">
        <v>1071232</v>
      </c>
      <c r="G129" s="32">
        <v>121.82</v>
      </c>
      <c r="H129" s="32" t="s">
        <v>604</v>
      </c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V129" s="85"/>
      <c r="W129" s="85"/>
      <c r="X129" s="85"/>
      <c r="Y129" s="85"/>
      <c r="Z129" s="85"/>
      <c r="AA129" s="85"/>
      <c r="AB129" s="85"/>
    </row>
    <row r="130" spans="1:28" ht="12.75" customHeight="1">
      <c r="A130" s="96">
        <v>45097</v>
      </c>
      <c r="B130" s="32" t="s">
        <v>1183</v>
      </c>
      <c r="C130" s="31" t="s">
        <v>1184</v>
      </c>
      <c r="D130" s="31" t="s">
        <v>1185</v>
      </c>
      <c r="E130" s="31" t="s">
        <v>601</v>
      </c>
      <c r="F130" s="97">
        <v>87999</v>
      </c>
      <c r="G130" s="32">
        <v>56.35</v>
      </c>
      <c r="H130" s="32" t="s">
        <v>604</v>
      </c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  <c r="V130" s="85"/>
      <c r="W130" s="85"/>
      <c r="X130" s="85"/>
      <c r="Y130" s="85"/>
      <c r="Z130" s="85"/>
      <c r="AA130" s="85"/>
      <c r="AB130" s="85"/>
    </row>
    <row r="131" spans="1:28" ht="12.75" customHeight="1">
      <c r="A131" s="96">
        <v>45097</v>
      </c>
      <c r="B131" s="32" t="s">
        <v>1183</v>
      </c>
      <c r="C131" s="31" t="s">
        <v>1184</v>
      </c>
      <c r="D131" s="31" t="s">
        <v>606</v>
      </c>
      <c r="E131" s="31" t="s">
        <v>601</v>
      </c>
      <c r="F131" s="97">
        <v>727363</v>
      </c>
      <c r="G131" s="32">
        <v>57.44</v>
      </c>
      <c r="H131" s="32" t="s">
        <v>604</v>
      </c>
      <c r="I131" s="85"/>
      <c r="J131" s="85"/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  <c r="V131" s="85"/>
      <c r="W131" s="85"/>
      <c r="X131" s="85"/>
      <c r="Y131" s="85"/>
      <c r="Z131" s="85"/>
      <c r="AA131" s="85"/>
      <c r="AB131" s="85"/>
    </row>
    <row r="132" spans="1:28" ht="12.75" customHeight="1">
      <c r="A132" s="96">
        <v>45097</v>
      </c>
      <c r="B132" s="32" t="s">
        <v>1060</v>
      </c>
      <c r="C132" s="31" t="s">
        <v>1061</v>
      </c>
      <c r="D132" s="31" t="s">
        <v>1186</v>
      </c>
      <c r="E132" s="31" t="s">
        <v>601</v>
      </c>
      <c r="F132" s="97">
        <v>530602</v>
      </c>
      <c r="G132" s="32">
        <v>47.86</v>
      </c>
      <c r="H132" s="32" t="s">
        <v>604</v>
      </c>
      <c r="I132" s="85"/>
      <c r="J132" s="85"/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  <c r="V132" s="85"/>
      <c r="W132" s="85"/>
      <c r="X132" s="85"/>
      <c r="Y132" s="85"/>
      <c r="Z132" s="85"/>
      <c r="AA132" s="85"/>
      <c r="AB132" s="85"/>
    </row>
    <row r="133" spans="1:28" ht="12.75" customHeight="1">
      <c r="A133" s="96">
        <v>45097</v>
      </c>
      <c r="B133" s="32" t="s">
        <v>1060</v>
      </c>
      <c r="C133" s="31" t="s">
        <v>1061</v>
      </c>
      <c r="D133" s="31" t="s">
        <v>1188</v>
      </c>
      <c r="E133" s="31" t="s">
        <v>601</v>
      </c>
      <c r="F133" s="97">
        <v>474410</v>
      </c>
      <c r="G133" s="32">
        <v>49.1</v>
      </c>
      <c r="H133" s="32" t="s">
        <v>604</v>
      </c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85"/>
      <c r="T133" s="85"/>
      <c r="U133" s="85"/>
      <c r="V133" s="85"/>
      <c r="W133" s="85"/>
      <c r="X133" s="85"/>
      <c r="Y133" s="85"/>
      <c r="Z133" s="85"/>
      <c r="AA133" s="85"/>
      <c r="AB133" s="85"/>
    </row>
    <row r="134" spans="1:28" ht="12.75" customHeight="1">
      <c r="A134" s="96">
        <v>45097</v>
      </c>
      <c r="B134" s="32" t="s">
        <v>1060</v>
      </c>
      <c r="C134" s="31" t="s">
        <v>1061</v>
      </c>
      <c r="D134" s="31" t="s">
        <v>1205</v>
      </c>
      <c r="E134" s="31" t="s">
        <v>601</v>
      </c>
      <c r="F134" s="97">
        <v>531943</v>
      </c>
      <c r="G134" s="32">
        <v>45.5</v>
      </c>
      <c r="H134" s="32" t="s">
        <v>604</v>
      </c>
      <c r="I134" s="85"/>
      <c r="J134" s="85"/>
      <c r="K134" s="85"/>
      <c r="L134" s="85"/>
      <c r="M134" s="85"/>
      <c r="N134" s="85"/>
      <c r="O134" s="85"/>
      <c r="P134" s="85"/>
      <c r="Q134" s="85"/>
      <c r="R134" s="85"/>
      <c r="S134" s="85"/>
      <c r="T134" s="85"/>
      <c r="U134" s="85"/>
      <c r="V134" s="85"/>
      <c r="W134" s="85"/>
      <c r="X134" s="85"/>
      <c r="Y134" s="85"/>
      <c r="Z134" s="85"/>
      <c r="AA134" s="85"/>
      <c r="AB134" s="85"/>
    </row>
    <row r="135" spans="1:28" ht="12.75" customHeight="1">
      <c r="A135" s="96"/>
      <c r="B135" s="32"/>
      <c r="C135" s="31"/>
      <c r="D135" s="31"/>
      <c r="E135" s="31"/>
      <c r="F135" s="97"/>
      <c r="G135" s="32"/>
      <c r="H135" s="32"/>
      <c r="I135" s="85"/>
      <c r="J135" s="85"/>
      <c r="K135" s="85"/>
      <c r="L135" s="85"/>
      <c r="M135" s="85"/>
      <c r="N135" s="85"/>
      <c r="O135" s="85"/>
      <c r="P135" s="85"/>
      <c r="Q135" s="85"/>
      <c r="R135" s="85"/>
      <c r="S135" s="85"/>
      <c r="T135" s="85"/>
      <c r="U135" s="85"/>
      <c r="V135" s="85"/>
      <c r="W135" s="85"/>
      <c r="X135" s="85"/>
      <c r="Y135" s="85"/>
      <c r="Z135" s="85"/>
      <c r="AA135" s="85"/>
      <c r="AB135" s="85"/>
    </row>
    <row r="136" spans="1:28" ht="12.75" customHeight="1">
      <c r="A136" s="96"/>
      <c r="B136" s="32"/>
      <c r="C136" s="31"/>
      <c r="D136" s="31"/>
      <c r="E136" s="31"/>
      <c r="F136" s="97"/>
      <c r="G136" s="32"/>
      <c r="H136" s="32"/>
      <c r="I136" s="85"/>
      <c r="J136" s="85"/>
      <c r="K136" s="85"/>
      <c r="L136" s="85"/>
      <c r="M136" s="85"/>
      <c r="N136" s="85"/>
      <c r="O136" s="85"/>
      <c r="P136" s="85"/>
      <c r="Q136" s="85"/>
      <c r="R136" s="85"/>
      <c r="S136" s="85"/>
      <c r="T136" s="85"/>
      <c r="U136" s="85"/>
      <c r="V136" s="85"/>
      <c r="W136" s="85"/>
      <c r="X136" s="85"/>
      <c r="Y136" s="85"/>
      <c r="Z136" s="85"/>
      <c r="AA136" s="85"/>
      <c r="AB136" s="85"/>
    </row>
    <row r="137" spans="1:28" ht="12.75" customHeight="1">
      <c r="A137" s="96"/>
      <c r="B137" s="32"/>
      <c r="C137" s="31"/>
      <c r="D137" s="31"/>
      <c r="E137" s="31"/>
      <c r="F137" s="97"/>
      <c r="G137" s="32"/>
      <c r="H137" s="32"/>
      <c r="I137" s="85"/>
      <c r="J137" s="85"/>
      <c r="K137" s="85"/>
      <c r="L137" s="85"/>
      <c r="M137" s="85"/>
      <c r="N137" s="85"/>
      <c r="O137" s="85"/>
      <c r="P137" s="85"/>
      <c r="Q137" s="85"/>
      <c r="R137" s="85"/>
      <c r="S137" s="85"/>
      <c r="T137" s="85"/>
      <c r="U137" s="85"/>
      <c r="V137" s="85"/>
      <c r="W137" s="85"/>
      <c r="X137" s="85"/>
      <c r="Y137" s="85"/>
      <c r="Z137" s="85"/>
      <c r="AA137" s="85"/>
      <c r="AB137" s="85"/>
    </row>
    <row r="138" spans="1:28" ht="12.75" customHeight="1">
      <c r="A138" s="96"/>
      <c r="B138" s="32"/>
      <c r="C138" s="31"/>
      <c r="D138" s="31"/>
      <c r="E138" s="31"/>
      <c r="F138" s="97"/>
      <c r="G138" s="32"/>
      <c r="H138" s="32"/>
      <c r="I138" s="85"/>
      <c r="J138" s="85"/>
      <c r="K138" s="85"/>
      <c r="L138" s="85"/>
      <c r="M138" s="85"/>
      <c r="N138" s="85"/>
      <c r="O138" s="85"/>
      <c r="P138" s="85"/>
      <c r="Q138" s="85"/>
      <c r="R138" s="85"/>
      <c r="S138" s="85"/>
      <c r="T138" s="85"/>
      <c r="U138" s="85"/>
      <c r="V138" s="85"/>
      <c r="W138" s="85"/>
      <c r="X138" s="85"/>
      <c r="Y138" s="85"/>
      <c r="Z138" s="85"/>
      <c r="AA138" s="85"/>
      <c r="AB138" s="85"/>
    </row>
    <row r="139" spans="1:28" ht="12.75" customHeight="1">
      <c r="A139" s="96"/>
      <c r="B139" s="32"/>
      <c r="C139" s="31"/>
      <c r="D139" s="31"/>
      <c r="E139" s="31"/>
      <c r="F139" s="97"/>
      <c r="G139" s="32"/>
      <c r="H139" s="32"/>
      <c r="I139" s="85"/>
      <c r="J139" s="85"/>
      <c r="K139" s="85"/>
      <c r="L139" s="85"/>
      <c r="M139" s="85"/>
      <c r="N139" s="85"/>
      <c r="O139" s="85"/>
      <c r="P139" s="85"/>
      <c r="Q139" s="85"/>
      <c r="R139" s="85"/>
      <c r="S139" s="85"/>
      <c r="T139" s="85"/>
      <c r="U139" s="85"/>
      <c r="V139" s="85"/>
      <c r="W139" s="85"/>
      <c r="X139" s="85"/>
      <c r="Y139" s="85"/>
      <c r="Z139" s="85"/>
      <c r="AA139" s="85"/>
      <c r="AB139" s="85"/>
    </row>
    <row r="140" spans="1:28" ht="12.75" customHeight="1">
      <c r="A140" s="96"/>
      <c r="B140" s="32"/>
      <c r="C140" s="31"/>
      <c r="D140" s="31"/>
      <c r="E140" s="31"/>
      <c r="F140" s="97"/>
      <c r="G140" s="32"/>
      <c r="H140" s="32"/>
      <c r="I140" s="85"/>
      <c r="J140" s="85"/>
      <c r="K140" s="85"/>
      <c r="L140" s="85"/>
      <c r="M140" s="85"/>
      <c r="N140" s="85"/>
      <c r="O140" s="85"/>
      <c r="P140" s="85"/>
      <c r="Q140" s="85"/>
      <c r="R140" s="85"/>
      <c r="S140" s="85"/>
      <c r="T140" s="85"/>
      <c r="U140" s="85"/>
      <c r="V140" s="85"/>
      <c r="W140" s="85"/>
      <c r="X140" s="85"/>
      <c r="Y140" s="85"/>
      <c r="Z140" s="85"/>
      <c r="AA140" s="85"/>
      <c r="AB140" s="85"/>
    </row>
    <row r="141" spans="1:28" ht="12.75" customHeight="1">
      <c r="A141" s="96"/>
      <c r="B141" s="32"/>
      <c r="C141" s="31"/>
      <c r="D141" s="31"/>
      <c r="E141" s="31"/>
      <c r="F141" s="97"/>
      <c r="G141" s="32"/>
      <c r="H141" s="32"/>
      <c r="I141" s="85"/>
      <c r="J141" s="85"/>
      <c r="K141" s="85"/>
      <c r="L141" s="85"/>
      <c r="M141" s="85"/>
      <c r="N141" s="85"/>
      <c r="O141" s="85"/>
      <c r="P141" s="85"/>
      <c r="Q141" s="85"/>
      <c r="R141" s="85"/>
      <c r="S141" s="85"/>
      <c r="T141" s="85"/>
      <c r="U141" s="85"/>
      <c r="V141" s="85"/>
      <c r="W141" s="85"/>
      <c r="X141" s="85"/>
      <c r="Y141" s="85"/>
      <c r="Z141" s="85"/>
      <c r="AA141" s="85"/>
      <c r="AB141" s="85"/>
    </row>
    <row r="142" spans="1:28" ht="12.75" customHeight="1">
      <c r="A142" s="96"/>
      <c r="B142" s="32"/>
      <c r="C142" s="31"/>
      <c r="D142" s="31"/>
      <c r="E142" s="31"/>
      <c r="F142" s="97"/>
      <c r="G142" s="32"/>
      <c r="H142" s="32"/>
      <c r="I142" s="85"/>
      <c r="J142" s="85"/>
      <c r="K142" s="85"/>
      <c r="L142" s="85"/>
      <c r="M142" s="85"/>
      <c r="N142" s="85"/>
      <c r="O142" s="85"/>
      <c r="P142" s="85"/>
      <c r="Q142" s="85"/>
      <c r="R142" s="85"/>
      <c r="S142" s="85"/>
      <c r="T142" s="85"/>
      <c r="U142" s="85"/>
      <c r="V142" s="85"/>
      <c r="W142" s="85"/>
      <c r="X142" s="85"/>
      <c r="Y142" s="85"/>
      <c r="Z142" s="85"/>
      <c r="AA142" s="85"/>
      <c r="AB142" s="85"/>
    </row>
    <row r="143" spans="1:28" ht="12.75" customHeight="1">
      <c r="A143" s="96"/>
      <c r="B143" s="32"/>
      <c r="C143" s="31"/>
      <c r="D143" s="31"/>
      <c r="E143" s="31"/>
      <c r="F143" s="97"/>
      <c r="G143" s="32"/>
      <c r="H143" s="32"/>
      <c r="I143" s="85"/>
      <c r="J143" s="85"/>
      <c r="K143" s="85"/>
      <c r="L143" s="85"/>
      <c r="M143" s="85"/>
      <c r="N143" s="85"/>
      <c r="O143" s="85"/>
      <c r="P143" s="85"/>
      <c r="Q143" s="85"/>
      <c r="R143" s="85"/>
      <c r="S143" s="85"/>
      <c r="T143" s="85"/>
      <c r="U143" s="85"/>
      <c r="V143" s="85"/>
      <c r="W143" s="85"/>
      <c r="X143" s="85"/>
      <c r="Y143" s="85"/>
      <c r="Z143" s="85"/>
      <c r="AA143" s="85"/>
      <c r="AB143" s="85"/>
    </row>
    <row r="144" spans="1:28" ht="12.75" customHeight="1">
      <c r="A144" s="96"/>
      <c r="B144" s="32"/>
      <c r="C144" s="31"/>
      <c r="D144" s="31"/>
      <c r="E144" s="31"/>
      <c r="F144" s="97"/>
      <c r="G144" s="32"/>
      <c r="H144" s="32"/>
      <c r="I144" s="85"/>
      <c r="J144" s="85"/>
      <c r="K144" s="85"/>
      <c r="L144" s="85"/>
      <c r="M144" s="85"/>
      <c r="N144" s="85"/>
      <c r="O144" s="85"/>
      <c r="P144" s="85"/>
      <c r="Q144" s="85"/>
      <c r="R144" s="85"/>
      <c r="S144" s="85"/>
      <c r="T144" s="85"/>
      <c r="U144" s="85"/>
      <c r="V144" s="85"/>
      <c r="W144" s="85"/>
      <c r="X144" s="85"/>
      <c r="Y144" s="85"/>
      <c r="Z144" s="85"/>
      <c r="AA144" s="85"/>
      <c r="AB144" s="85"/>
    </row>
    <row r="145" spans="1:28" ht="12.75" customHeight="1">
      <c r="A145" s="96"/>
      <c r="B145" s="32"/>
      <c r="C145" s="31"/>
      <c r="D145" s="31"/>
      <c r="E145" s="31"/>
      <c r="F145" s="97"/>
      <c r="G145" s="32"/>
      <c r="H145" s="32"/>
      <c r="I145" s="85"/>
      <c r="J145" s="85"/>
      <c r="K145" s="85"/>
      <c r="L145" s="85"/>
      <c r="M145" s="85"/>
      <c r="N145" s="85"/>
      <c r="O145" s="85"/>
      <c r="P145" s="85"/>
      <c r="Q145" s="85"/>
      <c r="R145" s="85"/>
      <c r="S145" s="85"/>
      <c r="T145" s="85"/>
      <c r="U145" s="85"/>
      <c r="V145" s="85"/>
      <c r="W145" s="85"/>
      <c r="X145" s="85"/>
      <c r="Y145" s="85"/>
      <c r="Z145" s="85"/>
      <c r="AA145" s="85"/>
      <c r="AB145" s="85"/>
    </row>
    <row r="146" spans="1:28" ht="12.75" customHeight="1">
      <c r="A146" s="96"/>
      <c r="B146" s="32"/>
      <c r="C146" s="31"/>
      <c r="D146" s="31"/>
      <c r="E146" s="31"/>
      <c r="F146" s="97"/>
      <c r="G146" s="32"/>
      <c r="H146" s="32"/>
      <c r="I146" s="85"/>
      <c r="J146" s="85"/>
      <c r="K146" s="85"/>
      <c r="L146" s="85"/>
      <c r="M146" s="85"/>
      <c r="N146" s="85"/>
      <c r="O146" s="85"/>
      <c r="P146" s="85"/>
      <c r="Q146" s="85"/>
      <c r="R146" s="85"/>
      <c r="S146" s="85"/>
      <c r="T146" s="85"/>
      <c r="U146" s="85"/>
      <c r="V146" s="85"/>
      <c r="W146" s="85"/>
      <c r="X146" s="85"/>
      <c r="Y146" s="85"/>
      <c r="Z146" s="85"/>
      <c r="AA146" s="85"/>
      <c r="AB146" s="85"/>
    </row>
    <row r="147" spans="1:28" ht="12.75" customHeight="1">
      <c r="A147" s="96"/>
      <c r="B147" s="32"/>
      <c r="C147" s="31"/>
      <c r="D147" s="31"/>
      <c r="E147" s="31"/>
      <c r="F147" s="97"/>
      <c r="G147" s="32"/>
      <c r="H147" s="32"/>
      <c r="I147" s="85"/>
      <c r="J147" s="85"/>
      <c r="K147" s="85"/>
      <c r="L147" s="85"/>
      <c r="M147" s="85"/>
      <c r="N147" s="85"/>
      <c r="O147" s="85"/>
      <c r="P147" s="85"/>
      <c r="Q147" s="85"/>
      <c r="R147" s="85"/>
      <c r="S147" s="85"/>
      <c r="T147" s="85"/>
      <c r="U147" s="85"/>
      <c r="V147" s="85"/>
      <c r="W147" s="85"/>
      <c r="X147" s="85"/>
      <c r="Y147" s="85"/>
      <c r="Z147" s="85"/>
      <c r="AA147" s="85"/>
      <c r="AB147" s="85"/>
    </row>
    <row r="148" spans="1:28" ht="12.75" customHeight="1">
      <c r="A148" s="96"/>
      <c r="B148" s="32"/>
      <c r="C148" s="31"/>
      <c r="D148" s="31"/>
      <c r="E148" s="31"/>
      <c r="F148" s="97"/>
      <c r="G148" s="32"/>
      <c r="H148" s="32"/>
      <c r="I148" s="85"/>
      <c r="J148" s="85"/>
      <c r="K148" s="85"/>
      <c r="L148" s="85"/>
      <c r="M148" s="85"/>
      <c r="N148" s="85"/>
      <c r="O148" s="85"/>
      <c r="P148" s="85"/>
      <c r="Q148" s="85"/>
      <c r="R148" s="85"/>
      <c r="S148" s="85"/>
      <c r="T148" s="85"/>
      <c r="U148" s="85"/>
      <c r="V148" s="85"/>
      <c r="W148" s="85"/>
      <c r="X148" s="85"/>
      <c r="Y148" s="85"/>
      <c r="Z148" s="85"/>
      <c r="AA148" s="85"/>
      <c r="AB148" s="85"/>
    </row>
    <row r="149" spans="1:28" ht="12.75" customHeight="1">
      <c r="A149" s="96"/>
      <c r="B149" s="32"/>
      <c r="C149" s="31"/>
      <c r="D149" s="31"/>
      <c r="E149" s="31"/>
      <c r="F149" s="97"/>
      <c r="G149" s="32"/>
      <c r="H149" s="32"/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5"/>
      <c r="W149" s="85"/>
      <c r="X149" s="85"/>
      <c r="Y149" s="85"/>
      <c r="Z149" s="85"/>
      <c r="AA149" s="85"/>
      <c r="AB149" s="85"/>
    </row>
    <row r="150" spans="1:28" ht="12.75" customHeight="1">
      <c r="A150" s="96"/>
      <c r="B150" s="32"/>
      <c r="C150" s="31"/>
      <c r="D150" s="31"/>
      <c r="E150" s="31"/>
      <c r="F150" s="97"/>
      <c r="G150" s="32"/>
      <c r="H150" s="32"/>
      <c r="I150" s="85"/>
      <c r="J150" s="85"/>
      <c r="K150" s="85"/>
      <c r="L150" s="85"/>
      <c r="M150" s="85"/>
      <c r="N150" s="85"/>
      <c r="O150" s="85"/>
      <c r="P150" s="85"/>
      <c r="Q150" s="85"/>
      <c r="R150" s="85"/>
      <c r="S150" s="85"/>
      <c r="T150" s="85"/>
      <c r="U150" s="85"/>
      <c r="V150" s="85"/>
      <c r="W150" s="85"/>
      <c r="X150" s="85"/>
      <c r="Y150" s="85"/>
      <c r="Z150" s="85"/>
      <c r="AA150" s="85"/>
      <c r="AB150" s="85"/>
    </row>
    <row r="151" spans="1:28" ht="12.75" customHeight="1">
      <c r="A151" s="96"/>
      <c r="B151" s="32"/>
      <c r="C151" s="31"/>
      <c r="D151" s="31"/>
      <c r="E151" s="31"/>
      <c r="F151" s="97"/>
      <c r="G151" s="32"/>
      <c r="H151" s="32"/>
      <c r="I151" s="85"/>
      <c r="J151" s="85"/>
      <c r="K151" s="85"/>
      <c r="L151" s="85"/>
      <c r="M151" s="85"/>
      <c r="N151" s="85"/>
      <c r="O151" s="85"/>
      <c r="P151" s="85"/>
      <c r="Q151" s="85"/>
      <c r="R151" s="85"/>
      <c r="S151" s="85"/>
      <c r="T151" s="85"/>
      <c r="U151" s="85"/>
      <c r="V151" s="85"/>
      <c r="W151" s="85"/>
      <c r="X151" s="85"/>
      <c r="Y151" s="85"/>
      <c r="Z151" s="85"/>
      <c r="AA151" s="85"/>
      <c r="AB151" s="85"/>
    </row>
    <row r="152" spans="1:28" ht="12.75" customHeight="1">
      <c r="A152" s="96"/>
      <c r="B152" s="32"/>
      <c r="C152" s="31"/>
      <c r="D152" s="31"/>
      <c r="E152" s="31"/>
      <c r="F152" s="97"/>
      <c r="G152" s="32"/>
      <c r="H152" s="32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  <c r="U152" s="85"/>
      <c r="V152" s="85"/>
      <c r="W152" s="85"/>
      <c r="X152" s="85"/>
      <c r="Y152" s="85"/>
      <c r="Z152" s="85"/>
      <c r="AA152" s="85"/>
      <c r="AB152" s="85"/>
    </row>
    <row r="153" spans="1:28" ht="12.75" customHeight="1">
      <c r="A153" s="96"/>
      <c r="B153" s="32"/>
      <c r="C153" s="31"/>
      <c r="D153" s="31"/>
      <c r="E153" s="31"/>
      <c r="F153" s="97"/>
      <c r="G153" s="32"/>
      <c r="H153" s="32"/>
      <c r="I153" s="85"/>
      <c r="J153" s="85"/>
      <c r="K153" s="85"/>
      <c r="L153" s="85"/>
      <c r="M153" s="85"/>
      <c r="N153" s="85"/>
      <c r="O153" s="85"/>
      <c r="P153" s="85"/>
      <c r="Q153" s="85"/>
      <c r="R153" s="85"/>
      <c r="S153" s="85"/>
      <c r="T153" s="85"/>
      <c r="U153" s="85"/>
      <c r="V153" s="85"/>
      <c r="W153" s="85"/>
      <c r="X153" s="85"/>
      <c r="Y153" s="85"/>
      <c r="Z153" s="85"/>
      <c r="AA153" s="85"/>
      <c r="AB153" s="85"/>
    </row>
    <row r="154" spans="1:28" ht="12.75" customHeight="1">
      <c r="A154" s="96"/>
      <c r="B154" s="32"/>
      <c r="C154" s="31"/>
      <c r="D154" s="31"/>
      <c r="E154" s="31"/>
      <c r="F154" s="97"/>
      <c r="G154" s="32"/>
      <c r="H154" s="32"/>
      <c r="I154" s="85"/>
      <c r="J154" s="85"/>
      <c r="K154" s="85"/>
      <c r="L154" s="85"/>
      <c r="M154" s="85"/>
      <c r="N154" s="85"/>
      <c r="O154" s="85"/>
      <c r="P154" s="85"/>
      <c r="Q154" s="85"/>
      <c r="R154" s="85"/>
      <c r="S154" s="85"/>
      <c r="T154" s="85"/>
      <c r="U154" s="85"/>
      <c r="V154" s="85"/>
      <c r="W154" s="85"/>
      <c r="X154" s="85"/>
      <c r="Y154" s="85"/>
      <c r="Z154" s="85"/>
      <c r="AA154" s="85"/>
      <c r="AB154" s="85"/>
    </row>
    <row r="155" spans="1:28" ht="12.75" customHeight="1">
      <c r="A155" s="96"/>
      <c r="B155" s="32"/>
      <c r="C155" s="31"/>
      <c r="D155" s="31"/>
      <c r="E155" s="31"/>
      <c r="F155" s="97"/>
      <c r="G155" s="32"/>
      <c r="H155" s="32"/>
      <c r="I155" s="85"/>
      <c r="J155" s="85"/>
      <c r="K155" s="85"/>
      <c r="L155" s="85"/>
      <c r="M155" s="85"/>
      <c r="N155" s="85"/>
      <c r="O155" s="85"/>
      <c r="P155" s="85"/>
      <c r="Q155" s="85"/>
      <c r="R155" s="85"/>
      <c r="S155" s="85"/>
      <c r="T155" s="85"/>
      <c r="U155" s="85"/>
      <c r="V155" s="85"/>
      <c r="W155" s="85"/>
      <c r="X155" s="85"/>
      <c r="Y155" s="85"/>
      <c r="Z155" s="85"/>
      <c r="AA155" s="85"/>
      <c r="AB155" s="85"/>
    </row>
    <row r="156" spans="1:28" ht="12.75" customHeight="1">
      <c r="A156" s="96"/>
      <c r="B156" s="32"/>
      <c r="C156" s="31"/>
      <c r="D156" s="31"/>
      <c r="E156" s="31"/>
      <c r="F156" s="97"/>
      <c r="G156" s="32"/>
      <c r="H156" s="32"/>
      <c r="I156" s="85"/>
      <c r="J156" s="85"/>
      <c r="K156" s="85"/>
      <c r="L156" s="85"/>
      <c r="M156" s="85"/>
      <c r="N156" s="85"/>
      <c r="O156" s="85"/>
      <c r="P156" s="85"/>
      <c r="Q156" s="85"/>
      <c r="R156" s="85"/>
      <c r="S156" s="85"/>
      <c r="T156" s="85"/>
      <c r="U156" s="85"/>
      <c r="V156" s="85"/>
      <c r="W156" s="85"/>
      <c r="X156" s="85"/>
      <c r="Y156" s="85"/>
      <c r="Z156" s="85"/>
      <c r="AA156" s="85"/>
      <c r="AB156" s="85"/>
    </row>
    <row r="157" spans="1:28" ht="12.75" customHeight="1">
      <c r="A157" s="96"/>
      <c r="B157" s="32"/>
      <c r="C157" s="31"/>
      <c r="D157" s="31"/>
      <c r="E157" s="31"/>
      <c r="F157" s="97"/>
      <c r="G157" s="32"/>
      <c r="H157" s="32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  <c r="V157" s="85"/>
      <c r="W157" s="85"/>
      <c r="X157" s="85"/>
      <c r="Y157" s="85"/>
      <c r="Z157" s="85"/>
      <c r="AA157" s="85"/>
      <c r="AB157" s="85"/>
    </row>
    <row r="158" spans="1:28" ht="12.75" customHeight="1">
      <c r="A158" s="96"/>
      <c r="B158" s="32"/>
      <c r="C158" s="31"/>
      <c r="D158" s="31"/>
      <c r="E158" s="31"/>
      <c r="F158" s="97"/>
      <c r="G158" s="32"/>
      <c r="H158" s="32"/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85"/>
      <c r="T158" s="85"/>
      <c r="U158" s="85"/>
      <c r="V158" s="85"/>
      <c r="W158" s="85"/>
      <c r="X158" s="85"/>
      <c r="Y158" s="85"/>
      <c r="Z158" s="85"/>
      <c r="AA158" s="85"/>
      <c r="AB158" s="85"/>
    </row>
    <row r="159" spans="1:28" ht="12.75" customHeight="1">
      <c r="A159" s="96"/>
      <c r="B159" s="32"/>
      <c r="C159" s="31"/>
      <c r="D159" s="31"/>
      <c r="E159" s="31"/>
      <c r="F159" s="97"/>
      <c r="G159" s="32"/>
      <c r="H159" s="32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  <c r="V159" s="85"/>
      <c r="W159" s="85"/>
      <c r="X159" s="85"/>
      <c r="Y159" s="85"/>
      <c r="Z159" s="85"/>
      <c r="AA159" s="85"/>
      <c r="AB159" s="85"/>
    </row>
    <row r="160" spans="1:28" ht="12.75" customHeight="1">
      <c r="A160" s="96"/>
      <c r="B160" s="32"/>
      <c r="C160" s="31"/>
      <c r="D160" s="31"/>
      <c r="E160" s="31"/>
      <c r="F160" s="97"/>
      <c r="G160" s="32"/>
      <c r="H160" s="32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5"/>
      <c r="U160" s="85"/>
      <c r="V160" s="85"/>
      <c r="W160" s="85"/>
      <c r="X160" s="85"/>
      <c r="Y160" s="85"/>
      <c r="Z160" s="85"/>
      <c r="AA160" s="85"/>
      <c r="AB160" s="85"/>
    </row>
    <row r="161" spans="1:28" ht="12.75" customHeight="1">
      <c r="A161" s="96"/>
      <c r="B161" s="32"/>
      <c r="C161" s="31"/>
      <c r="D161" s="31"/>
      <c r="E161" s="31"/>
      <c r="F161" s="97"/>
      <c r="G161" s="32"/>
      <c r="H161" s="32"/>
      <c r="I161" s="85"/>
      <c r="J161" s="85"/>
      <c r="K161" s="85"/>
      <c r="L161" s="85"/>
      <c r="M161" s="85"/>
      <c r="N161" s="85"/>
      <c r="O161" s="85"/>
      <c r="P161" s="85"/>
      <c r="Q161" s="85"/>
      <c r="R161" s="85"/>
      <c r="S161" s="85"/>
      <c r="T161" s="85"/>
      <c r="U161" s="85"/>
      <c r="V161" s="85"/>
      <c r="W161" s="85"/>
      <c r="X161" s="85"/>
      <c r="Y161" s="85"/>
      <c r="Z161" s="85"/>
      <c r="AA161" s="85"/>
      <c r="AB161" s="85"/>
    </row>
    <row r="162" spans="1:28" ht="12.75" customHeight="1">
      <c r="A162" s="96"/>
      <c r="B162" s="32"/>
      <c r="C162" s="31"/>
      <c r="D162" s="31"/>
      <c r="E162" s="31"/>
      <c r="F162" s="97"/>
      <c r="G162" s="32"/>
      <c r="H162" s="32"/>
      <c r="I162" s="85"/>
      <c r="J162" s="85"/>
      <c r="K162" s="85"/>
      <c r="L162" s="85"/>
      <c r="M162" s="85"/>
      <c r="N162" s="85"/>
      <c r="O162" s="85"/>
      <c r="P162" s="85"/>
      <c r="Q162" s="85"/>
      <c r="R162" s="85"/>
      <c r="S162" s="85"/>
      <c r="T162" s="85"/>
      <c r="U162" s="85"/>
      <c r="V162" s="85"/>
      <c r="W162" s="85"/>
      <c r="X162" s="85"/>
      <c r="Y162" s="85"/>
      <c r="Z162" s="85"/>
      <c r="AA162" s="85"/>
      <c r="AB162" s="85"/>
    </row>
    <row r="163" spans="1:28" ht="12.75" customHeight="1">
      <c r="A163" s="96"/>
      <c r="B163" s="32"/>
      <c r="C163" s="31"/>
      <c r="D163" s="31"/>
      <c r="E163" s="31"/>
      <c r="F163" s="97"/>
      <c r="G163" s="32"/>
      <c r="H163" s="32"/>
      <c r="I163" s="85"/>
      <c r="J163" s="85"/>
      <c r="K163" s="85"/>
      <c r="L163" s="85"/>
      <c r="M163" s="85"/>
      <c r="N163" s="85"/>
      <c r="O163" s="85"/>
      <c r="P163" s="85"/>
      <c r="Q163" s="85"/>
      <c r="R163" s="85"/>
      <c r="S163" s="85"/>
      <c r="T163" s="85"/>
      <c r="U163" s="85"/>
      <c r="V163" s="85"/>
      <c r="W163" s="85"/>
      <c r="X163" s="85"/>
      <c r="Y163" s="85"/>
      <c r="Z163" s="85"/>
      <c r="AA163" s="85"/>
      <c r="AB163" s="85"/>
    </row>
    <row r="164" spans="1:28" ht="12.75" customHeight="1">
      <c r="A164" s="96"/>
      <c r="B164" s="32"/>
      <c r="C164" s="31"/>
      <c r="D164" s="31"/>
      <c r="E164" s="31"/>
      <c r="F164" s="97"/>
      <c r="G164" s="32"/>
      <c r="H164" s="32"/>
      <c r="I164" s="85"/>
      <c r="J164" s="85"/>
      <c r="K164" s="85"/>
      <c r="L164" s="85"/>
      <c r="M164" s="85"/>
      <c r="N164" s="85"/>
      <c r="O164" s="85"/>
      <c r="P164" s="85"/>
      <c r="Q164" s="85"/>
      <c r="R164" s="85"/>
      <c r="S164" s="85"/>
      <c r="T164" s="85"/>
      <c r="U164" s="85"/>
      <c r="V164" s="85"/>
      <c r="W164" s="85"/>
      <c r="X164" s="85"/>
      <c r="Y164" s="85"/>
      <c r="Z164" s="85"/>
      <c r="AA164" s="85"/>
      <c r="AB164" s="85"/>
    </row>
    <row r="165" spans="1:28" ht="12.75" customHeight="1">
      <c r="A165" s="96"/>
      <c r="B165" s="32"/>
      <c r="C165" s="31"/>
      <c r="D165" s="31"/>
      <c r="E165" s="31"/>
      <c r="F165" s="97"/>
      <c r="G165" s="32"/>
      <c r="H165" s="32"/>
      <c r="I165" s="85"/>
      <c r="J165" s="85"/>
      <c r="K165" s="85"/>
      <c r="L165" s="85"/>
      <c r="M165" s="85"/>
      <c r="N165" s="85"/>
      <c r="O165" s="85"/>
      <c r="P165" s="85"/>
      <c r="Q165" s="85"/>
      <c r="R165" s="85"/>
      <c r="S165" s="85"/>
      <c r="T165" s="85"/>
      <c r="U165" s="85"/>
      <c r="V165" s="85"/>
      <c r="W165" s="85"/>
      <c r="X165" s="85"/>
      <c r="Y165" s="85"/>
      <c r="Z165" s="85"/>
      <c r="AA165" s="85"/>
      <c r="AB165" s="85"/>
    </row>
    <row r="166" spans="1:28" ht="12.75" customHeight="1">
      <c r="A166" s="96"/>
      <c r="B166" s="32"/>
      <c r="C166" s="31"/>
      <c r="D166" s="31"/>
      <c r="E166" s="31"/>
      <c r="F166" s="97"/>
      <c r="G166" s="32"/>
      <c r="H166" s="32"/>
      <c r="I166" s="85"/>
      <c r="J166" s="85"/>
      <c r="K166" s="85"/>
      <c r="L166" s="85"/>
      <c r="M166" s="85"/>
      <c r="N166" s="85"/>
      <c r="O166" s="85"/>
      <c r="P166" s="85"/>
      <c r="Q166" s="85"/>
      <c r="R166" s="85"/>
      <c r="S166" s="85"/>
      <c r="T166" s="85"/>
      <c r="U166" s="85"/>
      <c r="V166" s="85"/>
      <c r="W166" s="85"/>
      <c r="X166" s="85"/>
      <c r="Y166" s="85"/>
      <c r="Z166" s="85"/>
      <c r="AA166" s="85"/>
      <c r="AB166" s="85"/>
    </row>
    <row r="167" spans="1:28" ht="12.75" customHeight="1">
      <c r="A167" s="96"/>
      <c r="B167" s="32"/>
      <c r="C167" s="31"/>
      <c r="D167" s="31"/>
      <c r="E167" s="31"/>
      <c r="F167" s="97"/>
      <c r="G167" s="32"/>
      <c r="H167" s="32"/>
      <c r="I167" s="85"/>
      <c r="J167" s="85"/>
      <c r="K167" s="85"/>
      <c r="L167" s="85"/>
      <c r="M167" s="85"/>
      <c r="N167" s="85"/>
      <c r="O167" s="85"/>
      <c r="P167" s="85"/>
      <c r="Q167" s="85"/>
      <c r="R167" s="85"/>
      <c r="S167" s="85"/>
      <c r="T167" s="85"/>
      <c r="U167" s="85"/>
      <c r="V167" s="85"/>
      <c r="W167" s="85"/>
      <c r="X167" s="85"/>
      <c r="Y167" s="85"/>
      <c r="Z167" s="85"/>
      <c r="AA167" s="85"/>
      <c r="AB167" s="85"/>
    </row>
    <row r="168" spans="1:28" ht="12.75" customHeight="1">
      <c r="A168" s="96"/>
      <c r="B168" s="32"/>
      <c r="C168" s="31"/>
      <c r="D168" s="31"/>
      <c r="E168" s="31"/>
      <c r="F168" s="97"/>
      <c r="G168" s="32"/>
      <c r="H168" s="32"/>
      <c r="I168" s="85"/>
      <c r="J168" s="85"/>
      <c r="K168" s="85"/>
      <c r="L168" s="85"/>
      <c r="M168" s="85"/>
      <c r="N168" s="85"/>
      <c r="O168" s="85"/>
      <c r="P168" s="85"/>
      <c r="Q168" s="85"/>
      <c r="R168" s="85"/>
      <c r="S168" s="85"/>
      <c r="T168" s="85"/>
      <c r="U168" s="85"/>
      <c r="V168" s="85"/>
      <c r="W168" s="85"/>
      <c r="X168" s="85"/>
      <c r="Y168" s="85"/>
      <c r="Z168" s="85"/>
      <c r="AA168" s="85"/>
      <c r="AB168" s="85"/>
    </row>
    <row r="169" spans="1:28" ht="12.75" customHeight="1">
      <c r="A169" s="96"/>
      <c r="B169" s="32"/>
      <c r="C169" s="31"/>
      <c r="D169" s="31"/>
      <c r="E169" s="31"/>
      <c r="F169" s="97"/>
      <c r="G169" s="32"/>
      <c r="H169" s="32"/>
      <c r="I169" s="85"/>
      <c r="J169" s="85"/>
      <c r="K169" s="85"/>
      <c r="L169" s="85"/>
      <c r="M169" s="85"/>
      <c r="N169" s="85"/>
      <c r="O169" s="85"/>
      <c r="P169" s="85"/>
      <c r="Q169" s="85"/>
      <c r="R169" s="85"/>
      <c r="S169" s="85"/>
      <c r="T169" s="85"/>
      <c r="U169" s="85"/>
      <c r="V169" s="85"/>
      <c r="W169" s="85"/>
      <c r="X169" s="85"/>
      <c r="Y169" s="85"/>
      <c r="Z169" s="85"/>
      <c r="AA169" s="85"/>
      <c r="AB169" s="85"/>
    </row>
    <row r="170" spans="1:28" ht="12.75" customHeight="1">
      <c r="A170" s="96"/>
      <c r="B170" s="32"/>
      <c r="C170" s="31"/>
      <c r="D170" s="31"/>
      <c r="E170" s="31"/>
      <c r="F170" s="97"/>
      <c r="G170" s="32"/>
      <c r="H170" s="32"/>
      <c r="I170" s="85"/>
      <c r="J170" s="85"/>
      <c r="K170" s="85"/>
      <c r="L170" s="85"/>
      <c r="M170" s="85"/>
      <c r="N170" s="85"/>
      <c r="O170" s="85"/>
      <c r="P170" s="85"/>
      <c r="Q170" s="85"/>
      <c r="R170" s="85"/>
      <c r="S170" s="85"/>
      <c r="T170" s="85"/>
      <c r="U170" s="85"/>
      <c r="V170" s="85"/>
      <c r="W170" s="85"/>
      <c r="X170" s="85"/>
      <c r="Y170" s="85"/>
      <c r="Z170" s="85"/>
      <c r="AA170" s="85"/>
      <c r="AB170" s="85"/>
    </row>
    <row r="171" spans="1:28" ht="12.75" customHeight="1">
      <c r="A171" s="96"/>
      <c r="B171" s="32"/>
      <c r="C171" s="31"/>
      <c r="D171" s="31"/>
      <c r="E171" s="31"/>
      <c r="F171" s="97"/>
      <c r="G171" s="32"/>
      <c r="H171" s="32"/>
      <c r="I171" s="85"/>
      <c r="J171" s="85"/>
      <c r="K171" s="85"/>
      <c r="L171" s="85"/>
      <c r="M171" s="85"/>
      <c r="N171" s="85"/>
      <c r="O171" s="85"/>
      <c r="P171" s="85"/>
      <c r="Q171" s="85"/>
      <c r="R171" s="85"/>
      <c r="S171" s="85"/>
      <c r="T171" s="85"/>
      <c r="U171" s="85"/>
      <c r="V171" s="85"/>
      <c r="W171" s="85"/>
      <c r="X171" s="85"/>
      <c r="Y171" s="85"/>
      <c r="Z171" s="85"/>
      <c r="AA171" s="85"/>
      <c r="AB171" s="85"/>
    </row>
    <row r="172" spans="1:28" ht="12.75" customHeight="1">
      <c r="A172" s="96"/>
      <c r="B172" s="32"/>
      <c r="C172" s="31"/>
      <c r="D172" s="31"/>
      <c r="E172" s="31"/>
      <c r="F172" s="97"/>
      <c r="G172" s="32"/>
      <c r="H172" s="32"/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85"/>
      <c r="T172" s="85"/>
      <c r="U172" s="85"/>
      <c r="V172" s="85"/>
      <c r="W172" s="85"/>
      <c r="X172" s="85"/>
      <c r="Y172" s="85"/>
      <c r="Z172" s="85"/>
      <c r="AA172" s="85"/>
      <c r="AB172" s="85"/>
    </row>
    <row r="173" spans="1:28" ht="12.75" customHeight="1">
      <c r="A173" s="96"/>
      <c r="B173" s="32"/>
      <c r="C173" s="31"/>
      <c r="D173" s="31"/>
      <c r="E173" s="31"/>
      <c r="F173" s="97"/>
      <c r="G173" s="32"/>
      <c r="H173" s="32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5"/>
      <c r="W173" s="85"/>
      <c r="X173" s="85"/>
      <c r="Y173" s="85"/>
      <c r="Z173" s="85"/>
      <c r="AA173" s="85"/>
      <c r="AB173" s="85"/>
    </row>
    <row r="174" spans="1:28" ht="12.75" customHeight="1">
      <c r="A174" s="96"/>
      <c r="B174" s="32"/>
      <c r="C174" s="31"/>
      <c r="D174" s="31"/>
      <c r="E174" s="31"/>
      <c r="F174" s="97"/>
      <c r="G174" s="32"/>
      <c r="H174" s="32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85"/>
      <c r="T174" s="85"/>
      <c r="U174" s="85"/>
      <c r="V174" s="85"/>
      <c r="W174" s="85"/>
      <c r="X174" s="85"/>
      <c r="Y174" s="85"/>
      <c r="Z174" s="85"/>
      <c r="AA174" s="85"/>
      <c r="AB174" s="85"/>
    </row>
    <row r="175" spans="1:28" ht="12.75" customHeight="1">
      <c r="A175" s="96"/>
      <c r="B175" s="32"/>
      <c r="C175" s="31"/>
      <c r="D175" s="31"/>
      <c r="E175" s="31"/>
      <c r="F175" s="97"/>
      <c r="G175" s="32"/>
      <c r="H175" s="32"/>
      <c r="I175" s="85"/>
      <c r="J175" s="85"/>
      <c r="K175" s="85"/>
      <c r="L175" s="85"/>
      <c r="M175" s="85"/>
      <c r="N175" s="85"/>
      <c r="O175" s="85"/>
      <c r="P175" s="85"/>
      <c r="Q175" s="85"/>
      <c r="R175" s="85"/>
      <c r="S175" s="85"/>
      <c r="T175" s="85"/>
      <c r="U175" s="85"/>
      <c r="V175" s="85"/>
      <c r="W175" s="85"/>
      <c r="X175" s="85"/>
      <c r="Y175" s="85"/>
      <c r="Z175" s="85"/>
      <c r="AA175" s="85"/>
      <c r="AB175" s="85"/>
    </row>
    <row r="176" spans="1:28" ht="12.75" customHeight="1">
      <c r="A176" s="96"/>
      <c r="B176" s="32"/>
      <c r="C176" s="31"/>
      <c r="D176" s="31"/>
      <c r="E176" s="31"/>
      <c r="F176" s="97"/>
      <c r="G176" s="32"/>
      <c r="H176" s="32"/>
      <c r="I176" s="85"/>
      <c r="J176" s="85"/>
      <c r="K176" s="85"/>
      <c r="L176" s="85"/>
      <c r="M176" s="85"/>
      <c r="N176" s="85"/>
      <c r="O176" s="85"/>
      <c r="P176" s="85"/>
      <c r="Q176" s="85"/>
      <c r="R176" s="85"/>
      <c r="S176" s="85"/>
      <c r="T176" s="85"/>
      <c r="U176" s="85"/>
      <c r="V176" s="85"/>
      <c r="W176" s="85"/>
      <c r="X176" s="85"/>
      <c r="Y176" s="85"/>
      <c r="Z176" s="85"/>
      <c r="AA176" s="85"/>
      <c r="AB176" s="85"/>
    </row>
    <row r="177" spans="1:28" ht="12.75" customHeight="1">
      <c r="A177" s="96"/>
      <c r="B177" s="32"/>
      <c r="C177" s="31"/>
      <c r="D177" s="31"/>
      <c r="E177" s="31"/>
      <c r="F177" s="97"/>
      <c r="G177" s="32"/>
      <c r="H177" s="32"/>
      <c r="I177" s="85"/>
      <c r="J177" s="85"/>
      <c r="K177" s="85"/>
      <c r="L177" s="85"/>
      <c r="M177" s="85"/>
      <c r="N177" s="85"/>
      <c r="O177" s="85"/>
      <c r="P177" s="85"/>
      <c r="Q177" s="85"/>
      <c r="R177" s="85"/>
      <c r="S177" s="85"/>
      <c r="T177" s="85"/>
      <c r="U177" s="85"/>
      <c r="V177" s="85"/>
      <c r="W177" s="85"/>
      <c r="X177" s="85"/>
      <c r="Y177" s="85"/>
      <c r="Z177" s="85"/>
      <c r="AA177" s="85"/>
      <c r="AB177" s="85"/>
    </row>
    <row r="178" spans="1:28" ht="12.75" customHeight="1">
      <c r="A178" s="96"/>
      <c r="B178" s="32"/>
      <c r="C178" s="31"/>
      <c r="D178" s="31"/>
      <c r="E178" s="31"/>
      <c r="F178" s="97"/>
      <c r="G178" s="32"/>
      <c r="H178" s="32"/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85"/>
      <c r="T178" s="85"/>
      <c r="U178" s="85"/>
      <c r="V178" s="85"/>
      <c r="W178" s="85"/>
      <c r="X178" s="85"/>
      <c r="Y178" s="85"/>
      <c r="Z178" s="85"/>
      <c r="AA178" s="85"/>
      <c r="AB178" s="85"/>
    </row>
    <row r="179" spans="1:28" ht="12.75" customHeight="1">
      <c r="A179" s="96"/>
      <c r="B179" s="32"/>
      <c r="C179" s="31"/>
      <c r="D179" s="31"/>
      <c r="E179" s="31"/>
      <c r="F179" s="97"/>
      <c r="G179" s="32"/>
      <c r="H179" s="32"/>
      <c r="I179" s="85"/>
      <c r="J179" s="85"/>
      <c r="K179" s="85"/>
      <c r="L179" s="85"/>
      <c r="M179" s="85"/>
      <c r="N179" s="85"/>
      <c r="O179" s="85"/>
      <c r="P179" s="85"/>
      <c r="Q179" s="85"/>
      <c r="R179" s="85"/>
      <c r="S179" s="85"/>
      <c r="T179" s="85"/>
      <c r="U179" s="85"/>
      <c r="V179" s="85"/>
      <c r="W179" s="85"/>
      <c r="X179" s="85"/>
      <c r="Y179" s="85"/>
      <c r="Z179" s="85"/>
      <c r="AA179" s="85"/>
      <c r="AB179" s="85"/>
    </row>
    <row r="180" spans="1:28" ht="12.75" customHeight="1">
      <c r="A180" s="96"/>
      <c r="B180" s="32"/>
      <c r="C180" s="31"/>
      <c r="D180" s="31"/>
      <c r="E180" s="31"/>
      <c r="F180" s="97"/>
      <c r="G180" s="32"/>
      <c r="H180" s="32"/>
      <c r="I180" s="85"/>
      <c r="J180" s="85"/>
      <c r="K180" s="85"/>
      <c r="L180" s="85"/>
      <c r="M180" s="85"/>
      <c r="N180" s="85"/>
      <c r="O180" s="85"/>
      <c r="P180" s="85"/>
      <c r="Q180" s="85"/>
      <c r="R180" s="85"/>
      <c r="S180" s="85"/>
      <c r="T180" s="85"/>
      <c r="U180" s="85"/>
      <c r="V180" s="85"/>
      <c r="W180" s="85"/>
      <c r="X180" s="85"/>
      <c r="Y180" s="85"/>
      <c r="Z180" s="85"/>
      <c r="AA180" s="85"/>
      <c r="AB180" s="85"/>
    </row>
    <row r="181" spans="1:28" ht="12.75" customHeight="1">
      <c r="A181" s="96"/>
      <c r="B181" s="32"/>
      <c r="C181" s="31"/>
      <c r="D181" s="31"/>
      <c r="E181" s="31"/>
      <c r="F181" s="97"/>
      <c r="G181" s="32"/>
      <c r="H181" s="32"/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85"/>
      <c r="T181" s="85"/>
      <c r="U181" s="85"/>
      <c r="V181" s="85"/>
      <c r="W181" s="85"/>
      <c r="X181" s="85"/>
      <c r="Y181" s="85"/>
      <c r="Z181" s="85"/>
      <c r="AA181" s="85"/>
      <c r="AB181" s="85"/>
    </row>
    <row r="182" spans="1:28" ht="12.75" customHeight="1">
      <c r="A182" s="96"/>
      <c r="B182" s="32"/>
      <c r="C182" s="31"/>
      <c r="D182" s="31"/>
      <c r="E182" s="31"/>
      <c r="F182" s="97"/>
      <c r="G182" s="32"/>
      <c r="H182" s="32"/>
      <c r="I182" s="85"/>
      <c r="J182" s="85"/>
      <c r="K182" s="85"/>
      <c r="L182" s="85"/>
      <c r="M182" s="85"/>
      <c r="N182" s="85"/>
      <c r="O182" s="85"/>
      <c r="P182" s="85"/>
      <c r="Q182" s="85"/>
      <c r="R182" s="85"/>
      <c r="S182" s="85"/>
      <c r="T182" s="85"/>
      <c r="U182" s="85"/>
      <c r="V182" s="85"/>
      <c r="W182" s="85"/>
      <c r="X182" s="85"/>
      <c r="Y182" s="85"/>
      <c r="Z182" s="85"/>
      <c r="AA182" s="85"/>
      <c r="AB182" s="85"/>
    </row>
    <row r="183" spans="1:28" ht="12.75" customHeight="1">
      <c r="A183" s="96"/>
      <c r="B183" s="32"/>
      <c r="C183" s="31"/>
      <c r="D183" s="31"/>
      <c r="E183" s="31"/>
      <c r="F183" s="97"/>
      <c r="G183" s="32"/>
      <c r="H183" s="32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85"/>
      <c r="T183" s="85"/>
      <c r="U183" s="85"/>
      <c r="V183" s="85"/>
      <c r="W183" s="85"/>
      <c r="X183" s="85"/>
      <c r="Y183" s="85"/>
      <c r="Z183" s="85"/>
      <c r="AA183" s="85"/>
      <c r="AB183" s="85"/>
    </row>
    <row r="184" spans="1:28" ht="12.75" customHeight="1">
      <c r="A184" s="96"/>
      <c r="B184" s="32"/>
      <c r="C184" s="31"/>
      <c r="D184" s="31"/>
      <c r="E184" s="31"/>
      <c r="F184" s="97"/>
      <c r="G184" s="32"/>
      <c r="H184" s="32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85"/>
      <c r="V184" s="85"/>
      <c r="W184" s="85"/>
      <c r="X184" s="85"/>
      <c r="Y184" s="85"/>
      <c r="Z184" s="85"/>
      <c r="AA184" s="85"/>
      <c r="AB184" s="85"/>
    </row>
    <row r="185" spans="1:28" ht="12.75" customHeight="1">
      <c r="A185" s="96"/>
      <c r="B185" s="32"/>
      <c r="C185" s="31"/>
      <c r="D185" s="31"/>
      <c r="E185" s="31"/>
      <c r="F185" s="97"/>
      <c r="G185" s="32"/>
      <c r="H185" s="32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5"/>
      <c r="U185" s="85"/>
      <c r="V185" s="85"/>
      <c r="W185" s="85"/>
      <c r="X185" s="85"/>
      <c r="Y185" s="85"/>
      <c r="Z185" s="85"/>
      <c r="AA185" s="85"/>
      <c r="AB185" s="85"/>
    </row>
    <row r="186" spans="1:28" ht="12.75" customHeight="1">
      <c r="A186" s="96"/>
      <c r="B186" s="32"/>
      <c r="C186" s="31"/>
      <c r="D186" s="31"/>
      <c r="E186" s="31"/>
      <c r="F186" s="97"/>
      <c r="G186" s="32"/>
      <c r="H186" s="32"/>
      <c r="I186" s="85"/>
      <c r="J186" s="85"/>
      <c r="K186" s="85"/>
      <c r="L186" s="85"/>
      <c r="M186" s="85"/>
      <c r="N186" s="85"/>
      <c r="O186" s="85"/>
      <c r="P186" s="85"/>
      <c r="Q186" s="85"/>
      <c r="R186" s="85"/>
      <c r="S186" s="85"/>
      <c r="T186" s="85"/>
      <c r="U186" s="85"/>
      <c r="V186" s="85"/>
      <c r="W186" s="85"/>
      <c r="X186" s="85"/>
      <c r="Y186" s="85"/>
      <c r="Z186" s="85"/>
      <c r="AA186" s="85"/>
      <c r="AB186" s="85"/>
    </row>
    <row r="187" spans="1:28" ht="12.75" customHeight="1">
      <c r="A187" s="96"/>
      <c r="B187" s="32"/>
      <c r="C187" s="31"/>
      <c r="D187" s="31"/>
      <c r="E187" s="31"/>
      <c r="F187" s="97"/>
      <c r="G187" s="32"/>
      <c r="H187" s="32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5"/>
      <c r="U187" s="85"/>
      <c r="V187" s="85"/>
      <c r="W187" s="85"/>
      <c r="X187" s="85"/>
      <c r="Y187" s="85"/>
      <c r="Z187" s="85"/>
      <c r="AA187" s="85"/>
      <c r="AB187" s="85"/>
    </row>
    <row r="188" spans="1:28" ht="12.75" customHeight="1">
      <c r="A188" s="96"/>
      <c r="B188" s="32"/>
      <c r="C188" s="31"/>
      <c r="D188" s="31"/>
      <c r="E188" s="31"/>
      <c r="F188" s="97"/>
      <c r="G188" s="32"/>
      <c r="H188" s="32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5"/>
      <c r="AA188" s="85"/>
      <c r="AB188" s="85"/>
    </row>
    <row r="189" spans="1:28" ht="12.75" customHeight="1">
      <c r="A189" s="96"/>
      <c r="B189" s="32"/>
      <c r="C189" s="31"/>
      <c r="D189" s="31"/>
      <c r="E189" s="31"/>
      <c r="F189" s="97"/>
      <c r="G189" s="32"/>
      <c r="H189" s="32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5"/>
      <c r="AA189" s="85"/>
      <c r="AB189" s="85"/>
    </row>
    <row r="190" spans="1:28" ht="12.75" customHeight="1">
      <c r="A190" s="96"/>
      <c r="B190" s="32"/>
      <c r="C190" s="31"/>
      <c r="D190" s="31"/>
      <c r="E190" s="31"/>
      <c r="F190" s="97"/>
      <c r="G190" s="32"/>
      <c r="H190" s="32"/>
      <c r="I190" s="85"/>
      <c r="J190" s="85"/>
      <c r="K190" s="85"/>
      <c r="L190" s="85"/>
      <c r="M190" s="85"/>
      <c r="N190" s="85"/>
      <c r="O190" s="85"/>
      <c r="P190" s="85"/>
      <c r="Q190" s="85"/>
      <c r="R190" s="85"/>
      <c r="S190" s="85"/>
      <c r="T190" s="85"/>
      <c r="U190" s="85"/>
      <c r="V190" s="85"/>
      <c r="W190" s="85"/>
      <c r="X190" s="85"/>
      <c r="Y190" s="85"/>
      <c r="Z190" s="85"/>
      <c r="AA190" s="85"/>
      <c r="AB190" s="85"/>
    </row>
    <row r="191" spans="1:28" ht="12.75" customHeight="1">
      <c r="A191" s="96"/>
      <c r="B191" s="32"/>
      <c r="C191" s="31"/>
      <c r="D191" s="31"/>
      <c r="E191" s="31"/>
      <c r="F191" s="97"/>
      <c r="G191" s="32"/>
      <c r="H191" s="32"/>
      <c r="I191" s="85"/>
      <c r="J191" s="85"/>
      <c r="K191" s="85"/>
      <c r="L191" s="85"/>
      <c r="M191" s="85"/>
      <c r="N191" s="85"/>
      <c r="O191" s="85"/>
      <c r="P191" s="85"/>
      <c r="Q191" s="85"/>
      <c r="R191" s="85"/>
      <c r="S191" s="85"/>
      <c r="T191" s="85"/>
      <c r="U191" s="85"/>
      <c r="V191" s="85"/>
      <c r="W191" s="85"/>
      <c r="X191" s="85"/>
      <c r="Y191" s="85"/>
      <c r="Z191" s="85"/>
      <c r="AA191" s="85"/>
      <c r="AB191" s="85"/>
    </row>
    <row r="192" spans="1:28" ht="12.75" customHeight="1">
      <c r="A192" s="96"/>
      <c r="B192" s="32"/>
      <c r="C192" s="31"/>
      <c r="D192" s="31"/>
      <c r="E192" s="31"/>
      <c r="F192" s="97"/>
      <c r="G192" s="32"/>
      <c r="H192" s="32"/>
      <c r="I192" s="85"/>
      <c r="J192" s="85"/>
      <c r="K192" s="85"/>
      <c r="L192" s="85"/>
      <c r="M192" s="85"/>
      <c r="N192" s="85"/>
      <c r="O192" s="85"/>
      <c r="P192" s="85"/>
      <c r="Q192" s="85"/>
      <c r="R192" s="85"/>
      <c r="S192" s="85"/>
      <c r="T192" s="85"/>
      <c r="U192" s="85"/>
      <c r="V192" s="85"/>
      <c r="W192" s="85"/>
      <c r="X192" s="85"/>
      <c r="Y192" s="85"/>
      <c r="Z192" s="85"/>
      <c r="AA192" s="85"/>
      <c r="AB192" s="85"/>
    </row>
    <row r="193" spans="1:28" ht="12.75" customHeight="1">
      <c r="A193" s="96"/>
      <c r="B193" s="32"/>
      <c r="C193" s="31"/>
      <c r="D193" s="31"/>
      <c r="E193" s="31"/>
      <c r="F193" s="97"/>
      <c r="G193" s="32"/>
      <c r="H193" s="32"/>
      <c r="I193" s="85"/>
      <c r="J193" s="85"/>
      <c r="K193" s="85"/>
      <c r="L193" s="85"/>
      <c r="M193" s="85"/>
      <c r="N193" s="85"/>
      <c r="O193" s="85"/>
      <c r="P193" s="85"/>
      <c r="Q193" s="85"/>
      <c r="R193" s="85"/>
      <c r="S193" s="85"/>
      <c r="T193" s="85"/>
      <c r="U193" s="85"/>
      <c r="V193" s="85"/>
      <c r="W193" s="85"/>
      <c r="X193" s="85"/>
      <c r="Y193" s="85"/>
      <c r="Z193" s="85"/>
      <c r="AA193" s="85"/>
      <c r="AB193" s="85"/>
    </row>
    <row r="194" spans="1:28" ht="12.75" customHeight="1">
      <c r="A194" s="96"/>
      <c r="B194" s="32"/>
      <c r="C194" s="31"/>
      <c r="D194" s="31"/>
      <c r="E194" s="31"/>
      <c r="F194" s="97"/>
      <c r="G194" s="32"/>
      <c r="H194" s="32"/>
      <c r="I194" s="85"/>
      <c r="J194" s="85"/>
      <c r="K194" s="85"/>
      <c r="L194" s="85"/>
      <c r="M194" s="85"/>
      <c r="N194" s="85"/>
      <c r="O194" s="85"/>
      <c r="P194" s="85"/>
      <c r="Q194" s="85"/>
      <c r="R194" s="85"/>
      <c r="S194" s="85"/>
      <c r="T194" s="85"/>
      <c r="U194" s="85"/>
      <c r="V194" s="85"/>
      <c r="W194" s="85"/>
      <c r="X194" s="85"/>
      <c r="Y194" s="85"/>
      <c r="Z194" s="85"/>
      <c r="AA194" s="85"/>
      <c r="AB194" s="85"/>
    </row>
    <row r="195" spans="1:28" ht="12.75" customHeight="1">
      <c r="A195" s="96"/>
      <c r="B195" s="32"/>
      <c r="C195" s="31"/>
      <c r="D195" s="31"/>
      <c r="E195" s="31"/>
      <c r="F195" s="97"/>
      <c r="G195" s="32"/>
      <c r="H195" s="32"/>
      <c r="I195" s="85"/>
      <c r="J195" s="85"/>
      <c r="K195" s="85"/>
      <c r="L195" s="85"/>
      <c r="M195" s="85"/>
      <c r="N195" s="85"/>
      <c r="O195" s="85"/>
      <c r="P195" s="85"/>
      <c r="Q195" s="85"/>
      <c r="R195" s="85"/>
      <c r="S195" s="85"/>
      <c r="T195" s="85"/>
      <c r="U195" s="85"/>
      <c r="V195" s="85"/>
      <c r="W195" s="85"/>
      <c r="X195" s="85"/>
      <c r="Y195" s="85"/>
      <c r="Z195" s="85"/>
      <c r="AA195" s="85"/>
      <c r="AB195" s="85"/>
    </row>
    <row r="196" spans="1:28" ht="12.75" customHeight="1">
      <c r="A196" s="96"/>
      <c r="B196" s="32"/>
      <c r="C196" s="31"/>
      <c r="D196" s="31"/>
      <c r="E196" s="31"/>
      <c r="F196" s="97"/>
      <c r="G196" s="32"/>
      <c r="H196" s="32"/>
      <c r="I196" s="85"/>
      <c r="J196" s="85"/>
      <c r="K196" s="85"/>
      <c r="L196" s="85"/>
      <c r="M196" s="85"/>
      <c r="N196" s="85"/>
      <c r="O196" s="85"/>
      <c r="P196" s="85"/>
      <c r="Q196" s="85"/>
      <c r="R196" s="85"/>
      <c r="S196" s="85"/>
      <c r="T196" s="85"/>
      <c r="U196" s="85"/>
      <c r="V196" s="85"/>
      <c r="W196" s="85"/>
      <c r="X196" s="85"/>
      <c r="Y196" s="85"/>
      <c r="Z196" s="85"/>
      <c r="AA196" s="85"/>
      <c r="AB196" s="85"/>
    </row>
    <row r="197" spans="1:28" ht="12.75" customHeight="1">
      <c r="A197" s="96"/>
      <c r="B197" s="32"/>
      <c r="C197" s="31"/>
      <c r="D197" s="31"/>
      <c r="E197" s="31"/>
      <c r="F197" s="97"/>
      <c r="G197" s="32"/>
      <c r="H197" s="32"/>
      <c r="I197" s="85"/>
      <c r="J197" s="85"/>
      <c r="K197" s="85"/>
      <c r="L197" s="85"/>
      <c r="M197" s="85"/>
      <c r="N197" s="85"/>
      <c r="O197" s="85"/>
      <c r="P197" s="85"/>
      <c r="Q197" s="85"/>
      <c r="R197" s="85"/>
      <c r="S197" s="85"/>
      <c r="T197" s="85"/>
      <c r="U197" s="85"/>
      <c r="V197" s="85"/>
      <c r="W197" s="85"/>
      <c r="X197" s="85"/>
      <c r="Y197" s="85"/>
      <c r="Z197" s="85"/>
      <c r="AA197" s="85"/>
      <c r="AB197" s="85"/>
    </row>
    <row r="198" spans="1:28" ht="12.75" customHeight="1">
      <c r="A198" s="96"/>
      <c r="B198" s="32"/>
      <c r="C198" s="31"/>
      <c r="D198" s="31"/>
      <c r="E198" s="31"/>
      <c r="F198" s="97"/>
      <c r="G198" s="32"/>
      <c r="H198" s="32"/>
      <c r="I198" s="85"/>
      <c r="J198" s="85"/>
      <c r="K198" s="85"/>
      <c r="L198" s="85"/>
      <c r="M198" s="85"/>
      <c r="N198" s="85"/>
      <c r="O198" s="85"/>
      <c r="P198" s="85"/>
      <c r="Q198" s="85"/>
      <c r="R198" s="85"/>
      <c r="S198" s="85"/>
      <c r="T198" s="85"/>
      <c r="U198" s="85"/>
      <c r="V198" s="85"/>
      <c r="W198" s="85"/>
      <c r="X198" s="85"/>
      <c r="Y198" s="85"/>
      <c r="Z198" s="85"/>
      <c r="AA198" s="85"/>
      <c r="AB198" s="85"/>
    </row>
    <row r="199" spans="1:28" ht="12.75" customHeight="1">
      <c r="A199" s="96"/>
      <c r="B199" s="32"/>
      <c r="C199" s="31"/>
      <c r="D199" s="31"/>
      <c r="E199" s="31"/>
      <c r="F199" s="97"/>
      <c r="G199" s="32"/>
      <c r="H199" s="32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  <c r="V199" s="85"/>
      <c r="W199" s="85"/>
      <c r="X199" s="85"/>
      <c r="Y199" s="85"/>
      <c r="Z199" s="85"/>
      <c r="AA199" s="85"/>
      <c r="AB199" s="85"/>
    </row>
    <row r="200" spans="1:28" ht="12.75" customHeight="1">
      <c r="A200" s="96"/>
      <c r="B200" s="32"/>
      <c r="C200" s="31"/>
      <c r="D200" s="31"/>
      <c r="E200" s="31"/>
      <c r="F200" s="97"/>
      <c r="G200" s="32"/>
      <c r="H200" s="32"/>
      <c r="I200" s="85"/>
      <c r="J200" s="85"/>
      <c r="K200" s="85"/>
      <c r="L200" s="85"/>
      <c r="M200" s="85"/>
      <c r="N200" s="85"/>
      <c r="O200" s="85"/>
      <c r="P200" s="85"/>
      <c r="Q200" s="85"/>
      <c r="R200" s="85"/>
      <c r="S200" s="85"/>
      <c r="T200" s="85"/>
      <c r="U200" s="85"/>
      <c r="V200" s="85"/>
      <c r="W200" s="85"/>
      <c r="X200" s="85"/>
      <c r="Y200" s="85"/>
      <c r="Z200" s="85"/>
      <c r="AA200" s="85"/>
      <c r="AB200" s="85"/>
    </row>
    <row r="201" spans="1:28" ht="12.75" customHeight="1">
      <c r="A201" s="96"/>
      <c r="B201" s="32"/>
      <c r="C201" s="31"/>
      <c r="D201" s="31"/>
      <c r="E201" s="31"/>
      <c r="F201" s="97"/>
      <c r="G201" s="32"/>
      <c r="H201" s="32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  <c r="Y201" s="85"/>
      <c r="Z201" s="85"/>
      <c r="AA201" s="85"/>
      <c r="AB201" s="85"/>
    </row>
    <row r="202" spans="1:28" ht="12.75" customHeight="1">
      <c r="A202" s="96"/>
      <c r="B202" s="32"/>
      <c r="C202" s="31"/>
      <c r="D202" s="31"/>
      <c r="E202" s="31"/>
      <c r="F202" s="97"/>
      <c r="G202" s="32"/>
      <c r="H202" s="32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  <c r="Y202" s="85"/>
      <c r="Z202" s="85"/>
      <c r="AA202" s="85"/>
      <c r="AB202" s="85"/>
    </row>
    <row r="203" spans="1:28" ht="12.75" customHeight="1">
      <c r="A203" s="96"/>
      <c r="B203" s="32"/>
      <c r="C203" s="31"/>
      <c r="D203" s="31"/>
      <c r="E203" s="31"/>
      <c r="F203" s="97"/>
      <c r="G203" s="32"/>
      <c r="H203" s="32"/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85"/>
      <c r="T203" s="85"/>
      <c r="U203" s="85"/>
      <c r="V203" s="85"/>
      <c r="W203" s="85"/>
      <c r="X203" s="85"/>
      <c r="Y203" s="85"/>
      <c r="Z203" s="85"/>
      <c r="AA203" s="85"/>
      <c r="AB203" s="85"/>
    </row>
    <row r="204" spans="1:28" ht="12.75" customHeight="1">
      <c r="A204" s="96"/>
      <c r="B204" s="32"/>
      <c r="C204" s="31"/>
      <c r="D204" s="31"/>
      <c r="E204" s="31"/>
      <c r="F204" s="97"/>
      <c r="G204" s="32"/>
      <c r="H204" s="32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  <c r="U204" s="85"/>
      <c r="V204" s="85"/>
      <c r="W204" s="85"/>
      <c r="X204" s="85"/>
      <c r="Y204" s="85"/>
      <c r="Z204" s="85"/>
      <c r="AA204" s="85"/>
      <c r="AB204" s="85"/>
    </row>
    <row r="205" spans="1:28" ht="12.75" customHeight="1">
      <c r="A205" s="96"/>
      <c r="B205" s="32"/>
      <c r="C205" s="31"/>
      <c r="D205" s="31"/>
      <c r="E205" s="31"/>
      <c r="F205" s="97"/>
      <c r="G205" s="32"/>
      <c r="H205" s="32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  <c r="U205" s="85"/>
      <c r="V205" s="85"/>
      <c r="W205" s="85"/>
      <c r="X205" s="85"/>
      <c r="Y205" s="85"/>
      <c r="Z205" s="85"/>
      <c r="AA205" s="85"/>
      <c r="AB205" s="85"/>
    </row>
    <row r="206" spans="1:28" ht="12.75" customHeight="1">
      <c r="A206" s="96"/>
      <c r="B206" s="32"/>
      <c r="C206" s="31"/>
      <c r="D206" s="31"/>
      <c r="E206" s="31"/>
      <c r="F206" s="97"/>
      <c r="G206" s="32"/>
      <c r="H206" s="32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85"/>
      <c r="AA206" s="85"/>
      <c r="AB206" s="85"/>
    </row>
    <row r="207" spans="1:28" ht="12.75" customHeight="1">
      <c r="A207" s="96"/>
      <c r="B207" s="32"/>
      <c r="C207" s="31"/>
      <c r="D207" s="31"/>
      <c r="E207" s="31"/>
      <c r="F207" s="97"/>
      <c r="G207" s="32"/>
      <c r="H207" s="32"/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85"/>
      <c r="T207" s="85"/>
      <c r="U207" s="85"/>
      <c r="V207" s="85"/>
      <c r="W207" s="85"/>
      <c r="X207" s="85"/>
      <c r="Y207" s="85"/>
      <c r="Z207" s="85"/>
      <c r="AA207" s="85"/>
      <c r="AB207" s="85"/>
    </row>
    <row r="208" spans="1:28" ht="12.75" customHeight="1">
      <c r="A208" s="96"/>
      <c r="B208" s="32"/>
      <c r="C208" s="31"/>
      <c r="D208" s="31"/>
      <c r="E208" s="31"/>
      <c r="F208" s="97"/>
      <c r="G208" s="32"/>
      <c r="H208" s="32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85"/>
      <c r="U208" s="85"/>
      <c r="V208" s="85"/>
      <c r="W208" s="85"/>
      <c r="X208" s="85"/>
      <c r="Y208" s="85"/>
      <c r="Z208" s="85"/>
      <c r="AA208" s="85"/>
      <c r="AB208" s="85"/>
    </row>
    <row r="209" spans="1:28" ht="12.75" customHeight="1">
      <c r="A209" s="96"/>
      <c r="B209" s="32"/>
      <c r="C209" s="31"/>
      <c r="D209" s="31"/>
      <c r="E209" s="31"/>
      <c r="F209" s="97"/>
      <c r="G209" s="32"/>
      <c r="H209" s="32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5"/>
      <c r="U209" s="85"/>
      <c r="V209" s="85"/>
      <c r="W209" s="85"/>
      <c r="X209" s="85"/>
      <c r="Y209" s="85"/>
      <c r="Z209" s="85"/>
      <c r="AA209" s="85"/>
      <c r="AB209" s="85"/>
    </row>
    <row r="210" spans="1:28" ht="12.75" customHeight="1">
      <c r="A210" s="96"/>
      <c r="B210" s="32"/>
      <c r="C210" s="31"/>
      <c r="D210" s="31"/>
      <c r="E210" s="31"/>
      <c r="F210" s="97"/>
      <c r="G210" s="32"/>
      <c r="H210" s="32"/>
      <c r="I210" s="85"/>
      <c r="J210" s="85"/>
      <c r="K210" s="85"/>
      <c r="L210" s="85"/>
      <c r="M210" s="85"/>
      <c r="N210" s="85"/>
      <c r="O210" s="85"/>
      <c r="P210" s="85"/>
      <c r="Q210" s="85"/>
      <c r="R210" s="85"/>
      <c r="S210" s="85"/>
      <c r="T210" s="85"/>
      <c r="U210" s="85"/>
      <c r="V210" s="85"/>
      <c r="W210" s="85"/>
      <c r="X210" s="85"/>
      <c r="Y210" s="85"/>
      <c r="Z210" s="85"/>
      <c r="AA210" s="85"/>
      <c r="AB210" s="85"/>
    </row>
    <row r="211" spans="1:28" ht="12.75" customHeight="1">
      <c r="A211" s="96"/>
      <c r="B211" s="32"/>
      <c r="C211" s="31"/>
      <c r="D211" s="31"/>
      <c r="E211" s="31"/>
      <c r="F211" s="97"/>
      <c r="G211" s="32"/>
      <c r="H211" s="32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5"/>
      <c r="U211" s="85"/>
      <c r="V211" s="85"/>
      <c r="W211" s="85"/>
      <c r="X211" s="85"/>
      <c r="Y211" s="85"/>
      <c r="Z211" s="85"/>
      <c r="AA211" s="85"/>
      <c r="AB211" s="85"/>
    </row>
    <row r="212" spans="1:28" ht="12.75" customHeight="1">
      <c r="A212" s="96"/>
      <c r="B212" s="32"/>
      <c r="C212" s="31"/>
      <c r="D212" s="31"/>
      <c r="E212" s="31"/>
      <c r="F212" s="97"/>
      <c r="G212" s="32"/>
      <c r="H212" s="32"/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85"/>
      <c r="T212" s="85"/>
      <c r="U212" s="85"/>
      <c r="V212" s="85"/>
      <c r="W212" s="85"/>
      <c r="X212" s="85"/>
      <c r="Y212" s="85"/>
      <c r="Z212" s="85"/>
      <c r="AA212" s="85"/>
      <c r="AB212" s="85"/>
    </row>
    <row r="213" spans="1:28" ht="12.75" customHeight="1">
      <c r="A213" s="96"/>
      <c r="B213" s="32"/>
      <c r="C213" s="31"/>
      <c r="D213" s="31"/>
      <c r="E213" s="31"/>
      <c r="F213" s="97"/>
      <c r="G213" s="32"/>
      <c r="H213" s="32"/>
      <c r="I213" s="85"/>
      <c r="J213" s="85"/>
      <c r="K213" s="85"/>
      <c r="L213" s="85"/>
      <c r="M213" s="85"/>
      <c r="N213" s="85"/>
      <c r="O213" s="85"/>
      <c r="P213" s="85"/>
      <c r="Q213" s="85"/>
      <c r="R213" s="85"/>
      <c r="S213" s="85"/>
      <c r="T213" s="85"/>
      <c r="U213" s="85"/>
      <c r="V213" s="85"/>
      <c r="W213" s="85"/>
      <c r="X213" s="85"/>
      <c r="Y213" s="85"/>
      <c r="Z213" s="85"/>
      <c r="AA213" s="85"/>
      <c r="AB213" s="85"/>
    </row>
    <row r="214" spans="1:28" ht="12.75" customHeight="1">
      <c r="A214" s="96"/>
      <c r="B214" s="32"/>
      <c r="C214" s="31"/>
      <c r="D214" s="31"/>
      <c r="E214" s="31"/>
      <c r="F214" s="97"/>
      <c r="G214" s="32"/>
      <c r="H214" s="32"/>
      <c r="I214" s="85"/>
      <c r="J214" s="85"/>
      <c r="K214" s="85"/>
      <c r="L214" s="85"/>
      <c r="M214" s="85"/>
      <c r="N214" s="85"/>
      <c r="O214" s="85"/>
      <c r="P214" s="85"/>
      <c r="Q214" s="85"/>
      <c r="R214" s="85"/>
      <c r="S214" s="85"/>
      <c r="T214" s="85"/>
      <c r="U214" s="85"/>
      <c r="V214" s="85"/>
      <c r="W214" s="85"/>
      <c r="X214" s="85"/>
      <c r="Y214" s="85"/>
      <c r="Z214" s="85"/>
      <c r="AA214" s="85"/>
      <c r="AB214" s="85"/>
    </row>
    <row r="215" spans="1:28" ht="12.75" customHeight="1">
      <c r="A215" s="96"/>
      <c r="B215" s="32"/>
      <c r="C215" s="31"/>
      <c r="D215" s="31"/>
      <c r="E215" s="31"/>
      <c r="F215" s="97"/>
      <c r="G215" s="32"/>
      <c r="H215" s="32"/>
      <c r="I215" s="85"/>
      <c r="J215" s="85"/>
      <c r="K215" s="85"/>
      <c r="L215" s="85"/>
      <c r="M215" s="85"/>
      <c r="N215" s="85"/>
      <c r="O215" s="85"/>
      <c r="P215" s="85"/>
      <c r="Q215" s="85"/>
      <c r="R215" s="85"/>
      <c r="S215" s="85"/>
      <c r="T215" s="85"/>
      <c r="U215" s="85"/>
      <c r="V215" s="85"/>
      <c r="W215" s="85"/>
      <c r="X215" s="85"/>
      <c r="Y215" s="85"/>
      <c r="Z215" s="85"/>
      <c r="AA215" s="85"/>
      <c r="AB215" s="85"/>
    </row>
    <row r="216" spans="1:28" ht="12.75" customHeight="1">
      <c r="A216" s="96"/>
      <c r="B216" s="32"/>
      <c r="C216" s="31"/>
      <c r="D216" s="31"/>
      <c r="E216" s="31"/>
      <c r="F216" s="97"/>
      <c r="G216" s="32"/>
      <c r="H216" s="32"/>
      <c r="I216" s="85"/>
      <c r="J216" s="85"/>
      <c r="K216" s="85"/>
      <c r="L216" s="85"/>
      <c r="M216" s="85"/>
      <c r="N216" s="85"/>
      <c r="O216" s="85"/>
      <c r="P216" s="85"/>
      <c r="Q216" s="85"/>
      <c r="R216" s="85"/>
      <c r="S216" s="85"/>
      <c r="T216" s="85"/>
      <c r="U216" s="85"/>
      <c r="V216" s="85"/>
      <c r="W216" s="85"/>
      <c r="X216" s="85"/>
      <c r="Y216" s="85"/>
      <c r="Z216" s="85"/>
      <c r="AA216" s="85"/>
      <c r="AB216" s="85"/>
    </row>
    <row r="217" spans="1:28" ht="12.75" customHeight="1">
      <c r="A217" s="96"/>
      <c r="B217" s="32"/>
      <c r="C217" s="31"/>
      <c r="D217" s="31"/>
      <c r="E217" s="31"/>
      <c r="F217" s="97"/>
      <c r="G217" s="32"/>
      <c r="H217" s="32"/>
      <c r="I217" s="85"/>
      <c r="J217" s="85"/>
      <c r="K217" s="85"/>
      <c r="L217" s="85"/>
      <c r="M217" s="85"/>
      <c r="N217" s="85"/>
      <c r="O217" s="85"/>
      <c r="P217" s="85"/>
      <c r="Q217" s="85"/>
      <c r="R217" s="85"/>
      <c r="S217" s="85"/>
      <c r="T217" s="85"/>
      <c r="U217" s="85"/>
      <c r="V217" s="85"/>
      <c r="W217" s="85"/>
      <c r="X217" s="85"/>
      <c r="Y217" s="85"/>
      <c r="Z217" s="85"/>
      <c r="AA217" s="85"/>
      <c r="AB217" s="85"/>
    </row>
    <row r="218" spans="1:28" ht="12.75" customHeight="1">
      <c r="A218" s="96"/>
      <c r="B218" s="32"/>
      <c r="C218" s="31"/>
      <c r="D218" s="31"/>
      <c r="E218" s="31"/>
      <c r="F218" s="97"/>
      <c r="G218" s="32"/>
      <c r="H218" s="32"/>
      <c r="I218" s="85"/>
      <c r="J218" s="85"/>
      <c r="K218" s="85"/>
      <c r="L218" s="85"/>
      <c r="M218" s="85"/>
      <c r="N218" s="85"/>
      <c r="O218" s="85"/>
      <c r="P218" s="85"/>
      <c r="Q218" s="85"/>
      <c r="R218" s="85"/>
      <c r="S218" s="85"/>
      <c r="T218" s="85"/>
      <c r="U218" s="85"/>
      <c r="V218" s="85"/>
      <c r="W218" s="85"/>
      <c r="X218" s="85"/>
      <c r="Y218" s="85"/>
      <c r="Z218" s="85"/>
      <c r="AA218" s="85"/>
      <c r="AB218" s="85"/>
    </row>
    <row r="219" spans="1:28" ht="12.75" customHeight="1">
      <c r="A219" s="96"/>
      <c r="B219" s="32"/>
      <c r="C219" s="31"/>
      <c r="D219" s="31"/>
      <c r="E219" s="31"/>
      <c r="F219" s="97"/>
      <c r="G219" s="32"/>
      <c r="H219" s="32"/>
      <c r="I219" s="85"/>
      <c r="J219" s="85"/>
      <c r="K219" s="85"/>
      <c r="L219" s="85"/>
      <c r="M219" s="85"/>
      <c r="N219" s="85"/>
      <c r="O219" s="85"/>
      <c r="P219" s="85"/>
      <c r="Q219" s="85"/>
      <c r="R219" s="85"/>
      <c r="S219" s="85"/>
      <c r="T219" s="85"/>
      <c r="U219" s="85"/>
      <c r="V219" s="85"/>
      <c r="W219" s="85"/>
      <c r="X219" s="85"/>
      <c r="Y219" s="85"/>
      <c r="Z219" s="85"/>
      <c r="AA219" s="85"/>
      <c r="AB219" s="85"/>
    </row>
    <row r="220" spans="1:28" ht="12.75" customHeight="1">
      <c r="A220" s="96"/>
      <c r="B220" s="32"/>
      <c r="C220" s="31"/>
      <c r="D220" s="31"/>
      <c r="E220" s="31"/>
      <c r="F220" s="97"/>
      <c r="G220" s="32"/>
      <c r="H220" s="32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  <c r="Y220" s="85"/>
      <c r="Z220" s="85"/>
      <c r="AA220" s="85"/>
      <c r="AB220" s="85"/>
    </row>
    <row r="221" spans="1:28" ht="12.75" customHeight="1">
      <c r="A221" s="96"/>
      <c r="B221" s="32"/>
      <c r="C221" s="31"/>
      <c r="D221" s="31"/>
      <c r="E221" s="31"/>
      <c r="F221" s="97"/>
      <c r="G221" s="32"/>
      <c r="H221" s="32"/>
      <c r="I221" s="85"/>
      <c r="J221" s="85"/>
      <c r="K221" s="85"/>
      <c r="L221" s="85"/>
      <c r="M221" s="85"/>
      <c r="N221" s="85"/>
      <c r="O221" s="85"/>
      <c r="P221" s="85"/>
      <c r="Q221" s="85"/>
      <c r="R221" s="85"/>
      <c r="S221" s="85"/>
      <c r="T221" s="85"/>
      <c r="U221" s="85"/>
      <c r="V221" s="85"/>
      <c r="W221" s="85"/>
      <c r="X221" s="85"/>
      <c r="Y221" s="85"/>
      <c r="Z221" s="85"/>
      <c r="AA221" s="85"/>
      <c r="AB221" s="85"/>
    </row>
    <row r="222" spans="1:28" ht="12.75" customHeight="1">
      <c r="A222" s="96"/>
      <c r="B222" s="32"/>
      <c r="C222" s="31"/>
      <c r="D222" s="31"/>
      <c r="E222" s="31"/>
      <c r="F222" s="97"/>
      <c r="G222" s="32"/>
      <c r="H222" s="32"/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85"/>
      <c r="T222" s="85"/>
      <c r="U222" s="85"/>
      <c r="V222" s="85"/>
      <c r="W222" s="85"/>
      <c r="X222" s="85"/>
      <c r="Y222" s="85"/>
      <c r="Z222" s="85"/>
      <c r="AA222" s="85"/>
      <c r="AB222" s="85"/>
    </row>
    <row r="223" spans="1:28" ht="12.75" customHeight="1">
      <c r="A223" s="96"/>
      <c r="B223" s="32"/>
      <c r="C223" s="31"/>
      <c r="D223" s="31"/>
      <c r="E223" s="31"/>
      <c r="F223" s="97"/>
      <c r="G223" s="32"/>
      <c r="H223" s="32"/>
      <c r="I223" s="85"/>
      <c r="J223" s="85"/>
      <c r="K223" s="85"/>
      <c r="L223" s="85"/>
      <c r="M223" s="85"/>
      <c r="N223" s="85"/>
      <c r="O223" s="85"/>
      <c r="P223" s="85"/>
      <c r="Q223" s="85"/>
      <c r="R223" s="85"/>
      <c r="S223" s="85"/>
      <c r="T223" s="85"/>
      <c r="U223" s="85"/>
      <c r="V223" s="85"/>
      <c r="W223" s="85"/>
      <c r="X223" s="85"/>
      <c r="Y223" s="85"/>
      <c r="Z223" s="85"/>
      <c r="AA223" s="85"/>
      <c r="AB223" s="85"/>
    </row>
    <row r="224" spans="1:28" ht="12.75" customHeight="1">
      <c r="A224" s="96"/>
      <c r="B224" s="32"/>
      <c r="C224" s="31"/>
      <c r="D224" s="31"/>
      <c r="E224" s="31"/>
      <c r="F224" s="97"/>
      <c r="G224" s="32"/>
      <c r="H224" s="32"/>
      <c r="I224" s="85"/>
      <c r="J224" s="85"/>
      <c r="K224" s="85"/>
      <c r="L224" s="85"/>
      <c r="M224" s="85"/>
      <c r="N224" s="85"/>
      <c r="O224" s="85"/>
      <c r="P224" s="85"/>
      <c r="Q224" s="85"/>
      <c r="R224" s="85"/>
      <c r="S224" s="85"/>
      <c r="T224" s="85"/>
      <c r="U224" s="85"/>
      <c r="V224" s="85"/>
      <c r="W224" s="85"/>
      <c r="X224" s="85"/>
      <c r="Y224" s="85"/>
      <c r="Z224" s="85"/>
      <c r="AA224" s="85"/>
      <c r="AB224" s="85"/>
    </row>
    <row r="225" spans="1:28" ht="12.75" customHeight="1">
      <c r="A225" s="96"/>
      <c r="B225" s="32"/>
      <c r="C225" s="31"/>
      <c r="D225" s="31"/>
      <c r="E225" s="31"/>
      <c r="F225" s="97"/>
      <c r="G225" s="32"/>
      <c r="H225" s="32"/>
      <c r="I225" s="85"/>
      <c r="J225" s="85"/>
      <c r="K225" s="85"/>
      <c r="L225" s="85"/>
      <c r="M225" s="85"/>
      <c r="N225" s="85"/>
      <c r="O225" s="85"/>
      <c r="P225" s="85"/>
      <c r="Q225" s="85"/>
      <c r="R225" s="85"/>
      <c r="S225" s="85"/>
      <c r="T225" s="85"/>
      <c r="U225" s="85"/>
      <c r="V225" s="85"/>
      <c r="W225" s="85"/>
      <c r="X225" s="85"/>
      <c r="Y225" s="85"/>
      <c r="Z225" s="85"/>
      <c r="AA225" s="85"/>
      <c r="AB225" s="85"/>
    </row>
    <row r="226" spans="1:28" ht="12.75" customHeight="1">
      <c r="A226" s="96"/>
      <c r="B226" s="32"/>
      <c r="C226" s="31"/>
      <c r="D226" s="31"/>
      <c r="E226" s="31"/>
      <c r="F226" s="97"/>
      <c r="G226" s="32"/>
      <c r="H226" s="32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/>
      <c r="T226" s="85"/>
      <c r="U226" s="85"/>
      <c r="V226" s="85"/>
      <c r="W226" s="85"/>
      <c r="X226" s="85"/>
      <c r="Y226" s="85"/>
      <c r="Z226" s="85"/>
      <c r="AA226" s="85"/>
      <c r="AB226" s="85"/>
    </row>
    <row r="227" spans="1:28" ht="12.75" customHeight="1">
      <c r="A227" s="96"/>
      <c r="B227" s="32"/>
      <c r="C227" s="31"/>
      <c r="D227" s="31"/>
      <c r="E227" s="31"/>
      <c r="F227" s="97"/>
      <c r="G227" s="32"/>
      <c r="H227" s="32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5"/>
      <c r="W227" s="85"/>
      <c r="X227" s="85"/>
      <c r="Y227" s="85"/>
      <c r="Z227" s="85"/>
      <c r="AA227" s="85"/>
      <c r="AB227" s="85"/>
    </row>
    <row r="228" spans="1:28" ht="12.75" customHeight="1">
      <c r="A228" s="96"/>
      <c r="B228" s="32"/>
      <c r="C228" s="31"/>
      <c r="D228" s="31"/>
      <c r="E228" s="31"/>
      <c r="F228" s="97"/>
      <c r="G228" s="32"/>
      <c r="H228" s="32"/>
      <c r="I228" s="85"/>
      <c r="J228" s="85"/>
      <c r="K228" s="85"/>
      <c r="L228" s="85"/>
      <c r="M228" s="85"/>
      <c r="N228" s="85"/>
      <c r="O228" s="85"/>
      <c r="P228" s="85"/>
      <c r="Q228" s="85"/>
      <c r="R228" s="85"/>
      <c r="S228" s="85"/>
      <c r="T228" s="85"/>
      <c r="U228" s="85"/>
      <c r="V228" s="85"/>
      <c r="W228" s="85"/>
      <c r="X228" s="85"/>
      <c r="Y228" s="85"/>
      <c r="Z228" s="85"/>
      <c r="AA228" s="85"/>
      <c r="AB228" s="85"/>
    </row>
    <row r="229" spans="1:28" ht="12.75" customHeight="1">
      <c r="A229" s="96"/>
      <c r="B229" s="32"/>
      <c r="C229" s="31"/>
      <c r="D229" s="31"/>
      <c r="E229" s="31"/>
      <c r="F229" s="97"/>
      <c r="G229" s="32"/>
      <c r="H229" s="32"/>
      <c r="I229" s="85"/>
      <c r="J229" s="85"/>
      <c r="K229" s="85"/>
      <c r="L229" s="85"/>
      <c r="M229" s="85"/>
      <c r="N229" s="85"/>
      <c r="O229" s="85"/>
      <c r="P229" s="85"/>
      <c r="Q229" s="85"/>
      <c r="R229" s="85"/>
      <c r="S229" s="85"/>
      <c r="T229" s="85"/>
      <c r="U229" s="85"/>
      <c r="V229" s="85"/>
      <c r="W229" s="85"/>
      <c r="X229" s="85"/>
      <c r="Y229" s="85"/>
      <c r="Z229" s="85"/>
      <c r="AA229" s="85"/>
      <c r="AB229" s="85"/>
    </row>
    <row r="230" spans="1:28" ht="12.75" customHeight="1">
      <c r="A230" s="96"/>
      <c r="B230" s="32"/>
      <c r="C230" s="31"/>
      <c r="D230" s="31"/>
      <c r="E230" s="31"/>
      <c r="F230" s="97"/>
      <c r="G230" s="32"/>
      <c r="H230" s="32"/>
      <c r="I230" s="85"/>
      <c r="J230" s="85"/>
      <c r="K230" s="85"/>
      <c r="L230" s="85"/>
      <c r="M230" s="85"/>
      <c r="N230" s="85"/>
      <c r="O230" s="85"/>
      <c r="P230" s="85"/>
      <c r="Q230" s="85"/>
      <c r="R230" s="85"/>
      <c r="S230" s="85"/>
      <c r="T230" s="85"/>
      <c r="U230" s="85"/>
      <c r="V230" s="85"/>
      <c r="W230" s="85"/>
      <c r="X230" s="85"/>
      <c r="Y230" s="85"/>
      <c r="Z230" s="85"/>
      <c r="AA230" s="85"/>
      <c r="AB230" s="85"/>
    </row>
    <row r="231" spans="1:28" ht="12.75" customHeight="1">
      <c r="A231" s="96"/>
      <c r="B231" s="32"/>
      <c r="C231" s="31"/>
      <c r="D231" s="31"/>
      <c r="E231" s="31"/>
      <c r="F231" s="97"/>
      <c r="G231" s="32"/>
      <c r="H231" s="32"/>
      <c r="I231" s="85"/>
      <c r="J231" s="85"/>
      <c r="K231" s="85"/>
      <c r="L231" s="85"/>
      <c r="M231" s="85"/>
      <c r="N231" s="85"/>
      <c r="O231" s="85"/>
      <c r="P231" s="85"/>
      <c r="Q231" s="85"/>
      <c r="R231" s="85"/>
      <c r="S231" s="85"/>
      <c r="T231" s="85"/>
      <c r="U231" s="85"/>
      <c r="V231" s="85"/>
      <c r="W231" s="85"/>
      <c r="X231" s="85"/>
      <c r="Y231" s="85"/>
      <c r="Z231" s="85"/>
      <c r="AA231" s="85"/>
      <c r="AB231" s="85"/>
    </row>
    <row r="232" spans="1:28" ht="12.75" customHeight="1">
      <c r="A232" s="96"/>
      <c r="B232" s="32"/>
      <c r="C232" s="31"/>
      <c r="D232" s="31"/>
      <c r="E232" s="31"/>
      <c r="F232" s="97"/>
      <c r="G232" s="32"/>
      <c r="H232" s="32"/>
      <c r="I232" s="85"/>
      <c r="J232" s="85"/>
      <c r="K232" s="85"/>
      <c r="L232" s="85"/>
      <c r="M232" s="85"/>
      <c r="N232" s="85"/>
      <c r="O232" s="85"/>
      <c r="P232" s="85"/>
      <c r="Q232" s="85"/>
      <c r="R232" s="85"/>
      <c r="S232" s="85"/>
      <c r="T232" s="85"/>
      <c r="U232" s="85"/>
      <c r="V232" s="85"/>
      <c r="W232" s="85"/>
      <c r="X232" s="85"/>
      <c r="Y232" s="85"/>
      <c r="Z232" s="85"/>
      <c r="AA232" s="85"/>
      <c r="AB232" s="85"/>
    </row>
    <row r="233" spans="1:28" ht="12.75" customHeight="1">
      <c r="A233" s="96"/>
      <c r="B233" s="32"/>
      <c r="C233" s="31"/>
      <c r="D233" s="31"/>
      <c r="E233" s="31"/>
      <c r="F233" s="97"/>
      <c r="G233" s="32"/>
      <c r="H233" s="32"/>
      <c r="I233" s="85"/>
      <c r="J233" s="85"/>
      <c r="K233" s="85"/>
      <c r="L233" s="85"/>
      <c r="M233" s="85"/>
      <c r="N233" s="85"/>
      <c r="O233" s="85"/>
      <c r="P233" s="85"/>
      <c r="Q233" s="85"/>
      <c r="R233" s="85"/>
      <c r="S233" s="85"/>
      <c r="T233" s="85"/>
      <c r="U233" s="85"/>
      <c r="V233" s="85"/>
      <c r="W233" s="85"/>
      <c r="X233" s="85"/>
      <c r="Y233" s="85"/>
      <c r="Z233" s="85"/>
      <c r="AA233" s="85"/>
      <c r="AB233" s="85"/>
    </row>
    <row r="234" spans="1:28" ht="12.75" customHeight="1">
      <c r="A234" s="96"/>
      <c r="B234" s="32"/>
      <c r="C234" s="31"/>
      <c r="D234" s="31"/>
      <c r="E234" s="31"/>
      <c r="F234" s="97"/>
      <c r="G234" s="32"/>
      <c r="H234" s="32"/>
      <c r="I234" s="85"/>
      <c r="J234" s="85"/>
      <c r="K234" s="85"/>
      <c r="L234" s="85"/>
      <c r="M234" s="85"/>
      <c r="N234" s="85"/>
      <c r="O234" s="85"/>
      <c r="P234" s="85"/>
      <c r="Q234" s="85"/>
      <c r="R234" s="85"/>
      <c r="S234" s="85"/>
      <c r="T234" s="85"/>
      <c r="U234" s="85"/>
      <c r="V234" s="85"/>
      <c r="W234" s="85"/>
      <c r="X234" s="85"/>
      <c r="Y234" s="85"/>
      <c r="Z234" s="85"/>
      <c r="AA234" s="85"/>
      <c r="AB234" s="85"/>
    </row>
    <row r="235" spans="1:28" ht="12.75" customHeight="1">
      <c r="A235" s="96"/>
      <c r="B235" s="32"/>
      <c r="C235" s="31"/>
      <c r="D235" s="31"/>
      <c r="E235" s="31"/>
      <c r="F235" s="97"/>
      <c r="G235" s="32"/>
      <c r="H235" s="32"/>
      <c r="I235" s="85"/>
      <c r="J235" s="85"/>
      <c r="K235" s="85"/>
      <c r="L235" s="85"/>
      <c r="M235" s="85"/>
      <c r="N235" s="85"/>
      <c r="O235" s="85"/>
      <c r="P235" s="85"/>
      <c r="Q235" s="85"/>
      <c r="R235" s="85"/>
      <c r="S235" s="85"/>
      <c r="T235" s="85"/>
      <c r="U235" s="85"/>
      <c r="V235" s="85"/>
      <c r="W235" s="85"/>
      <c r="X235" s="85"/>
      <c r="Y235" s="85"/>
      <c r="Z235" s="85"/>
      <c r="AA235" s="85"/>
      <c r="AB235" s="85"/>
    </row>
    <row r="236" spans="1:28" ht="12.75" customHeight="1">
      <c r="A236" s="96"/>
      <c r="B236" s="32"/>
      <c r="C236" s="31"/>
      <c r="D236" s="31"/>
      <c r="E236" s="31"/>
      <c r="F236" s="97"/>
      <c r="G236" s="32"/>
      <c r="H236" s="32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85"/>
      <c r="T236" s="85"/>
      <c r="U236" s="85"/>
      <c r="V236" s="85"/>
      <c r="W236" s="85"/>
      <c r="X236" s="85"/>
      <c r="Y236" s="85"/>
      <c r="Z236" s="85"/>
      <c r="AA236" s="85"/>
      <c r="AB236" s="85"/>
    </row>
    <row r="237" spans="1:28" ht="12.75" customHeight="1">
      <c r="A237" s="96"/>
      <c r="B237" s="32"/>
      <c r="C237" s="31"/>
      <c r="D237" s="31"/>
      <c r="E237" s="31"/>
      <c r="F237" s="97"/>
      <c r="G237" s="32"/>
      <c r="H237" s="32"/>
      <c r="I237" s="85"/>
      <c r="J237" s="85"/>
      <c r="K237" s="85"/>
      <c r="L237" s="85"/>
      <c r="M237" s="85"/>
      <c r="N237" s="85"/>
      <c r="O237" s="85"/>
      <c r="P237" s="85"/>
      <c r="Q237" s="85"/>
      <c r="R237" s="85"/>
      <c r="S237" s="85"/>
      <c r="T237" s="85"/>
      <c r="U237" s="85"/>
      <c r="V237" s="85"/>
      <c r="W237" s="85"/>
      <c r="X237" s="85"/>
      <c r="Y237" s="85"/>
      <c r="Z237" s="85"/>
      <c r="AA237" s="85"/>
      <c r="AB237" s="85"/>
    </row>
    <row r="238" spans="1:28" ht="12.75" customHeight="1">
      <c r="A238" s="96"/>
      <c r="B238" s="32"/>
      <c r="C238" s="31"/>
      <c r="D238" s="31"/>
      <c r="E238" s="31"/>
      <c r="F238" s="97"/>
      <c r="G238" s="32"/>
      <c r="H238" s="32"/>
      <c r="I238" s="85"/>
      <c r="J238" s="85"/>
      <c r="K238" s="85"/>
      <c r="L238" s="85"/>
      <c r="M238" s="85"/>
      <c r="N238" s="85"/>
      <c r="O238" s="85"/>
      <c r="P238" s="85"/>
      <c r="Q238" s="85"/>
      <c r="R238" s="85"/>
      <c r="S238" s="85"/>
      <c r="T238" s="85"/>
      <c r="U238" s="85"/>
      <c r="V238" s="85"/>
      <c r="W238" s="85"/>
      <c r="X238" s="85"/>
      <c r="Y238" s="85"/>
      <c r="Z238" s="85"/>
      <c r="AA238" s="85"/>
      <c r="AB238" s="85"/>
    </row>
    <row r="239" spans="1:28" ht="12.75" customHeight="1">
      <c r="A239" s="96"/>
      <c r="B239" s="32"/>
      <c r="C239" s="31"/>
      <c r="D239" s="31"/>
      <c r="E239" s="31"/>
      <c r="F239" s="97"/>
      <c r="G239" s="32"/>
      <c r="H239" s="32"/>
      <c r="I239" s="85"/>
      <c r="J239" s="85"/>
      <c r="K239" s="85"/>
      <c r="L239" s="85"/>
      <c r="M239" s="85"/>
      <c r="N239" s="85"/>
      <c r="O239" s="85"/>
      <c r="P239" s="85"/>
      <c r="Q239" s="85"/>
      <c r="R239" s="85"/>
      <c r="S239" s="85"/>
      <c r="T239" s="85"/>
      <c r="U239" s="85"/>
      <c r="V239" s="85"/>
      <c r="W239" s="85"/>
      <c r="X239" s="85"/>
      <c r="Y239" s="85"/>
      <c r="Z239" s="85"/>
      <c r="AA239" s="85"/>
      <c r="AB239" s="85"/>
    </row>
    <row r="240" spans="1:28" ht="12.75" customHeight="1">
      <c r="A240" s="96"/>
      <c r="B240" s="32"/>
      <c r="C240" s="31"/>
      <c r="D240" s="31"/>
      <c r="E240" s="31"/>
      <c r="F240" s="97"/>
      <c r="G240" s="32"/>
      <c r="H240" s="32"/>
      <c r="I240" s="85"/>
      <c r="J240" s="85"/>
      <c r="K240" s="85"/>
      <c r="L240" s="85"/>
      <c r="M240" s="85"/>
      <c r="N240" s="85"/>
      <c r="O240" s="85"/>
      <c r="P240" s="85"/>
      <c r="Q240" s="85"/>
      <c r="R240" s="85"/>
      <c r="S240" s="85"/>
      <c r="T240" s="85"/>
      <c r="U240" s="85"/>
      <c r="V240" s="85"/>
      <c r="W240" s="85"/>
      <c r="X240" s="85"/>
      <c r="Y240" s="85"/>
      <c r="Z240" s="85"/>
      <c r="AA240" s="85"/>
      <c r="AB240" s="85"/>
    </row>
    <row r="241" spans="1:28" ht="12.75" customHeight="1">
      <c r="A241" s="96"/>
      <c r="B241" s="32"/>
      <c r="C241" s="31"/>
      <c r="D241" s="31"/>
      <c r="E241" s="31"/>
      <c r="F241" s="97"/>
      <c r="G241" s="32"/>
      <c r="H241" s="32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85"/>
      <c r="T241" s="85"/>
      <c r="U241" s="85"/>
      <c r="V241" s="85"/>
      <c r="W241" s="85"/>
      <c r="X241" s="85"/>
      <c r="Y241" s="85"/>
      <c r="Z241" s="85"/>
      <c r="AA241" s="85"/>
      <c r="AB241" s="85"/>
    </row>
    <row r="242" spans="1:28" ht="12.75" customHeight="1">
      <c r="A242" s="96"/>
      <c r="B242" s="32"/>
      <c r="C242" s="31"/>
      <c r="D242" s="31"/>
      <c r="E242" s="31"/>
      <c r="F242" s="97"/>
      <c r="G242" s="32"/>
      <c r="H242" s="32"/>
      <c r="I242" s="85"/>
      <c r="J242" s="85"/>
      <c r="K242" s="85"/>
      <c r="L242" s="85"/>
      <c r="M242" s="85"/>
      <c r="N242" s="85"/>
      <c r="O242" s="85"/>
      <c r="P242" s="85"/>
      <c r="Q242" s="85"/>
      <c r="R242" s="85"/>
      <c r="S242" s="85"/>
      <c r="T242" s="85"/>
      <c r="U242" s="85"/>
      <c r="V242" s="85"/>
      <c r="W242" s="85"/>
      <c r="X242" s="85"/>
      <c r="Y242" s="85"/>
      <c r="Z242" s="85"/>
      <c r="AA242" s="85"/>
      <c r="AB242" s="85"/>
    </row>
    <row r="243" spans="1:28" ht="12.75" customHeight="1">
      <c r="A243" s="96"/>
      <c r="B243" s="32"/>
      <c r="C243" s="31"/>
      <c r="D243" s="31"/>
      <c r="E243" s="31"/>
      <c r="F243" s="97"/>
      <c r="G243" s="32"/>
      <c r="H243" s="32"/>
      <c r="I243" s="85"/>
      <c r="J243" s="85"/>
      <c r="K243" s="85"/>
      <c r="L243" s="85"/>
      <c r="M243" s="85"/>
      <c r="N243" s="85"/>
      <c r="O243" s="85"/>
      <c r="P243" s="85"/>
      <c r="Q243" s="85"/>
      <c r="R243" s="85"/>
      <c r="S243" s="85"/>
      <c r="T243" s="85"/>
      <c r="U243" s="85"/>
      <c r="V243" s="85"/>
      <c r="W243" s="85"/>
      <c r="X243" s="85"/>
      <c r="Y243" s="85"/>
      <c r="Z243" s="85"/>
      <c r="AA243" s="85"/>
      <c r="AB243" s="85"/>
    </row>
    <row r="244" spans="1:28" ht="12.75" customHeight="1">
      <c r="A244" s="96"/>
      <c r="B244" s="32"/>
      <c r="C244" s="31"/>
      <c r="D244" s="31"/>
      <c r="E244" s="31"/>
      <c r="F244" s="97"/>
      <c r="G244" s="32"/>
      <c r="H244" s="32"/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85"/>
      <c r="T244" s="85"/>
      <c r="U244" s="85"/>
      <c r="V244" s="85"/>
      <c r="W244" s="85"/>
      <c r="X244" s="85"/>
      <c r="Y244" s="85"/>
      <c r="Z244" s="85"/>
      <c r="AA244" s="85"/>
      <c r="AB244" s="85"/>
    </row>
    <row r="245" spans="1:28" ht="12.75" customHeight="1">
      <c r="A245" s="96"/>
      <c r="B245" s="32"/>
      <c r="C245" s="31"/>
      <c r="D245" s="31"/>
      <c r="E245" s="31"/>
      <c r="F245" s="97"/>
      <c r="G245" s="32"/>
      <c r="H245" s="32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5"/>
      <c r="U245" s="85"/>
      <c r="V245" s="85"/>
      <c r="W245" s="85"/>
      <c r="X245" s="85"/>
      <c r="Y245" s="85"/>
      <c r="Z245" s="85"/>
      <c r="AA245" s="85"/>
      <c r="AB245" s="85"/>
    </row>
    <row r="246" spans="1:28" ht="12.75" customHeight="1">
      <c r="A246" s="96"/>
      <c r="B246" s="32"/>
      <c r="C246" s="31"/>
      <c r="D246" s="31"/>
      <c r="E246" s="31"/>
      <c r="F246" s="97"/>
      <c r="G246" s="32"/>
      <c r="H246" s="32"/>
      <c r="I246" s="85"/>
      <c r="J246" s="85"/>
      <c r="K246" s="85"/>
      <c r="L246" s="85"/>
      <c r="M246" s="85"/>
      <c r="N246" s="85"/>
      <c r="O246" s="85"/>
      <c r="P246" s="85"/>
      <c r="Q246" s="85"/>
      <c r="R246" s="85"/>
      <c r="S246" s="85"/>
      <c r="T246" s="85"/>
      <c r="U246" s="85"/>
      <c r="V246" s="85"/>
      <c r="W246" s="85"/>
      <c r="X246" s="85"/>
      <c r="Y246" s="85"/>
      <c r="Z246" s="85"/>
      <c r="AA246" s="85"/>
      <c r="AB246" s="85"/>
    </row>
    <row r="247" spans="1:28" ht="12.75" customHeight="1">
      <c r="A247" s="96"/>
      <c r="B247" s="32"/>
      <c r="C247" s="31"/>
      <c r="D247" s="31"/>
      <c r="E247" s="31"/>
      <c r="F247" s="97"/>
      <c r="G247" s="32"/>
      <c r="H247" s="32"/>
      <c r="I247" s="85"/>
      <c r="J247" s="85"/>
      <c r="K247" s="85"/>
      <c r="L247" s="85"/>
      <c r="M247" s="85"/>
      <c r="N247" s="85"/>
      <c r="O247" s="85"/>
      <c r="P247" s="85"/>
      <c r="Q247" s="85"/>
      <c r="R247" s="85"/>
      <c r="S247" s="85"/>
      <c r="T247" s="85"/>
      <c r="U247" s="85"/>
      <c r="V247" s="85"/>
      <c r="W247" s="85"/>
      <c r="X247" s="85"/>
      <c r="Y247" s="85"/>
      <c r="Z247" s="85"/>
      <c r="AA247" s="85"/>
      <c r="AB247" s="85"/>
    </row>
    <row r="248" spans="1:28" ht="12.75" customHeight="1">
      <c r="A248" s="96"/>
      <c r="B248" s="32"/>
      <c r="C248" s="31"/>
      <c r="D248" s="31"/>
      <c r="E248" s="31"/>
      <c r="F248" s="97"/>
      <c r="G248" s="32"/>
      <c r="H248" s="32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85"/>
      <c r="T248" s="85"/>
      <c r="U248" s="85"/>
      <c r="V248" s="85"/>
      <c r="W248" s="85"/>
      <c r="X248" s="85"/>
      <c r="Y248" s="85"/>
      <c r="Z248" s="85"/>
      <c r="AA248" s="85"/>
      <c r="AB248" s="85"/>
    </row>
    <row r="249" spans="1:28" ht="12.75" customHeight="1">
      <c r="A249" s="96"/>
      <c r="B249" s="32"/>
      <c r="C249" s="31"/>
      <c r="D249" s="31"/>
      <c r="E249" s="31"/>
      <c r="F249" s="97"/>
      <c r="G249" s="32"/>
      <c r="H249" s="32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85"/>
      <c r="T249" s="85"/>
      <c r="U249" s="85"/>
      <c r="V249" s="85"/>
      <c r="W249" s="85"/>
      <c r="X249" s="85"/>
      <c r="Y249" s="85"/>
      <c r="Z249" s="85"/>
      <c r="AA249" s="85"/>
      <c r="AB249" s="85"/>
    </row>
    <row r="250" spans="1:28" ht="12.75" customHeight="1">
      <c r="A250" s="96"/>
      <c r="B250" s="32"/>
      <c r="C250" s="31"/>
      <c r="D250" s="31"/>
      <c r="E250" s="31"/>
      <c r="F250" s="97"/>
      <c r="G250" s="32"/>
      <c r="H250" s="32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/>
      <c r="T250" s="85"/>
      <c r="U250" s="85"/>
      <c r="V250" s="85"/>
      <c r="W250" s="85"/>
      <c r="X250" s="85"/>
      <c r="Y250" s="85"/>
      <c r="Z250" s="85"/>
      <c r="AA250" s="85"/>
      <c r="AB250" s="85"/>
    </row>
    <row r="251" spans="1:28" ht="12.75" customHeight="1">
      <c r="A251" s="96"/>
      <c r="B251" s="32"/>
      <c r="C251" s="31"/>
      <c r="D251" s="31"/>
      <c r="E251" s="31"/>
      <c r="F251" s="97"/>
      <c r="G251" s="32"/>
      <c r="H251" s="32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/>
      <c r="T251" s="85"/>
      <c r="U251" s="85"/>
      <c r="V251" s="85"/>
      <c r="W251" s="85"/>
      <c r="X251" s="85"/>
      <c r="Y251" s="85"/>
      <c r="Z251" s="85"/>
      <c r="AA251" s="85"/>
      <c r="AB251" s="85"/>
    </row>
    <row r="252" spans="1:28" ht="12.75" customHeight="1">
      <c r="A252" s="96"/>
      <c r="B252" s="32"/>
      <c r="C252" s="31"/>
      <c r="D252" s="31"/>
      <c r="E252" s="31"/>
      <c r="F252" s="97"/>
      <c r="G252" s="32"/>
      <c r="H252" s="32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/>
      <c r="U252" s="85"/>
      <c r="V252" s="85"/>
      <c r="W252" s="85"/>
      <c r="X252" s="85"/>
      <c r="Y252" s="85"/>
      <c r="Z252" s="85"/>
      <c r="AA252" s="85"/>
      <c r="AB252" s="85"/>
    </row>
    <row r="253" spans="1:28" ht="12.75" customHeight="1">
      <c r="A253" s="96"/>
      <c r="B253" s="32"/>
      <c r="C253" s="31"/>
      <c r="D253" s="31"/>
      <c r="E253" s="31"/>
      <c r="F253" s="97"/>
      <c r="G253" s="32"/>
      <c r="H253" s="32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85"/>
      <c r="T253" s="85"/>
      <c r="U253" s="85"/>
      <c r="V253" s="85"/>
      <c r="W253" s="85"/>
      <c r="X253" s="85"/>
      <c r="Y253" s="85"/>
      <c r="Z253" s="85"/>
      <c r="AA253" s="85"/>
      <c r="AB253" s="85"/>
    </row>
    <row r="254" spans="1:28" ht="12.75" customHeight="1">
      <c r="A254" s="96"/>
      <c r="B254" s="32"/>
      <c r="C254" s="31"/>
      <c r="D254" s="31"/>
      <c r="E254" s="31"/>
      <c r="F254" s="97"/>
      <c r="G254" s="32"/>
      <c r="H254" s="32"/>
      <c r="I254" s="85"/>
      <c r="J254" s="85"/>
      <c r="K254" s="85"/>
      <c r="L254" s="85"/>
      <c r="M254" s="85"/>
      <c r="N254" s="85"/>
      <c r="O254" s="85"/>
      <c r="P254" s="85"/>
      <c r="Q254" s="85"/>
      <c r="R254" s="85"/>
      <c r="S254" s="85"/>
      <c r="T254" s="85"/>
      <c r="U254" s="85"/>
      <c r="V254" s="85"/>
      <c r="W254" s="85"/>
      <c r="X254" s="85"/>
      <c r="Y254" s="85"/>
      <c r="Z254" s="85"/>
      <c r="AA254" s="85"/>
      <c r="AB254" s="85"/>
    </row>
    <row r="255" spans="1:28" ht="12.75" customHeight="1">
      <c r="A255" s="96"/>
      <c r="B255" s="32"/>
      <c r="C255" s="31"/>
      <c r="D255" s="31"/>
      <c r="E255" s="31"/>
      <c r="F255" s="97"/>
      <c r="G255" s="32"/>
      <c r="H255" s="32"/>
      <c r="I255" s="85"/>
      <c r="J255" s="85"/>
      <c r="K255" s="85"/>
      <c r="L255" s="85"/>
      <c r="M255" s="85"/>
      <c r="N255" s="85"/>
      <c r="O255" s="85"/>
      <c r="P255" s="85"/>
      <c r="Q255" s="85"/>
      <c r="R255" s="85"/>
      <c r="S255" s="85"/>
      <c r="T255" s="85"/>
      <c r="U255" s="85"/>
      <c r="V255" s="85"/>
      <c r="W255" s="85"/>
      <c r="X255" s="85"/>
      <c r="Y255" s="85"/>
      <c r="Z255" s="85"/>
      <c r="AA255" s="85"/>
      <c r="AB255" s="85"/>
    </row>
    <row r="256" spans="1:28" ht="12.75" customHeight="1">
      <c r="A256" s="96"/>
      <c r="B256" s="32"/>
      <c r="C256" s="31"/>
      <c r="D256" s="31"/>
      <c r="E256" s="31"/>
      <c r="F256" s="97"/>
      <c r="G256" s="32"/>
      <c r="H256" s="32"/>
      <c r="I256" s="85"/>
      <c r="J256" s="85"/>
      <c r="K256" s="85"/>
      <c r="L256" s="85"/>
      <c r="M256" s="85"/>
      <c r="N256" s="85"/>
      <c r="O256" s="85"/>
      <c r="P256" s="85"/>
      <c r="Q256" s="85"/>
      <c r="R256" s="85"/>
      <c r="S256" s="85"/>
      <c r="T256" s="85"/>
      <c r="U256" s="85"/>
      <c r="V256" s="85"/>
      <c r="W256" s="85"/>
      <c r="X256" s="85"/>
      <c r="Y256" s="85"/>
      <c r="Z256" s="85"/>
      <c r="AA256" s="85"/>
      <c r="AB256" s="85"/>
    </row>
    <row r="257" spans="1:28" ht="12.75" customHeight="1">
      <c r="A257" s="96"/>
      <c r="B257" s="32"/>
      <c r="C257" s="31"/>
      <c r="D257" s="31"/>
      <c r="E257" s="31"/>
      <c r="F257" s="97"/>
      <c r="G257" s="32"/>
      <c r="H257" s="32"/>
      <c r="I257" s="85"/>
      <c r="J257" s="85"/>
      <c r="K257" s="85"/>
      <c r="L257" s="85"/>
      <c r="M257" s="85"/>
      <c r="N257" s="85"/>
      <c r="O257" s="85"/>
      <c r="P257" s="85"/>
      <c r="Q257" s="85"/>
      <c r="R257" s="85"/>
      <c r="S257" s="85"/>
      <c r="T257" s="85"/>
      <c r="U257" s="85"/>
      <c r="V257" s="85"/>
      <c r="W257" s="85"/>
      <c r="X257" s="85"/>
      <c r="Y257" s="85"/>
      <c r="Z257" s="85"/>
      <c r="AA257" s="85"/>
      <c r="AB257" s="85"/>
    </row>
    <row r="258" spans="1:28" ht="12.75" customHeight="1">
      <c r="A258" s="96"/>
      <c r="B258" s="32"/>
      <c r="C258" s="31"/>
      <c r="D258" s="31"/>
      <c r="E258" s="31"/>
      <c r="F258" s="97"/>
      <c r="G258" s="32"/>
      <c r="H258" s="32"/>
      <c r="I258" s="85"/>
      <c r="J258" s="85"/>
      <c r="K258" s="85"/>
      <c r="L258" s="85"/>
      <c r="M258" s="85"/>
      <c r="N258" s="85"/>
      <c r="O258" s="85"/>
      <c r="P258" s="85"/>
      <c r="Q258" s="85"/>
      <c r="R258" s="85"/>
      <c r="S258" s="85"/>
      <c r="T258" s="85"/>
      <c r="U258" s="85"/>
      <c r="V258" s="85"/>
      <c r="W258" s="85"/>
      <c r="X258" s="85"/>
      <c r="Y258" s="85"/>
      <c r="Z258" s="85"/>
      <c r="AA258" s="85"/>
      <c r="AB258" s="85"/>
    </row>
    <row r="259" spans="1:28" ht="12.75" customHeight="1">
      <c r="A259" s="96"/>
      <c r="B259" s="32"/>
      <c r="C259" s="31"/>
      <c r="D259" s="31"/>
      <c r="E259" s="31"/>
      <c r="F259" s="97"/>
      <c r="G259" s="32"/>
      <c r="H259" s="32"/>
      <c r="I259" s="85"/>
      <c r="J259" s="85"/>
      <c r="K259" s="85"/>
      <c r="L259" s="85"/>
      <c r="M259" s="85"/>
      <c r="N259" s="85"/>
      <c r="O259" s="85"/>
      <c r="P259" s="85"/>
      <c r="Q259" s="85"/>
      <c r="R259" s="85"/>
      <c r="S259" s="85"/>
      <c r="T259" s="85"/>
      <c r="U259" s="85"/>
      <c r="V259" s="85"/>
      <c r="W259" s="85"/>
      <c r="X259" s="85"/>
      <c r="Y259" s="85"/>
      <c r="Z259" s="85"/>
      <c r="AA259" s="85"/>
      <c r="AB259" s="85"/>
    </row>
    <row r="260" spans="1:28" ht="12.75" customHeight="1">
      <c r="A260" s="96"/>
      <c r="B260" s="32"/>
      <c r="C260" s="31"/>
      <c r="D260" s="31"/>
      <c r="E260" s="31"/>
      <c r="F260" s="97"/>
      <c r="G260" s="32"/>
      <c r="H260" s="32"/>
      <c r="I260" s="85"/>
      <c r="J260" s="85"/>
      <c r="K260" s="85"/>
      <c r="L260" s="85"/>
      <c r="M260" s="85"/>
      <c r="N260" s="85"/>
      <c r="O260" s="85"/>
      <c r="P260" s="85"/>
      <c r="Q260" s="85"/>
      <c r="R260" s="85"/>
      <c r="S260" s="85"/>
      <c r="T260" s="85"/>
      <c r="U260" s="85"/>
      <c r="V260" s="85"/>
      <c r="W260" s="85"/>
      <c r="X260" s="85"/>
      <c r="Y260" s="85"/>
      <c r="Z260" s="85"/>
      <c r="AA260" s="85"/>
      <c r="AB260" s="85"/>
    </row>
    <row r="261" spans="1:28" ht="12.75" customHeight="1">
      <c r="A261" s="96"/>
      <c r="B261" s="32"/>
      <c r="C261" s="31"/>
      <c r="D261" s="31"/>
      <c r="E261" s="31"/>
      <c r="F261" s="97"/>
      <c r="G261" s="32"/>
      <c r="H261" s="32"/>
      <c r="I261" s="85"/>
      <c r="J261" s="85"/>
      <c r="K261" s="85"/>
      <c r="L261" s="85"/>
      <c r="M261" s="85"/>
      <c r="N261" s="85"/>
      <c r="O261" s="85"/>
      <c r="P261" s="85"/>
      <c r="Q261" s="85"/>
      <c r="R261" s="85"/>
      <c r="S261" s="85"/>
      <c r="T261" s="85"/>
      <c r="U261" s="85"/>
      <c r="V261" s="85"/>
      <c r="W261" s="85"/>
      <c r="X261" s="85"/>
      <c r="Y261" s="85"/>
      <c r="Z261" s="85"/>
      <c r="AA261" s="85"/>
      <c r="AB261" s="85"/>
    </row>
    <row r="262" spans="1:28" ht="12.75" customHeight="1">
      <c r="A262" s="96"/>
      <c r="B262" s="32"/>
      <c r="C262" s="31"/>
      <c r="D262" s="31"/>
      <c r="E262" s="31"/>
      <c r="F262" s="97"/>
      <c r="G262" s="32"/>
      <c r="H262" s="32"/>
      <c r="I262" s="85"/>
      <c r="J262" s="85"/>
      <c r="K262" s="85"/>
      <c r="L262" s="85"/>
      <c r="M262" s="85"/>
      <c r="N262" s="85"/>
      <c r="O262" s="85"/>
      <c r="P262" s="85"/>
      <c r="Q262" s="85"/>
      <c r="R262" s="85"/>
      <c r="S262" s="85"/>
      <c r="T262" s="85"/>
      <c r="U262" s="85"/>
      <c r="V262" s="85"/>
      <c r="W262" s="85"/>
      <c r="X262" s="85"/>
      <c r="Y262" s="85"/>
      <c r="Z262" s="85"/>
      <c r="AA262" s="85"/>
      <c r="AB262" s="85"/>
    </row>
    <row r="263" spans="1:28" ht="12.75" customHeight="1">
      <c r="A263" s="96"/>
      <c r="B263" s="32"/>
      <c r="C263" s="31"/>
      <c r="D263" s="31"/>
      <c r="E263" s="31"/>
      <c r="F263" s="97"/>
      <c r="G263" s="32"/>
      <c r="H263" s="32"/>
      <c r="I263" s="85"/>
      <c r="J263" s="85"/>
      <c r="K263" s="85"/>
      <c r="L263" s="85"/>
      <c r="M263" s="85"/>
      <c r="N263" s="85"/>
      <c r="O263" s="85"/>
      <c r="P263" s="85"/>
      <c r="Q263" s="85"/>
      <c r="R263" s="85"/>
      <c r="S263" s="85"/>
      <c r="T263" s="85"/>
      <c r="U263" s="85"/>
      <c r="V263" s="85"/>
      <c r="W263" s="85"/>
      <c r="X263" s="85"/>
      <c r="Y263" s="85"/>
      <c r="Z263" s="85"/>
      <c r="AA263" s="85"/>
      <c r="AB263" s="85"/>
    </row>
    <row r="264" spans="1:28" ht="12.75" customHeight="1">
      <c r="A264" s="96"/>
      <c r="B264" s="32"/>
      <c r="C264" s="31"/>
      <c r="D264" s="31"/>
      <c r="E264" s="31"/>
      <c r="F264" s="97"/>
      <c r="G264" s="32"/>
      <c r="H264" s="32"/>
      <c r="I264" s="85"/>
      <c r="J264" s="85"/>
      <c r="K264" s="85"/>
      <c r="L264" s="85"/>
      <c r="M264" s="85"/>
      <c r="N264" s="85"/>
      <c r="O264" s="85"/>
      <c r="P264" s="85"/>
      <c r="Q264" s="85"/>
      <c r="R264" s="85"/>
      <c r="S264" s="85"/>
      <c r="T264" s="85"/>
      <c r="U264" s="85"/>
      <c r="V264" s="85"/>
      <c r="W264" s="85"/>
      <c r="X264" s="85"/>
      <c r="Y264" s="85"/>
      <c r="Z264" s="85"/>
      <c r="AA264" s="85"/>
      <c r="AB264" s="85"/>
    </row>
    <row r="265" spans="1:28" ht="12.75" customHeight="1">
      <c r="A265" s="96"/>
      <c r="B265" s="32"/>
      <c r="C265" s="31"/>
      <c r="D265" s="31"/>
      <c r="E265" s="31"/>
      <c r="F265" s="97"/>
      <c r="G265" s="32"/>
      <c r="H265" s="32"/>
      <c r="I265" s="85"/>
      <c r="J265" s="85"/>
      <c r="K265" s="85"/>
      <c r="L265" s="85"/>
      <c r="M265" s="85"/>
      <c r="N265" s="85"/>
      <c r="O265" s="85"/>
      <c r="P265" s="85"/>
      <c r="Q265" s="85"/>
      <c r="R265" s="85"/>
      <c r="S265" s="85"/>
      <c r="T265" s="85"/>
      <c r="U265" s="85"/>
      <c r="V265" s="85"/>
      <c r="W265" s="85"/>
      <c r="X265" s="85"/>
      <c r="Y265" s="85"/>
      <c r="Z265" s="85"/>
      <c r="AA265" s="85"/>
      <c r="AB265" s="85"/>
    </row>
    <row r="266" spans="1:28" ht="12.75" customHeight="1">
      <c r="A266" s="96"/>
      <c r="B266" s="32"/>
      <c r="C266" s="31"/>
      <c r="D266" s="31"/>
      <c r="E266" s="31"/>
      <c r="F266" s="97"/>
      <c r="G266" s="32"/>
      <c r="H266" s="32"/>
      <c r="I266" s="85"/>
      <c r="J266" s="85"/>
      <c r="K266" s="85"/>
      <c r="L266" s="85"/>
      <c r="M266" s="85"/>
      <c r="N266" s="85"/>
      <c r="O266" s="85"/>
      <c r="P266" s="85"/>
      <c r="Q266" s="85"/>
      <c r="R266" s="85"/>
      <c r="S266" s="85"/>
      <c r="T266" s="85"/>
      <c r="U266" s="85"/>
      <c r="V266" s="85"/>
      <c r="W266" s="85"/>
      <c r="X266" s="85"/>
      <c r="Y266" s="85"/>
      <c r="Z266" s="85"/>
      <c r="AA266" s="85"/>
      <c r="AB266" s="85"/>
    </row>
    <row r="267" spans="1:28" ht="12.75" customHeight="1">
      <c r="A267" s="96"/>
      <c r="B267" s="32"/>
      <c r="C267" s="31"/>
      <c r="D267" s="31"/>
      <c r="E267" s="31"/>
      <c r="F267" s="97"/>
      <c r="G267" s="32"/>
      <c r="H267" s="32"/>
      <c r="I267" s="85"/>
      <c r="J267" s="85"/>
      <c r="K267" s="85"/>
      <c r="L267" s="85"/>
      <c r="M267" s="85"/>
      <c r="N267" s="85"/>
      <c r="O267" s="85"/>
      <c r="P267" s="85"/>
      <c r="Q267" s="85"/>
      <c r="R267" s="85"/>
      <c r="S267" s="85"/>
      <c r="T267" s="85"/>
      <c r="U267" s="85"/>
      <c r="V267" s="85"/>
      <c r="W267" s="85"/>
      <c r="X267" s="85"/>
      <c r="Y267" s="85"/>
      <c r="Z267" s="85"/>
      <c r="AA267" s="85"/>
      <c r="AB267" s="85"/>
    </row>
    <row r="268" spans="1:28" ht="12.75" customHeight="1">
      <c r="A268" s="96"/>
      <c r="B268" s="32"/>
      <c r="C268" s="31"/>
      <c r="D268" s="31"/>
      <c r="E268" s="31"/>
      <c r="F268" s="97"/>
      <c r="G268" s="32"/>
      <c r="H268" s="32"/>
      <c r="I268" s="85"/>
      <c r="J268" s="85"/>
      <c r="K268" s="85"/>
      <c r="L268" s="85"/>
      <c r="M268" s="85"/>
      <c r="N268" s="85"/>
      <c r="O268" s="85"/>
      <c r="P268" s="85"/>
      <c r="Q268" s="85"/>
      <c r="R268" s="85"/>
      <c r="S268" s="85"/>
      <c r="T268" s="85"/>
      <c r="U268" s="85"/>
      <c r="V268" s="85"/>
      <c r="W268" s="85"/>
      <c r="X268" s="85"/>
      <c r="Y268" s="85"/>
      <c r="Z268" s="85"/>
      <c r="AA268" s="85"/>
      <c r="AB268" s="85"/>
    </row>
    <row r="269" spans="1:28" ht="12.75" customHeight="1">
      <c r="A269" s="96"/>
      <c r="B269" s="32"/>
      <c r="C269" s="31"/>
      <c r="D269" s="31"/>
      <c r="E269" s="31"/>
      <c r="F269" s="97"/>
      <c r="G269" s="32"/>
      <c r="H269" s="32"/>
      <c r="I269" s="85"/>
      <c r="J269" s="85"/>
      <c r="K269" s="85"/>
      <c r="L269" s="85"/>
      <c r="M269" s="85"/>
      <c r="N269" s="85"/>
      <c r="O269" s="85"/>
      <c r="P269" s="85"/>
      <c r="Q269" s="85"/>
      <c r="R269" s="85"/>
      <c r="S269" s="85"/>
      <c r="T269" s="85"/>
      <c r="U269" s="85"/>
      <c r="V269" s="85"/>
      <c r="W269" s="85"/>
      <c r="X269" s="85"/>
      <c r="Y269" s="85"/>
      <c r="Z269" s="85"/>
      <c r="AA269" s="85"/>
      <c r="AB269" s="85"/>
    </row>
    <row r="270" spans="1:28" ht="12.75" customHeight="1">
      <c r="A270" s="96"/>
      <c r="B270" s="32"/>
      <c r="C270" s="31"/>
      <c r="D270" s="31"/>
      <c r="E270" s="31"/>
      <c r="F270" s="97"/>
      <c r="G270" s="32"/>
      <c r="H270" s="32"/>
      <c r="I270" s="85"/>
      <c r="J270" s="85"/>
      <c r="K270" s="85"/>
      <c r="L270" s="85"/>
      <c r="M270" s="85"/>
      <c r="N270" s="85"/>
      <c r="O270" s="85"/>
      <c r="P270" s="85"/>
      <c r="Q270" s="85"/>
      <c r="R270" s="85"/>
      <c r="S270" s="85"/>
      <c r="T270" s="85"/>
      <c r="U270" s="85"/>
      <c r="V270" s="85"/>
      <c r="W270" s="85"/>
      <c r="X270" s="85"/>
      <c r="Y270" s="85"/>
      <c r="Z270" s="85"/>
      <c r="AA270" s="85"/>
      <c r="AB270" s="85"/>
    </row>
    <row r="271" spans="1:28" ht="12.75" customHeight="1">
      <c r="A271" s="96"/>
      <c r="B271" s="32"/>
      <c r="C271" s="31"/>
      <c r="D271" s="31"/>
      <c r="E271" s="31"/>
      <c r="F271" s="97"/>
      <c r="G271" s="32"/>
      <c r="H271" s="99"/>
      <c r="I271" s="85"/>
      <c r="J271" s="85"/>
      <c r="K271" s="85"/>
      <c r="L271" s="85"/>
      <c r="M271" s="85"/>
      <c r="N271" s="85"/>
      <c r="O271" s="85"/>
      <c r="P271" s="85"/>
      <c r="Q271" s="85"/>
      <c r="R271" s="85"/>
      <c r="S271" s="85"/>
      <c r="T271" s="85"/>
      <c r="U271" s="85"/>
      <c r="V271" s="85"/>
      <c r="W271" s="85"/>
      <c r="X271" s="85"/>
      <c r="Y271" s="85"/>
      <c r="Z271" s="85"/>
      <c r="AA271" s="85"/>
      <c r="AB271" s="85"/>
    </row>
    <row r="272" spans="1:28" ht="12.75" customHeight="1">
      <c r="A272" s="96"/>
      <c r="B272" s="32"/>
      <c r="C272" s="31"/>
      <c r="D272" s="31"/>
      <c r="E272" s="31"/>
      <c r="F272" s="97"/>
      <c r="G272" s="32"/>
      <c r="H272" s="99"/>
      <c r="I272" s="85"/>
      <c r="J272" s="85"/>
      <c r="K272" s="85"/>
      <c r="L272" s="85"/>
      <c r="M272" s="85"/>
      <c r="N272" s="85"/>
      <c r="O272" s="85"/>
      <c r="P272" s="85"/>
      <c r="Q272" s="85"/>
      <c r="R272" s="85"/>
      <c r="S272" s="85"/>
      <c r="T272" s="85"/>
      <c r="U272" s="85"/>
      <c r="V272" s="85"/>
      <c r="W272" s="85"/>
      <c r="X272" s="85"/>
      <c r="Y272" s="85"/>
      <c r="Z272" s="85"/>
      <c r="AA272" s="85"/>
      <c r="AB272" s="85"/>
    </row>
    <row r="273" spans="1:28" ht="12.75" customHeight="1">
      <c r="A273" s="96"/>
      <c r="B273" s="32"/>
      <c r="C273" s="31"/>
      <c r="D273" s="31"/>
      <c r="E273" s="31"/>
      <c r="F273" s="97"/>
      <c r="G273" s="32"/>
      <c r="H273" s="99"/>
      <c r="I273" s="85"/>
      <c r="J273" s="85"/>
      <c r="K273" s="85"/>
      <c r="L273" s="85"/>
      <c r="M273" s="85"/>
      <c r="N273" s="85"/>
      <c r="O273" s="85"/>
      <c r="P273" s="85"/>
      <c r="Q273" s="85"/>
      <c r="R273" s="85"/>
      <c r="S273" s="85"/>
      <c r="T273" s="85"/>
      <c r="U273" s="85"/>
      <c r="V273" s="85"/>
      <c r="W273" s="85"/>
      <c r="X273" s="85"/>
      <c r="Y273" s="85"/>
      <c r="Z273" s="85"/>
      <c r="AA273" s="85"/>
      <c r="AB273" s="85"/>
    </row>
    <row r="274" spans="1:28" ht="12.75" customHeight="1">
      <c r="A274" s="96"/>
      <c r="B274" s="32"/>
      <c r="C274" s="31"/>
      <c r="D274" s="31"/>
      <c r="E274" s="31"/>
      <c r="F274" s="97"/>
      <c r="G274" s="32"/>
      <c r="H274" s="99"/>
      <c r="I274" s="85"/>
      <c r="J274" s="85"/>
      <c r="K274" s="85"/>
      <c r="L274" s="85"/>
      <c r="M274" s="85"/>
      <c r="N274" s="85"/>
      <c r="O274" s="85"/>
      <c r="P274" s="85"/>
      <c r="Q274" s="85"/>
      <c r="R274" s="85"/>
      <c r="S274" s="85"/>
      <c r="T274" s="85"/>
      <c r="U274" s="85"/>
      <c r="V274" s="85"/>
      <c r="W274" s="85"/>
      <c r="X274" s="85"/>
      <c r="Y274" s="85"/>
      <c r="Z274" s="85"/>
      <c r="AA274" s="85"/>
      <c r="AB274" s="85"/>
    </row>
    <row r="275" spans="1:28" ht="12.75" customHeight="1">
      <c r="A275" s="96"/>
      <c r="B275" s="32"/>
      <c r="C275" s="31"/>
      <c r="D275" s="31"/>
      <c r="E275" s="31"/>
      <c r="F275" s="97"/>
      <c r="G275" s="32"/>
      <c r="H275" s="99"/>
      <c r="I275" s="85"/>
      <c r="J275" s="85"/>
      <c r="K275" s="85"/>
      <c r="L275" s="85"/>
      <c r="M275" s="85"/>
      <c r="N275" s="85"/>
      <c r="O275" s="85"/>
      <c r="P275" s="85"/>
      <c r="Q275" s="85"/>
      <c r="R275" s="85"/>
      <c r="S275" s="85"/>
      <c r="T275" s="85"/>
      <c r="U275" s="85"/>
      <c r="V275" s="85"/>
      <c r="W275" s="85"/>
      <c r="X275" s="85"/>
      <c r="Y275" s="85"/>
      <c r="Z275" s="85"/>
      <c r="AA275" s="85"/>
      <c r="AB275" s="85"/>
    </row>
    <row r="276" spans="1:28" ht="12.75" customHeight="1">
      <c r="A276" s="96"/>
      <c r="B276" s="32"/>
      <c r="C276" s="31"/>
      <c r="D276" s="31"/>
      <c r="E276" s="31"/>
      <c r="F276" s="97"/>
      <c r="G276" s="32"/>
      <c r="H276" s="99"/>
      <c r="I276" s="85"/>
      <c r="J276" s="85"/>
      <c r="K276" s="85"/>
      <c r="L276" s="85"/>
      <c r="M276" s="85"/>
      <c r="N276" s="85"/>
      <c r="O276" s="85"/>
      <c r="P276" s="85"/>
      <c r="Q276" s="85"/>
      <c r="R276" s="85"/>
      <c r="S276" s="85"/>
      <c r="T276" s="85"/>
      <c r="U276" s="85"/>
      <c r="V276" s="85"/>
      <c r="W276" s="85"/>
      <c r="X276" s="85"/>
      <c r="Y276" s="85"/>
      <c r="Z276" s="85"/>
      <c r="AA276" s="85"/>
      <c r="AB276" s="85"/>
    </row>
    <row r="277" spans="1:28" ht="12.75" customHeight="1">
      <c r="A277" s="96"/>
      <c r="B277" s="32"/>
      <c r="C277" s="31"/>
      <c r="D277" s="31"/>
      <c r="E277" s="31"/>
      <c r="F277" s="97"/>
      <c r="G277" s="32"/>
      <c r="H277" s="99"/>
      <c r="I277" s="85"/>
      <c r="J277" s="85"/>
      <c r="K277" s="85"/>
      <c r="L277" s="85"/>
      <c r="M277" s="85"/>
      <c r="N277" s="85"/>
      <c r="O277" s="85"/>
      <c r="P277" s="85"/>
      <c r="Q277" s="85"/>
      <c r="R277" s="85"/>
      <c r="S277" s="85"/>
      <c r="T277" s="85"/>
      <c r="U277" s="85"/>
      <c r="V277" s="85"/>
      <c r="W277" s="85"/>
      <c r="X277" s="85"/>
      <c r="Y277" s="85"/>
      <c r="Z277" s="85"/>
      <c r="AA277" s="85"/>
      <c r="AB277" s="85"/>
    </row>
    <row r="278" spans="1:28" ht="12.75" customHeight="1">
      <c r="A278" s="96"/>
      <c r="B278" s="32"/>
      <c r="C278" s="31"/>
      <c r="D278" s="31"/>
      <c r="E278" s="31"/>
      <c r="F278" s="97"/>
      <c r="G278" s="32"/>
      <c r="H278" s="99"/>
      <c r="I278" s="85"/>
      <c r="J278" s="85"/>
      <c r="K278" s="85"/>
      <c r="L278" s="85"/>
      <c r="M278" s="85"/>
      <c r="N278" s="85"/>
      <c r="O278" s="85"/>
      <c r="P278" s="85"/>
      <c r="Q278" s="85"/>
      <c r="R278" s="85"/>
      <c r="S278" s="85"/>
      <c r="T278" s="85"/>
      <c r="U278" s="85"/>
      <c r="V278" s="85"/>
      <c r="W278" s="85"/>
      <c r="X278" s="85"/>
      <c r="Y278" s="85"/>
      <c r="Z278" s="85"/>
      <c r="AA278" s="85"/>
      <c r="AB278" s="85"/>
    </row>
    <row r="279" spans="1:28" ht="12.75" customHeight="1">
      <c r="A279" s="96"/>
      <c r="B279" s="32"/>
      <c r="C279" s="31"/>
      <c r="D279" s="31"/>
      <c r="E279" s="31"/>
      <c r="F279" s="97"/>
      <c r="G279" s="32"/>
      <c r="H279" s="99"/>
      <c r="I279" s="85"/>
      <c r="J279" s="85"/>
      <c r="K279" s="85"/>
      <c r="L279" s="85"/>
      <c r="M279" s="85"/>
      <c r="N279" s="85"/>
      <c r="O279" s="85"/>
      <c r="P279" s="85"/>
      <c r="Q279" s="85"/>
      <c r="R279" s="85"/>
      <c r="S279" s="85"/>
      <c r="T279" s="85"/>
      <c r="U279" s="85"/>
      <c r="V279" s="85"/>
      <c r="W279" s="85"/>
      <c r="X279" s="85"/>
      <c r="Y279" s="85"/>
      <c r="Z279" s="85"/>
      <c r="AA279" s="85"/>
      <c r="AB279" s="85"/>
    </row>
    <row r="280" spans="1:28" ht="12.75" customHeight="1">
      <c r="A280" s="96"/>
      <c r="B280" s="32"/>
      <c r="C280" s="31"/>
      <c r="D280" s="31"/>
      <c r="E280" s="31"/>
      <c r="F280" s="97"/>
      <c r="G280" s="32"/>
      <c r="H280" s="99"/>
      <c r="I280" s="85"/>
      <c r="J280" s="85"/>
      <c r="K280" s="85"/>
      <c r="L280" s="85"/>
      <c r="M280" s="85"/>
      <c r="N280" s="85"/>
      <c r="O280" s="85"/>
      <c r="P280" s="85"/>
      <c r="Q280" s="85"/>
      <c r="R280" s="85"/>
      <c r="S280" s="85"/>
      <c r="T280" s="85"/>
      <c r="U280" s="85"/>
      <c r="V280" s="85"/>
      <c r="W280" s="85"/>
      <c r="X280" s="85"/>
      <c r="Y280" s="85"/>
      <c r="Z280" s="85"/>
      <c r="AA280" s="85"/>
      <c r="AB280" s="85"/>
    </row>
    <row r="281" spans="1:28" ht="12.75" customHeight="1">
      <c r="A281" s="96"/>
      <c r="B281" s="32"/>
      <c r="C281" s="31"/>
      <c r="D281" s="31"/>
      <c r="E281" s="31"/>
      <c r="F281" s="97"/>
      <c r="G281" s="32"/>
      <c r="H281" s="99"/>
      <c r="I281" s="85"/>
      <c r="J281" s="85"/>
      <c r="K281" s="85"/>
      <c r="L281" s="85"/>
      <c r="M281" s="85"/>
      <c r="N281" s="85"/>
      <c r="O281" s="85"/>
      <c r="P281" s="85"/>
      <c r="Q281" s="85"/>
      <c r="R281" s="85"/>
      <c r="S281" s="85"/>
      <c r="T281" s="85"/>
      <c r="U281" s="85"/>
      <c r="V281" s="85"/>
      <c r="W281" s="85"/>
      <c r="X281" s="85"/>
      <c r="Y281" s="85"/>
      <c r="Z281" s="85"/>
      <c r="AA281" s="85"/>
      <c r="AB281" s="85"/>
    </row>
    <row r="282" spans="1:28" ht="12.75" customHeight="1">
      <c r="A282" s="96"/>
      <c r="B282" s="32"/>
      <c r="C282" s="31"/>
      <c r="D282" s="31"/>
      <c r="E282" s="31"/>
      <c r="F282" s="97"/>
      <c r="G282" s="32"/>
      <c r="H282" s="99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/>
      <c r="T282" s="85"/>
      <c r="U282" s="85"/>
      <c r="V282" s="85"/>
      <c r="W282" s="85"/>
      <c r="X282" s="85"/>
      <c r="Y282" s="85"/>
      <c r="Z282" s="85"/>
      <c r="AA282" s="85"/>
      <c r="AB282" s="85"/>
    </row>
    <row r="283" spans="1:28" ht="12.75" customHeight="1">
      <c r="A283" s="96"/>
      <c r="B283" s="32"/>
      <c r="C283" s="31"/>
      <c r="D283" s="31"/>
      <c r="E283" s="31"/>
      <c r="F283" s="97"/>
      <c r="G283" s="32"/>
      <c r="H283" s="99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85"/>
      <c r="AA283" s="85"/>
      <c r="AB283" s="85"/>
    </row>
    <row r="284" spans="1:28" ht="12.75" customHeight="1">
      <c r="A284" s="96"/>
      <c r="B284" s="32"/>
      <c r="C284" s="31"/>
      <c r="D284" s="31"/>
      <c r="E284" s="31"/>
      <c r="F284" s="97"/>
      <c r="G284" s="32"/>
      <c r="H284" s="99"/>
      <c r="I284" s="85"/>
      <c r="J284" s="85"/>
      <c r="K284" s="85"/>
      <c r="L284" s="85"/>
      <c r="M284" s="85"/>
      <c r="N284" s="85"/>
      <c r="O284" s="85"/>
      <c r="P284" s="85"/>
      <c r="Q284" s="85"/>
      <c r="R284" s="85"/>
      <c r="S284" s="85"/>
      <c r="T284" s="85"/>
      <c r="U284" s="85"/>
      <c r="V284" s="85"/>
      <c r="W284" s="85"/>
      <c r="X284" s="85"/>
      <c r="Y284" s="85"/>
      <c r="Z284" s="85"/>
      <c r="AA284" s="85"/>
      <c r="AB284" s="85"/>
    </row>
    <row r="285" spans="1:28" ht="12.75" customHeight="1">
      <c r="A285" s="96"/>
      <c r="B285" s="32"/>
      <c r="C285" s="31"/>
      <c r="D285" s="31"/>
      <c r="E285" s="31"/>
      <c r="F285" s="97"/>
      <c r="G285" s="32"/>
      <c r="H285" s="99"/>
      <c r="I285" s="85"/>
      <c r="J285" s="85"/>
      <c r="K285" s="85"/>
      <c r="L285" s="85"/>
      <c r="M285" s="85"/>
      <c r="N285" s="85"/>
      <c r="O285" s="85"/>
      <c r="P285" s="85"/>
      <c r="Q285" s="85"/>
      <c r="R285" s="85"/>
      <c r="S285" s="85"/>
      <c r="T285" s="85"/>
      <c r="U285" s="85"/>
      <c r="V285" s="85"/>
      <c r="W285" s="85"/>
      <c r="X285" s="85"/>
      <c r="Y285" s="85"/>
      <c r="Z285" s="85"/>
      <c r="AA285" s="85"/>
      <c r="AB285" s="85"/>
    </row>
    <row r="286" spans="1:28" ht="12.75" customHeight="1">
      <c r="A286" s="96"/>
      <c r="B286" s="32"/>
      <c r="C286" s="31"/>
      <c r="D286" s="31"/>
      <c r="E286" s="31"/>
      <c r="F286" s="97"/>
      <c r="G286" s="32"/>
      <c r="H286" s="99"/>
      <c r="I286" s="85"/>
      <c r="J286" s="85"/>
      <c r="K286" s="85"/>
      <c r="L286" s="85"/>
      <c r="M286" s="85"/>
      <c r="N286" s="85"/>
      <c r="O286" s="85"/>
      <c r="P286" s="85"/>
      <c r="Q286" s="85"/>
      <c r="R286" s="85"/>
      <c r="S286" s="85"/>
      <c r="T286" s="85"/>
      <c r="U286" s="85"/>
      <c r="V286" s="85"/>
      <c r="W286" s="85"/>
      <c r="X286" s="85"/>
      <c r="Y286" s="85"/>
      <c r="Z286" s="85"/>
      <c r="AA286" s="85"/>
      <c r="AB286" s="85"/>
    </row>
    <row r="287" spans="1:28" ht="12.75" customHeight="1">
      <c r="A287" s="96"/>
      <c r="B287" s="32"/>
      <c r="C287" s="31"/>
      <c r="D287" s="31"/>
      <c r="E287" s="31"/>
      <c r="F287" s="97"/>
      <c r="G287" s="32"/>
      <c r="H287" s="99"/>
      <c r="I287" s="85"/>
      <c r="J287" s="85"/>
      <c r="K287" s="85"/>
      <c r="L287" s="85"/>
      <c r="M287" s="85"/>
      <c r="N287" s="85"/>
      <c r="O287" s="85"/>
      <c r="P287" s="85"/>
      <c r="Q287" s="85"/>
      <c r="R287" s="85"/>
      <c r="S287" s="85"/>
      <c r="T287" s="85"/>
      <c r="U287" s="85"/>
      <c r="V287" s="85"/>
      <c r="W287" s="85"/>
      <c r="X287" s="85"/>
      <c r="Y287" s="85"/>
      <c r="Z287" s="85"/>
      <c r="AA287" s="85"/>
      <c r="AB287" s="85"/>
    </row>
    <row r="288" spans="1:28" ht="12.75" customHeight="1">
      <c r="A288" s="96"/>
      <c r="B288" s="32"/>
      <c r="C288" s="31"/>
      <c r="D288" s="31"/>
      <c r="E288" s="31"/>
      <c r="F288" s="97"/>
      <c r="G288" s="32"/>
      <c r="H288" s="99"/>
      <c r="I288" s="85"/>
      <c r="J288" s="85"/>
      <c r="K288" s="85"/>
      <c r="L288" s="85"/>
      <c r="M288" s="85"/>
      <c r="N288" s="85"/>
      <c r="O288" s="85"/>
      <c r="P288" s="85"/>
      <c r="Q288" s="85"/>
      <c r="R288" s="85"/>
      <c r="S288" s="85"/>
      <c r="T288" s="85"/>
      <c r="U288" s="85"/>
      <c r="V288" s="85"/>
      <c r="W288" s="85"/>
      <c r="X288" s="85"/>
      <c r="Y288" s="85"/>
      <c r="Z288" s="85"/>
      <c r="AA288" s="85"/>
      <c r="AB288" s="85"/>
    </row>
    <row r="289" spans="1:28" ht="12.75" customHeight="1">
      <c r="A289" s="96"/>
      <c r="B289" s="32"/>
      <c r="C289" s="31"/>
      <c r="D289" s="31"/>
      <c r="E289" s="31"/>
      <c r="F289" s="97"/>
      <c r="G289" s="32"/>
      <c r="H289" s="99"/>
      <c r="I289" s="85"/>
      <c r="J289" s="85"/>
      <c r="K289" s="85"/>
      <c r="L289" s="85"/>
      <c r="M289" s="85"/>
      <c r="N289" s="85"/>
      <c r="O289" s="85"/>
      <c r="P289" s="85"/>
      <c r="Q289" s="85"/>
      <c r="R289" s="85"/>
      <c r="S289" s="85"/>
      <c r="T289" s="85"/>
      <c r="U289" s="85"/>
      <c r="V289" s="85"/>
      <c r="W289" s="85"/>
      <c r="X289" s="85"/>
      <c r="Y289" s="85"/>
      <c r="Z289" s="85"/>
      <c r="AA289" s="85"/>
      <c r="AB289" s="85"/>
    </row>
    <row r="290" spans="1:28" ht="12.75" customHeight="1">
      <c r="A290" s="96"/>
      <c r="B290" s="32"/>
      <c r="C290" s="31"/>
      <c r="D290" s="31"/>
      <c r="E290" s="31"/>
      <c r="F290" s="97"/>
      <c r="G290" s="32"/>
      <c r="H290" s="99"/>
      <c r="I290" s="85"/>
      <c r="J290" s="85"/>
      <c r="K290" s="85"/>
      <c r="L290" s="85"/>
      <c r="M290" s="85"/>
      <c r="N290" s="85"/>
      <c r="O290" s="85"/>
      <c r="P290" s="85"/>
      <c r="Q290" s="85"/>
      <c r="R290" s="85"/>
      <c r="S290" s="85"/>
      <c r="T290" s="85"/>
      <c r="U290" s="85"/>
      <c r="V290" s="85"/>
      <c r="W290" s="85"/>
      <c r="X290" s="85"/>
      <c r="Y290" s="85"/>
      <c r="Z290" s="85"/>
      <c r="AA290" s="85"/>
      <c r="AB290" s="85"/>
    </row>
    <row r="291" spans="1:28" ht="12.75" customHeight="1">
      <c r="A291" s="96"/>
      <c r="B291" s="32"/>
      <c r="C291" s="31"/>
      <c r="D291" s="31"/>
      <c r="E291" s="31"/>
      <c r="F291" s="97"/>
      <c r="G291" s="32"/>
      <c r="H291" s="99"/>
      <c r="I291" s="85"/>
      <c r="J291" s="85"/>
      <c r="K291" s="85"/>
      <c r="L291" s="85"/>
      <c r="M291" s="85"/>
      <c r="N291" s="85"/>
      <c r="O291" s="85"/>
      <c r="P291" s="85"/>
      <c r="Q291" s="85"/>
      <c r="R291" s="85"/>
      <c r="S291" s="85"/>
      <c r="T291" s="85"/>
      <c r="U291" s="85"/>
      <c r="V291" s="85"/>
      <c r="W291" s="85"/>
      <c r="X291" s="85"/>
      <c r="Y291" s="85"/>
      <c r="Z291" s="85"/>
      <c r="AA291" s="85"/>
      <c r="AB291" s="85"/>
    </row>
    <row r="292" spans="1:28" ht="12.75" customHeight="1">
      <c r="A292" s="96"/>
      <c r="B292" s="32"/>
      <c r="C292" s="31"/>
      <c r="D292" s="31"/>
      <c r="E292" s="31"/>
      <c r="F292" s="97"/>
      <c r="G292" s="32"/>
      <c r="H292" s="99"/>
      <c r="I292" s="85"/>
      <c r="J292" s="85"/>
      <c r="K292" s="85"/>
      <c r="L292" s="85"/>
      <c r="M292" s="85"/>
      <c r="N292" s="85"/>
      <c r="O292" s="85"/>
      <c r="P292" s="85"/>
      <c r="Q292" s="85"/>
      <c r="R292" s="85"/>
      <c r="S292" s="85"/>
      <c r="T292" s="85"/>
      <c r="U292" s="85"/>
      <c r="V292" s="85"/>
      <c r="W292" s="85"/>
      <c r="X292" s="85"/>
      <c r="Y292" s="85"/>
      <c r="Z292" s="85"/>
      <c r="AA292" s="85"/>
      <c r="AB292" s="85"/>
    </row>
    <row r="293" spans="1:28" ht="12.75" customHeight="1">
      <c r="A293" s="96"/>
      <c r="B293" s="32"/>
      <c r="C293" s="31"/>
      <c r="D293" s="31"/>
      <c r="E293" s="31"/>
      <c r="F293" s="97"/>
      <c r="G293" s="32"/>
      <c r="H293" s="99"/>
      <c r="I293" s="85"/>
      <c r="J293" s="85"/>
      <c r="K293" s="85"/>
      <c r="L293" s="85"/>
      <c r="M293" s="85"/>
      <c r="N293" s="85"/>
      <c r="O293" s="85"/>
      <c r="P293" s="85"/>
      <c r="Q293" s="85"/>
      <c r="R293" s="85"/>
      <c r="S293" s="85"/>
      <c r="T293" s="85"/>
      <c r="U293" s="85"/>
      <c r="V293" s="85"/>
      <c r="W293" s="85"/>
      <c r="X293" s="85"/>
      <c r="Y293" s="85"/>
      <c r="Z293" s="85"/>
      <c r="AA293" s="85"/>
      <c r="AB293" s="85"/>
    </row>
    <row r="294" spans="1:28" ht="12.75" customHeight="1">
      <c r="A294" s="96"/>
      <c r="B294" s="32"/>
      <c r="C294" s="31"/>
      <c r="D294" s="31"/>
      <c r="E294" s="31"/>
      <c r="F294" s="97"/>
      <c r="G294" s="32"/>
      <c r="H294" s="99"/>
      <c r="I294" s="85"/>
      <c r="J294" s="85"/>
      <c r="K294" s="85"/>
      <c r="L294" s="85"/>
      <c r="M294" s="85"/>
      <c r="N294" s="85"/>
      <c r="O294" s="85"/>
      <c r="P294" s="85"/>
      <c r="Q294" s="85"/>
      <c r="R294" s="85"/>
      <c r="S294" s="85"/>
      <c r="T294" s="85"/>
      <c r="U294" s="85"/>
      <c r="V294" s="85"/>
      <c r="W294" s="85"/>
      <c r="X294" s="85"/>
      <c r="Y294" s="85"/>
      <c r="Z294" s="85"/>
      <c r="AA294" s="85"/>
      <c r="AB294" s="85"/>
    </row>
    <row r="295" spans="1:28" ht="12.75" customHeight="1">
      <c r="A295" s="96"/>
      <c r="B295" s="32"/>
      <c r="C295" s="31"/>
      <c r="D295" s="31"/>
      <c r="E295" s="31"/>
      <c r="F295" s="97"/>
      <c r="G295" s="32"/>
      <c r="H295" s="99"/>
      <c r="I295" s="85"/>
      <c r="J295" s="85"/>
      <c r="K295" s="85"/>
      <c r="L295" s="85"/>
      <c r="M295" s="85"/>
      <c r="N295" s="85"/>
      <c r="O295" s="85"/>
      <c r="P295" s="85"/>
      <c r="Q295" s="85"/>
      <c r="R295" s="85"/>
      <c r="S295" s="85"/>
      <c r="T295" s="85"/>
      <c r="U295" s="85"/>
      <c r="V295" s="85"/>
      <c r="W295" s="85"/>
      <c r="X295" s="85"/>
      <c r="Y295" s="85"/>
      <c r="Z295" s="85"/>
      <c r="AA295" s="85"/>
      <c r="AB295" s="85"/>
    </row>
    <row r="296" spans="1:28" ht="12.75" customHeight="1">
      <c r="A296" s="96"/>
      <c r="B296" s="32"/>
      <c r="C296" s="31"/>
      <c r="D296" s="31"/>
      <c r="E296" s="31"/>
      <c r="F296" s="97"/>
      <c r="G296" s="32"/>
      <c r="H296" s="99"/>
      <c r="I296" s="85"/>
      <c r="J296" s="85"/>
      <c r="K296" s="85"/>
      <c r="L296" s="85"/>
      <c r="M296" s="85"/>
      <c r="N296" s="85"/>
      <c r="O296" s="85"/>
      <c r="P296" s="85"/>
      <c r="Q296" s="85"/>
      <c r="R296" s="85"/>
      <c r="S296" s="85"/>
      <c r="T296" s="85"/>
      <c r="U296" s="85"/>
      <c r="V296" s="85"/>
      <c r="W296" s="85"/>
      <c r="X296" s="85"/>
      <c r="Y296" s="85"/>
      <c r="Z296" s="85"/>
      <c r="AA296" s="85"/>
      <c r="AB296" s="85"/>
    </row>
    <row r="297" spans="1:28" ht="12.75" customHeight="1">
      <c r="A297" s="96"/>
      <c r="B297" s="32"/>
      <c r="C297" s="31"/>
      <c r="D297" s="31"/>
      <c r="E297" s="31"/>
      <c r="F297" s="97"/>
      <c r="G297" s="32"/>
      <c r="H297" s="99"/>
      <c r="I297" s="85"/>
      <c r="J297" s="85"/>
      <c r="K297" s="85"/>
      <c r="L297" s="85"/>
      <c r="M297" s="85"/>
      <c r="N297" s="85"/>
      <c r="O297" s="85"/>
      <c r="P297" s="85"/>
      <c r="Q297" s="85"/>
      <c r="R297" s="85"/>
      <c r="S297" s="85"/>
      <c r="T297" s="85"/>
      <c r="U297" s="85"/>
      <c r="V297" s="85"/>
      <c r="W297" s="85"/>
      <c r="X297" s="85"/>
      <c r="Y297" s="85"/>
      <c r="Z297" s="85"/>
      <c r="AA297" s="85"/>
      <c r="AB297" s="85"/>
    </row>
    <row r="298" spans="1:28" ht="12.75" customHeight="1">
      <c r="A298" s="96"/>
      <c r="B298" s="32"/>
      <c r="C298" s="31"/>
      <c r="D298" s="31"/>
      <c r="E298" s="31"/>
      <c r="F298" s="97"/>
      <c r="G298" s="32"/>
      <c r="H298" s="99"/>
      <c r="I298" s="85"/>
      <c r="J298" s="85"/>
      <c r="K298" s="85"/>
      <c r="L298" s="85"/>
      <c r="M298" s="85"/>
      <c r="N298" s="85"/>
      <c r="O298" s="85"/>
      <c r="P298" s="85"/>
      <c r="Q298" s="85"/>
      <c r="R298" s="85"/>
      <c r="S298" s="85"/>
      <c r="T298" s="85"/>
      <c r="U298" s="85"/>
      <c r="V298" s="85"/>
      <c r="W298" s="85"/>
      <c r="X298" s="85"/>
      <c r="Y298" s="85"/>
      <c r="Z298" s="85"/>
      <c r="AA298" s="85"/>
      <c r="AB298" s="85"/>
    </row>
    <row r="299" spans="1:28" ht="12.75" customHeight="1">
      <c r="A299" s="96"/>
      <c r="B299" s="32"/>
      <c r="C299" s="31"/>
      <c r="D299" s="31"/>
      <c r="E299" s="31"/>
      <c r="F299" s="97"/>
      <c r="G299" s="32"/>
      <c r="H299" s="99"/>
      <c r="I299" s="85"/>
      <c r="J299" s="85"/>
      <c r="K299" s="85"/>
      <c r="L299" s="85"/>
      <c r="M299" s="85"/>
      <c r="N299" s="85"/>
      <c r="O299" s="85"/>
      <c r="P299" s="85"/>
      <c r="Q299" s="85"/>
      <c r="R299" s="85"/>
      <c r="S299" s="85"/>
      <c r="T299" s="85"/>
      <c r="U299" s="85"/>
      <c r="V299" s="85"/>
      <c r="W299" s="85"/>
      <c r="X299" s="85"/>
      <c r="Y299" s="85"/>
      <c r="Z299" s="85"/>
      <c r="AA299" s="85"/>
      <c r="AB299" s="85"/>
    </row>
    <row r="300" spans="1:28" ht="12.75" customHeight="1">
      <c r="A300" s="96"/>
      <c r="B300" s="32"/>
      <c r="C300" s="31"/>
      <c r="D300" s="31"/>
      <c r="E300" s="31"/>
      <c r="F300" s="97"/>
      <c r="G300" s="32"/>
      <c r="H300" s="99"/>
      <c r="I300" s="85"/>
      <c r="J300" s="85"/>
      <c r="K300" s="85"/>
      <c r="L300" s="85"/>
      <c r="M300" s="85"/>
      <c r="N300" s="85"/>
      <c r="O300" s="85"/>
      <c r="P300" s="85"/>
      <c r="Q300" s="85"/>
      <c r="R300" s="85"/>
      <c r="S300" s="85"/>
      <c r="T300" s="85"/>
      <c r="U300" s="85"/>
      <c r="V300" s="85"/>
      <c r="W300" s="85"/>
      <c r="X300" s="85"/>
      <c r="Y300" s="85"/>
      <c r="Z300" s="85"/>
      <c r="AA300" s="85"/>
      <c r="AB300" s="85"/>
    </row>
    <row r="301" spans="1:28" ht="12.75" customHeight="1">
      <c r="A301" s="96"/>
      <c r="B301" s="32"/>
      <c r="C301" s="31"/>
      <c r="D301" s="31"/>
      <c r="E301" s="31"/>
      <c r="F301" s="97"/>
      <c r="G301" s="32"/>
      <c r="H301" s="99"/>
      <c r="I301" s="85"/>
      <c r="J301" s="85"/>
      <c r="K301" s="85"/>
      <c r="L301" s="85"/>
      <c r="M301" s="85"/>
      <c r="N301" s="85"/>
      <c r="O301" s="85"/>
      <c r="P301" s="85"/>
      <c r="Q301" s="85"/>
      <c r="R301" s="85"/>
      <c r="S301" s="85"/>
      <c r="T301" s="85"/>
      <c r="U301" s="85"/>
      <c r="V301" s="85"/>
      <c r="W301" s="85"/>
      <c r="X301" s="85"/>
      <c r="Y301" s="85"/>
      <c r="Z301" s="85"/>
      <c r="AA301" s="85"/>
      <c r="AB301" s="85"/>
    </row>
    <row r="302" spans="1:28" ht="12.75" customHeight="1">
      <c r="A302" s="96"/>
      <c r="B302" s="32"/>
      <c r="C302" s="31"/>
      <c r="D302" s="31"/>
      <c r="E302" s="31"/>
      <c r="F302" s="97"/>
      <c r="G302" s="32"/>
      <c r="H302" s="99"/>
      <c r="I302" s="85"/>
      <c r="J302" s="85"/>
      <c r="K302" s="85"/>
      <c r="L302" s="85"/>
      <c r="M302" s="85"/>
      <c r="N302" s="85"/>
      <c r="O302" s="85"/>
      <c r="P302" s="85"/>
      <c r="Q302" s="85"/>
      <c r="R302" s="85"/>
      <c r="S302" s="85"/>
      <c r="T302" s="85"/>
      <c r="U302" s="85"/>
      <c r="V302" s="85"/>
      <c r="W302" s="85"/>
      <c r="X302" s="85"/>
      <c r="Y302" s="85"/>
      <c r="Z302" s="85"/>
      <c r="AA302" s="85"/>
      <c r="AB302" s="85"/>
    </row>
    <row r="303" spans="1:28" ht="12.75" customHeight="1">
      <c r="A303" s="96"/>
      <c r="B303" s="32"/>
      <c r="C303" s="31"/>
      <c r="D303" s="31"/>
      <c r="E303" s="31"/>
      <c r="F303" s="97"/>
      <c r="G303" s="32"/>
      <c r="H303" s="99"/>
      <c r="I303" s="85"/>
      <c r="J303" s="85"/>
      <c r="K303" s="85"/>
      <c r="L303" s="85"/>
      <c r="M303" s="85"/>
      <c r="N303" s="85"/>
      <c r="O303" s="85"/>
      <c r="P303" s="85"/>
      <c r="Q303" s="85"/>
      <c r="R303" s="85"/>
      <c r="S303" s="85"/>
      <c r="T303" s="85"/>
      <c r="U303" s="85"/>
      <c r="V303" s="85"/>
      <c r="W303" s="85"/>
      <c r="X303" s="85"/>
      <c r="Y303" s="85"/>
      <c r="Z303" s="85"/>
      <c r="AA303" s="85"/>
      <c r="AB303" s="85"/>
    </row>
    <row r="304" spans="1:28" ht="12.75" customHeight="1">
      <c r="A304" s="96"/>
      <c r="B304" s="32"/>
      <c r="C304" s="31"/>
      <c r="D304" s="31"/>
      <c r="E304" s="31"/>
      <c r="F304" s="97"/>
      <c r="G304" s="32"/>
      <c r="H304" s="99"/>
      <c r="I304" s="85"/>
      <c r="J304" s="85"/>
      <c r="K304" s="85"/>
      <c r="L304" s="85"/>
      <c r="M304" s="85"/>
      <c r="N304" s="85"/>
      <c r="O304" s="85"/>
      <c r="P304" s="85"/>
      <c r="Q304" s="85"/>
      <c r="R304" s="85"/>
      <c r="S304" s="85"/>
      <c r="T304" s="85"/>
      <c r="U304" s="85"/>
      <c r="V304" s="85"/>
      <c r="W304" s="85"/>
      <c r="X304" s="85"/>
      <c r="Y304" s="85"/>
      <c r="Z304" s="85"/>
      <c r="AA304" s="85"/>
      <c r="AB304" s="85"/>
    </row>
    <row r="305" spans="1:28" ht="12.75" customHeight="1">
      <c r="A305" s="96"/>
      <c r="B305" s="32"/>
      <c r="C305" s="31"/>
      <c r="D305" s="31"/>
      <c r="E305" s="31"/>
      <c r="F305" s="97"/>
      <c r="G305" s="32"/>
      <c r="H305" s="99"/>
      <c r="I305" s="85"/>
      <c r="J305" s="85"/>
      <c r="K305" s="85"/>
      <c r="L305" s="85"/>
      <c r="M305" s="85"/>
      <c r="N305" s="85"/>
      <c r="O305" s="85"/>
      <c r="P305" s="85"/>
      <c r="Q305" s="85"/>
      <c r="R305" s="85"/>
      <c r="S305" s="85"/>
      <c r="T305" s="85"/>
      <c r="U305" s="85"/>
      <c r="V305" s="85"/>
      <c r="W305" s="85"/>
      <c r="X305" s="85"/>
      <c r="Y305" s="85"/>
      <c r="Z305" s="85"/>
      <c r="AA305" s="85"/>
      <c r="AB305" s="85"/>
    </row>
    <row r="306" spans="1:28" ht="12.75" customHeight="1">
      <c r="A306" s="96"/>
      <c r="B306" s="32"/>
      <c r="C306" s="31"/>
      <c r="D306" s="31"/>
      <c r="E306" s="31"/>
      <c r="F306" s="97"/>
      <c r="G306" s="32"/>
      <c r="H306" s="99"/>
      <c r="I306" s="85"/>
      <c r="J306" s="85"/>
      <c r="K306" s="85"/>
      <c r="L306" s="85"/>
      <c r="M306" s="85"/>
      <c r="N306" s="85"/>
      <c r="O306" s="85"/>
      <c r="P306" s="85"/>
      <c r="Q306" s="85"/>
      <c r="R306" s="85"/>
      <c r="S306" s="85"/>
      <c r="T306" s="85"/>
      <c r="U306" s="85"/>
      <c r="V306" s="85"/>
      <c r="W306" s="85"/>
      <c r="X306" s="85"/>
      <c r="Y306" s="85"/>
      <c r="Z306" s="85"/>
      <c r="AA306" s="85"/>
      <c r="AB306" s="85"/>
    </row>
    <row r="307" spans="1:28" ht="12.75" customHeight="1">
      <c r="A307" s="96"/>
      <c r="B307" s="32"/>
      <c r="C307" s="31"/>
      <c r="D307" s="31"/>
      <c r="E307" s="31"/>
      <c r="F307" s="97"/>
      <c r="G307" s="32"/>
      <c r="H307" s="99"/>
      <c r="I307" s="85"/>
      <c r="J307" s="85"/>
      <c r="K307" s="85"/>
      <c r="L307" s="85"/>
      <c r="M307" s="85"/>
      <c r="N307" s="85"/>
      <c r="O307" s="85"/>
      <c r="P307" s="85"/>
      <c r="Q307" s="85"/>
      <c r="R307" s="85"/>
      <c r="S307" s="85"/>
      <c r="T307" s="85"/>
      <c r="U307" s="85"/>
      <c r="V307" s="85"/>
      <c r="W307" s="85"/>
      <c r="X307" s="85"/>
      <c r="Y307" s="85"/>
      <c r="Z307" s="85"/>
      <c r="AA307" s="85"/>
      <c r="AB307" s="85"/>
    </row>
    <row r="308" spans="1:28" ht="12.75" customHeight="1">
      <c r="A308" s="96"/>
      <c r="B308" s="32"/>
      <c r="C308" s="31"/>
      <c r="D308" s="31"/>
      <c r="E308" s="31"/>
      <c r="F308" s="97"/>
      <c r="G308" s="32"/>
      <c r="H308" s="99"/>
      <c r="I308" s="85"/>
      <c r="J308" s="85"/>
      <c r="K308" s="85"/>
      <c r="L308" s="85"/>
      <c r="M308" s="85"/>
      <c r="N308" s="85"/>
      <c r="O308" s="85"/>
      <c r="P308" s="85"/>
      <c r="Q308" s="85"/>
      <c r="R308" s="85"/>
      <c r="S308" s="85"/>
      <c r="T308" s="85"/>
      <c r="U308" s="85"/>
      <c r="V308" s="85"/>
      <c r="W308" s="85"/>
      <c r="X308" s="85"/>
      <c r="Y308" s="85"/>
      <c r="Z308" s="85"/>
      <c r="AA308" s="85"/>
      <c r="AB308" s="85"/>
    </row>
    <row r="309" spans="1:28" ht="12.75" customHeight="1">
      <c r="A309" s="96"/>
      <c r="B309" s="32"/>
      <c r="C309" s="31"/>
      <c r="D309" s="31"/>
      <c r="E309" s="31"/>
      <c r="F309" s="97"/>
      <c r="G309" s="32"/>
      <c r="H309" s="99"/>
      <c r="I309" s="85"/>
      <c r="J309" s="85"/>
      <c r="K309" s="85"/>
      <c r="L309" s="85"/>
      <c r="M309" s="85"/>
      <c r="N309" s="85"/>
      <c r="O309" s="85"/>
      <c r="P309" s="85"/>
      <c r="Q309" s="85"/>
      <c r="R309" s="85"/>
      <c r="S309" s="85"/>
      <c r="T309" s="85"/>
      <c r="U309" s="85"/>
      <c r="V309" s="85"/>
      <c r="W309" s="85"/>
      <c r="X309" s="85"/>
      <c r="Y309" s="85"/>
      <c r="Z309" s="85"/>
      <c r="AA309" s="85"/>
      <c r="AB309" s="85"/>
    </row>
    <row r="310" spans="1:28" ht="12.75" customHeight="1">
      <c r="A310" s="96"/>
      <c r="B310" s="32"/>
      <c r="C310" s="31"/>
      <c r="D310" s="31"/>
      <c r="E310" s="31"/>
      <c r="F310" s="97"/>
      <c r="G310" s="32"/>
      <c r="H310" s="99"/>
      <c r="I310" s="85"/>
      <c r="J310" s="85"/>
      <c r="K310" s="85"/>
      <c r="L310" s="85"/>
      <c r="M310" s="85"/>
      <c r="N310" s="85"/>
      <c r="O310" s="85"/>
      <c r="P310" s="85"/>
      <c r="Q310" s="85"/>
      <c r="R310" s="85"/>
      <c r="S310" s="85"/>
      <c r="T310" s="85"/>
      <c r="U310" s="85"/>
      <c r="V310" s="85"/>
      <c r="W310" s="85"/>
      <c r="X310" s="85"/>
      <c r="Y310" s="85"/>
      <c r="Z310" s="85"/>
      <c r="AA310" s="85"/>
      <c r="AB310" s="85"/>
    </row>
    <row r="311" spans="1:28" ht="12.75" customHeight="1">
      <c r="A311" s="96"/>
      <c r="B311" s="32"/>
      <c r="C311" s="31"/>
      <c r="D311" s="31"/>
      <c r="E311" s="31"/>
      <c r="F311" s="97"/>
      <c r="G311" s="32"/>
      <c r="H311" s="99"/>
      <c r="I311" s="85"/>
      <c r="J311" s="85"/>
      <c r="K311" s="85"/>
      <c r="L311" s="85"/>
      <c r="M311" s="85"/>
      <c r="N311" s="85"/>
      <c r="O311" s="85"/>
      <c r="P311" s="85"/>
      <c r="Q311" s="85"/>
      <c r="R311" s="85"/>
      <c r="S311" s="85"/>
      <c r="T311" s="85"/>
      <c r="U311" s="85"/>
      <c r="V311" s="85"/>
      <c r="W311" s="85"/>
      <c r="X311" s="85"/>
      <c r="Y311" s="85"/>
      <c r="Z311" s="85"/>
      <c r="AA311" s="85"/>
      <c r="AB311" s="85"/>
    </row>
    <row r="312" spans="1:28" ht="12.75" customHeight="1">
      <c r="A312" s="96"/>
      <c r="B312" s="32"/>
      <c r="C312" s="31"/>
      <c r="D312" s="31"/>
      <c r="E312" s="31"/>
      <c r="F312" s="97"/>
      <c r="G312" s="32"/>
      <c r="H312" s="99"/>
      <c r="I312" s="85"/>
      <c r="J312" s="85"/>
      <c r="K312" s="85"/>
      <c r="L312" s="85"/>
      <c r="M312" s="85"/>
      <c r="N312" s="85"/>
      <c r="O312" s="85"/>
      <c r="P312" s="85"/>
      <c r="Q312" s="85"/>
      <c r="R312" s="85"/>
      <c r="S312" s="85"/>
      <c r="T312" s="85"/>
      <c r="U312" s="85"/>
      <c r="V312" s="85"/>
      <c r="W312" s="85"/>
      <c r="X312" s="85"/>
      <c r="Y312" s="85"/>
      <c r="Z312" s="85"/>
      <c r="AA312" s="85"/>
      <c r="AB312" s="85"/>
    </row>
    <row r="313" spans="1:28" ht="12.75" customHeight="1">
      <c r="A313" s="96"/>
      <c r="B313" s="32"/>
      <c r="C313" s="31"/>
      <c r="D313" s="31"/>
      <c r="E313" s="31"/>
      <c r="F313" s="97"/>
      <c r="G313" s="32"/>
      <c r="H313" s="99"/>
      <c r="I313" s="85"/>
      <c r="J313" s="85"/>
      <c r="K313" s="85"/>
      <c r="L313" s="85"/>
      <c r="M313" s="85"/>
      <c r="N313" s="85"/>
      <c r="O313" s="85"/>
      <c r="P313" s="85"/>
      <c r="Q313" s="85"/>
      <c r="R313" s="85"/>
      <c r="S313" s="85"/>
      <c r="T313" s="85"/>
      <c r="U313" s="85"/>
      <c r="V313" s="85"/>
      <c r="W313" s="85"/>
      <c r="X313" s="85"/>
      <c r="Y313" s="85"/>
      <c r="Z313" s="85"/>
      <c r="AA313" s="85"/>
      <c r="AB313" s="85"/>
    </row>
    <row r="314" spans="1:28" ht="12.75" customHeight="1">
      <c r="A314" s="96"/>
      <c r="B314" s="32"/>
      <c r="C314" s="31"/>
      <c r="D314" s="31"/>
      <c r="E314" s="31"/>
      <c r="F314" s="97"/>
      <c r="G314" s="32"/>
      <c r="H314" s="99"/>
      <c r="I314" s="85"/>
      <c r="J314" s="85"/>
      <c r="K314" s="85"/>
      <c r="L314" s="85"/>
      <c r="M314" s="85"/>
      <c r="N314" s="85"/>
      <c r="O314" s="85"/>
      <c r="P314" s="85"/>
      <c r="Q314" s="85"/>
      <c r="R314" s="85"/>
      <c r="S314" s="85"/>
      <c r="T314" s="85"/>
      <c r="U314" s="85"/>
      <c r="V314" s="85"/>
      <c r="W314" s="85"/>
      <c r="X314" s="85"/>
      <c r="Y314" s="85"/>
      <c r="Z314" s="85"/>
      <c r="AA314" s="85"/>
      <c r="AB314" s="85"/>
    </row>
    <row r="315" spans="1:28" ht="12.75" customHeight="1">
      <c r="A315" s="96"/>
      <c r="B315" s="32"/>
      <c r="C315" s="31"/>
      <c r="D315" s="31"/>
      <c r="E315" s="31"/>
      <c r="F315" s="97"/>
      <c r="G315" s="32"/>
      <c r="H315" s="99"/>
      <c r="I315" s="85"/>
      <c r="J315" s="85"/>
      <c r="K315" s="85"/>
      <c r="L315" s="85"/>
      <c r="M315" s="85"/>
      <c r="N315" s="85"/>
      <c r="O315" s="85"/>
      <c r="P315" s="85"/>
      <c r="Q315" s="85"/>
      <c r="R315" s="85"/>
      <c r="S315" s="85"/>
      <c r="T315" s="85"/>
      <c r="U315" s="85"/>
      <c r="V315" s="85"/>
      <c r="W315" s="85"/>
      <c r="X315" s="85"/>
      <c r="Y315" s="85"/>
      <c r="Z315" s="85"/>
      <c r="AA315" s="85"/>
      <c r="AB315" s="85"/>
    </row>
    <row r="316" spans="1:28" ht="12.75" customHeight="1">
      <c r="A316" s="96"/>
      <c r="B316" s="32"/>
      <c r="C316" s="31"/>
      <c r="D316" s="31"/>
      <c r="E316" s="31"/>
      <c r="F316" s="97"/>
      <c r="G316" s="32"/>
      <c r="H316" s="99"/>
      <c r="I316" s="85"/>
      <c r="J316" s="85"/>
      <c r="K316" s="85"/>
      <c r="L316" s="85"/>
      <c r="M316" s="85"/>
      <c r="N316" s="85"/>
      <c r="O316" s="85"/>
      <c r="P316" s="85"/>
      <c r="Q316" s="85"/>
      <c r="R316" s="85"/>
      <c r="S316" s="85"/>
      <c r="T316" s="85"/>
      <c r="U316" s="85"/>
      <c r="V316" s="85"/>
      <c r="W316" s="85"/>
      <c r="X316" s="85"/>
      <c r="Y316" s="85"/>
      <c r="Z316" s="85"/>
      <c r="AA316" s="85"/>
      <c r="AB316" s="85"/>
    </row>
    <row r="317" spans="1:28" ht="12.75" customHeight="1">
      <c r="A317" s="96"/>
      <c r="B317" s="32"/>
      <c r="C317" s="31"/>
      <c r="D317" s="31"/>
      <c r="E317" s="31"/>
      <c r="F317" s="97"/>
      <c r="G317" s="32"/>
      <c r="H317" s="99"/>
      <c r="I317" s="85"/>
      <c r="J317" s="85"/>
      <c r="K317" s="85"/>
      <c r="L317" s="85"/>
      <c r="M317" s="85"/>
      <c r="N317" s="85"/>
      <c r="O317" s="85"/>
      <c r="P317" s="85"/>
      <c r="Q317" s="85"/>
      <c r="R317" s="85"/>
      <c r="S317" s="85"/>
      <c r="T317" s="85"/>
      <c r="U317" s="85"/>
      <c r="V317" s="85"/>
      <c r="W317" s="85"/>
      <c r="X317" s="85"/>
      <c r="Y317" s="85"/>
      <c r="Z317" s="85"/>
      <c r="AA317" s="85"/>
      <c r="AB317" s="85"/>
    </row>
    <row r="318" spans="1:28" ht="12.75" customHeight="1">
      <c r="A318" s="96"/>
      <c r="B318" s="32"/>
      <c r="C318" s="31"/>
      <c r="D318" s="31"/>
      <c r="E318" s="31"/>
      <c r="F318" s="97"/>
      <c r="G318" s="32"/>
      <c r="H318" s="99"/>
      <c r="I318" s="85"/>
      <c r="J318" s="85"/>
      <c r="K318" s="85"/>
      <c r="L318" s="85"/>
      <c r="M318" s="85"/>
      <c r="N318" s="85"/>
      <c r="O318" s="85"/>
      <c r="P318" s="85"/>
      <c r="Q318" s="85"/>
      <c r="R318" s="85"/>
      <c r="S318" s="85"/>
      <c r="T318" s="85"/>
      <c r="U318" s="85"/>
      <c r="V318" s="85"/>
      <c r="W318" s="85"/>
      <c r="X318" s="85"/>
      <c r="Y318" s="85"/>
      <c r="Z318" s="85"/>
      <c r="AA318" s="85"/>
      <c r="AB318" s="85"/>
    </row>
    <row r="319" spans="1:28" ht="12.75" customHeight="1">
      <c r="A319" s="96"/>
      <c r="B319" s="32"/>
      <c r="C319" s="31"/>
      <c r="D319" s="31"/>
      <c r="E319" s="31"/>
      <c r="F319" s="97"/>
      <c r="G319" s="32"/>
      <c r="H319" s="99"/>
      <c r="I319" s="85"/>
      <c r="J319" s="85"/>
      <c r="K319" s="85"/>
      <c r="L319" s="85"/>
      <c r="M319" s="85"/>
      <c r="N319" s="85"/>
      <c r="O319" s="85"/>
      <c r="P319" s="85"/>
      <c r="Q319" s="85"/>
      <c r="R319" s="85"/>
      <c r="S319" s="85"/>
      <c r="T319" s="85"/>
      <c r="U319" s="85"/>
      <c r="V319" s="85"/>
      <c r="W319" s="85"/>
      <c r="X319" s="85"/>
      <c r="Y319" s="85"/>
      <c r="Z319" s="85"/>
      <c r="AA319" s="85"/>
      <c r="AB319" s="85"/>
    </row>
    <row r="320" spans="1:28" ht="12.75" customHeight="1">
      <c r="A320" s="96"/>
      <c r="B320" s="32"/>
      <c r="C320" s="31"/>
      <c r="D320" s="31"/>
      <c r="E320" s="31"/>
      <c r="F320" s="97"/>
      <c r="G320" s="32"/>
      <c r="H320" s="99"/>
      <c r="I320" s="85"/>
      <c r="J320" s="85"/>
      <c r="K320" s="85"/>
      <c r="L320" s="85"/>
      <c r="M320" s="85"/>
      <c r="N320" s="85"/>
      <c r="O320" s="85"/>
      <c r="P320" s="85"/>
      <c r="Q320" s="85"/>
      <c r="R320" s="85"/>
      <c r="S320" s="85"/>
      <c r="T320" s="85"/>
      <c r="U320" s="85"/>
      <c r="V320" s="85"/>
      <c r="W320" s="85"/>
      <c r="X320" s="85"/>
      <c r="Y320" s="85"/>
      <c r="Z320" s="85"/>
      <c r="AA320" s="85"/>
      <c r="AB320" s="85"/>
    </row>
    <row r="321" spans="1:28" ht="12.75" customHeight="1">
      <c r="A321" s="96"/>
      <c r="B321" s="32"/>
      <c r="C321" s="31"/>
      <c r="D321" s="31"/>
      <c r="E321" s="31"/>
      <c r="F321" s="97"/>
      <c r="G321" s="32"/>
      <c r="H321" s="99"/>
      <c r="I321" s="85"/>
      <c r="J321" s="85"/>
      <c r="K321" s="85"/>
      <c r="L321" s="85"/>
      <c r="M321" s="85"/>
      <c r="N321" s="85"/>
      <c r="O321" s="85"/>
      <c r="P321" s="85"/>
      <c r="Q321" s="85"/>
      <c r="R321" s="85"/>
      <c r="S321" s="85"/>
      <c r="T321" s="85"/>
      <c r="U321" s="85"/>
      <c r="V321" s="85"/>
      <c r="W321" s="85"/>
      <c r="X321" s="85"/>
      <c r="Y321" s="85"/>
      <c r="Z321" s="85"/>
      <c r="AA321" s="85"/>
      <c r="AB321" s="85"/>
    </row>
    <row r="322" spans="1:28" ht="12.75" customHeight="1">
      <c r="A322" s="96"/>
      <c r="B322" s="32"/>
      <c r="C322" s="31"/>
      <c r="D322" s="31"/>
      <c r="E322" s="31"/>
      <c r="F322" s="97"/>
      <c r="G322" s="32"/>
      <c r="H322" s="99"/>
      <c r="I322" s="85"/>
      <c r="J322" s="85"/>
      <c r="K322" s="85"/>
      <c r="L322" s="85"/>
      <c r="M322" s="85"/>
      <c r="N322" s="85"/>
      <c r="O322" s="85"/>
      <c r="P322" s="85"/>
      <c r="Q322" s="85"/>
      <c r="R322" s="85"/>
      <c r="S322" s="85"/>
      <c r="T322" s="85"/>
      <c r="U322" s="85"/>
      <c r="V322" s="85"/>
      <c r="W322" s="85"/>
      <c r="X322" s="85"/>
      <c r="Y322" s="85"/>
      <c r="Z322" s="85"/>
      <c r="AA322" s="85"/>
      <c r="AB322" s="85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00"/>
  <sheetViews>
    <sheetView topLeftCell="A4" zoomScale="90" zoomScaleNormal="90" workbookViewId="0">
      <selection activeCell="M42" sqref="M42"/>
    </sheetView>
  </sheetViews>
  <sheetFormatPr defaultColWidth="14.425781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100"/>
      <c r="G2" s="100"/>
      <c r="H2" s="100"/>
      <c r="I2" s="100"/>
      <c r="J2" s="22"/>
      <c r="K2" s="100"/>
      <c r="L2" s="100"/>
      <c r="M2" s="100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101"/>
      <c r="L3" s="100"/>
      <c r="M3" s="100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102"/>
      <c r="J4" s="3"/>
      <c r="K4" s="101"/>
      <c r="L4" s="100"/>
      <c r="M4" s="100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6"/>
      <c r="M5" s="103" t="s">
        <v>313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104" t="s">
        <v>607</v>
      </c>
      <c r="D6" s="1"/>
      <c r="E6" s="1"/>
      <c r="F6" s="6"/>
      <c r="G6" s="6"/>
      <c r="H6" s="6"/>
      <c r="I6" s="6"/>
      <c r="J6" s="1"/>
      <c r="K6" s="6"/>
      <c r="L6" s="6"/>
      <c r="M6" s="105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105">
        <f>Main!B10</f>
        <v>45098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6" t="s">
        <v>608</v>
      </c>
      <c r="C8" s="106"/>
      <c r="D8" s="106"/>
      <c r="E8" s="106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7" t="s">
        <v>16</v>
      </c>
      <c r="B9" s="108" t="s">
        <v>592</v>
      </c>
      <c r="C9" s="108"/>
      <c r="D9" s="109" t="s">
        <v>609</v>
      </c>
      <c r="E9" s="108" t="s">
        <v>610</v>
      </c>
      <c r="F9" s="108" t="s">
        <v>611</v>
      </c>
      <c r="G9" s="108" t="s">
        <v>612</v>
      </c>
      <c r="H9" s="108" t="s">
        <v>613</v>
      </c>
      <c r="I9" s="108" t="s">
        <v>614</v>
      </c>
      <c r="J9" s="107" t="s">
        <v>615</v>
      </c>
      <c r="K9" s="108" t="s">
        <v>616</v>
      </c>
      <c r="L9" s="110" t="s">
        <v>617</v>
      </c>
      <c r="M9" s="110" t="s">
        <v>618</v>
      </c>
      <c r="N9" s="108" t="s">
        <v>619</v>
      </c>
      <c r="O9" s="109" t="s">
        <v>620</v>
      </c>
      <c r="P9" s="108" t="s">
        <v>621</v>
      </c>
      <c r="Q9" s="1"/>
      <c r="R9" s="6"/>
      <c r="S9" s="1"/>
      <c r="T9" s="1"/>
      <c r="U9" s="1"/>
      <c r="V9" s="1"/>
      <c r="W9" s="1"/>
      <c r="X9" s="1"/>
    </row>
    <row r="10" spans="1:38" ht="13.5" customHeight="1">
      <c r="A10" s="111">
        <v>1</v>
      </c>
      <c r="B10" s="112">
        <v>45058</v>
      </c>
      <c r="C10" s="113"/>
      <c r="D10" s="114" t="s">
        <v>217</v>
      </c>
      <c r="E10" s="115" t="s">
        <v>622</v>
      </c>
      <c r="F10" s="111" t="s">
        <v>623</v>
      </c>
      <c r="G10" s="111">
        <v>538</v>
      </c>
      <c r="H10" s="111"/>
      <c r="I10" s="116" t="s">
        <v>624</v>
      </c>
      <c r="J10" s="117" t="s">
        <v>625</v>
      </c>
      <c r="K10" s="117"/>
      <c r="L10" s="118"/>
      <c r="M10" s="119"/>
      <c r="N10" s="117"/>
      <c r="O10" s="120"/>
      <c r="P10" s="118">
        <f>VLOOKUP(D10,'MidCap Intra'!B39:C538,2,0)</f>
        <v>567.4</v>
      </c>
      <c r="Q10" s="45"/>
      <c r="R10" s="45" t="s">
        <v>626</v>
      </c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</row>
    <row r="11" spans="1:38" ht="13.5" customHeight="1">
      <c r="A11" s="121">
        <v>2</v>
      </c>
      <c r="B11" s="122">
        <v>45068</v>
      </c>
      <c r="C11" s="123"/>
      <c r="D11" s="124" t="s">
        <v>162</v>
      </c>
      <c r="E11" s="125" t="s">
        <v>622</v>
      </c>
      <c r="F11" s="121">
        <v>691</v>
      </c>
      <c r="G11" s="121">
        <v>637</v>
      </c>
      <c r="H11" s="121">
        <v>732</v>
      </c>
      <c r="I11" s="126" t="s">
        <v>627</v>
      </c>
      <c r="J11" s="127" t="s">
        <v>628</v>
      </c>
      <c r="K11" s="127">
        <f>H11-F11</f>
        <v>41</v>
      </c>
      <c r="L11" s="128">
        <f>(F11*-0.7)/100</f>
        <v>-4.8369999999999997</v>
      </c>
      <c r="M11" s="129">
        <f>(K11+L11)/F11</f>
        <v>5.233429811866859E-2</v>
      </c>
      <c r="N11" s="127" t="s">
        <v>629</v>
      </c>
      <c r="O11" s="130">
        <v>45084</v>
      </c>
      <c r="P11" s="131"/>
      <c r="Q11" s="45"/>
      <c r="R11" s="45" t="s">
        <v>626</v>
      </c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</row>
    <row r="12" spans="1:38" ht="13.5" customHeight="1">
      <c r="A12" s="111">
        <v>3</v>
      </c>
      <c r="B12" s="112">
        <v>45077</v>
      </c>
      <c r="C12" s="113"/>
      <c r="D12" s="114" t="s">
        <v>416</v>
      </c>
      <c r="E12" s="115" t="s">
        <v>622</v>
      </c>
      <c r="F12" s="111" t="s">
        <v>630</v>
      </c>
      <c r="G12" s="111">
        <v>144</v>
      </c>
      <c r="H12" s="111"/>
      <c r="I12" s="116" t="s">
        <v>631</v>
      </c>
      <c r="J12" s="117" t="s">
        <v>625</v>
      </c>
      <c r="K12" s="117"/>
      <c r="L12" s="118"/>
      <c r="M12" s="119"/>
      <c r="N12" s="117"/>
      <c r="O12" s="120"/>
      <c r="P12" s="132">
        <f>VLOOKUP(D12,'MidCap Intra'!B41:C540,2,0)</f>
        <v>162.75</v>
      </c>
      <c r="Q12" s="45"/>
      <c r="R12" s="45" t="s">
        <v>626</v>
      </c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</row>
    <row r="13" spans="1:38" ht="13.5" customHeight="1">
      <c r="A13" s="121">
        <v>4</v>
      </c>
      <c r="B13" s="122">
        <v>45082</v>
      </c>
      <c r="C13" s="123"/>
      <c r="D13" s="124" t="s">
        <v>516</v>
      </c>
      <c r="E13" s="125" t="s">
        <v>622</v>
      </c>
      <c r="F13" s="121">
        <v>180.5</v>
      </c>
      <c r="G13" s="121">
        <v>164</v>
      </c>
      <c r="H13" s="121">
        <v>193.5</v>
      </c>
      <c r="I13" s="126" t="s">
        <v>632</v>
      </c>
      <c r="J13" s="127" t="s">
        <v>633</v>
      </c>
      <c r="K13" s="127">
        <f>H13-F13</f>
        <v>13</v>
      </c>
      <c r="L13" s="128">
        <f>(F13*-0.7)/100</f>
        <v>-1.2634999999999998</v>
      </c>
      <c r="M13" s="129">
        <f>(K13+L13)/F13</f>
        <v>6.5022160664819945E-2</v>
      </c>
      <c r="N13" s="127" t="s">
        <v>629</v>
      </c>
      <c r="O13" s="130">
        <v>45091</v>
      </c>
      <c r="P13" s="131"/>
      <c r="Q13" s="45"/>
      <c r="R13" s="45" t="s">
        <v>626</v>
      </c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</row>
    <row r="14" spans="1:38" ht="13.5" customHeight="1">
      <c r="A14" s="111">
        <v>5</v>
      </c>
      <c r="B14" s="112">
        <v>45084</v>
      </c>
      <c r="C14" s="113"/>
      <c r="D14" s="114" t="s">
        <v>237</v>
      </c>
      <c r="E14" s="115" t="s">
        <v>622</v>
      </c>
      <c r="F14" s="111" t="s">
        <v>634</v>
      </c>
      <c r="G14" s="111">
        <v>1385</v>
      </c>
      <c r="H14" s="111"/>
      <c r="I14" s="116" t="s">
        <v>635</v>
      </c>
      <c r="J14" s="117" t="s">
        <v>625</v>
      </c>
      <c r="K14" s="117"/>
      <c r="L14" s="118"/>
      <c r="M14" s="119"/>
      <c r="N14" s="117"/>
      <c r="O14" s="120"/>
      <c r="P14" s="132">
        <f>VLOOKUP(D14,'MidCap Intra'!B43:C542,2,0)</f>
        <v>1495.2</v>
      </c>
      <c r="Q14" s="45"/>
      <c r="R14" s="45" t="s">
        <v>626</v>
      </c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</row>
    <row r="15" spans="1:38" ht="13.5" customHeight="1">
      <c r="A15" s="121">
        <v>6</v>
      </c>
      <c r="B15" s="122">
        <v>45086</v>
      </c>
      <c r="C15" s="123"/>
      <c r="D15" s="124" t="s">
        <v>451</v>
      </c>
      <c r="E15" s="125" t="s">
        <v>622</v>
      </c>
      <c r="F15" s="121">
        <v>230</v>
      </c>
      <c r="G15" s="121">
        <v>200</v>
      </c>
      <c r="H15" s="121">
        <v>248</v>
      </c>
      <c r="I15" s="126" t="s">
        <v>636</v>
      </c>
      <c r="J15" s="127" t="s">
        <v>1085</v>
      </c>
      <c r="K15" s="127">
        <f>H15-F15</f>
        <v>18</v>
      </c>
      <c r="L15" s="128">
        <f>(F15*-0.7)/100</f>
        <v>-1.61</v>
      </c>
      <c r="M15" s="129">
        <f>(K15+L15)/F15</f>
        <v>7.1260869565217391E-2</v>
      </c>
      <c r="N15" s="127" t="s">
        <v>629</v>
      </c>
      <c r="O15" s="130">
        <v>45096</v>
      </c>
      <c r="P15" s="131"/>
      <c r="Q15" s="45"/>
      <c r="R15" s="45" t="s">
        <v>626</v>
      </c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</row>
    <row r="16" spans="1:38" ht="13.5" customHeight="1">
      <c r="A16" s="324">
        <v>7</v>
      </c>
      <c r="B16" s="331">
        <v>45089</v>
      </c>
      <c r="C16" s="366"/>
      <c r="D16" s="390" t="s">
        <v>540</v>
      </c>
      <c r="E16" s="387" t="s">
        <v>622</v>
      </c>
      <c r="F16" s="324">
        <v>401</v>
      </c>
      <c r="G16" s="324">
        <v>370</v>
      </c>
      <c r="H16" s="324">
        <v>423</v>
      </c>
      <c r="I16" s="391" t="s">
        <v>637</v>
      </c>
      <c r="J16" s="127" t="s">
        <v>1206</v>
      </c>
      <c r="K16" s="127">
        <f>H16-F16</f>
        <v>22</v>
      </c>
      <c r="L16" s="128">
        <f>(F16*-0.7)/100</f>
        <v>-2.8069999999999999</v>
      </c>
      <c r="M16" s="129">
        <f>(K16+L16)/F16</f>
        <v>4.7862842892768084E-2</v>
      </c>
      <c r="N16" s="127" t="s">
        <v>629</v>
      </c>
      <c r="O16" s="130">
        <v>45096</v>
      </c>
      <c r="P16" s="131"/>
      <c r="Q16" s="45"/>
      <c r="R16" s="45" t="s">
        <v>626</v>
      </c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</row>
    <row r="17" spans="1:38" ht="14.25" customHeight="1">
      <c r="A17" s="133">
        <v>8</v>
      </c>
      <c r="B17" s="134">
        <v>45090</v>
      </c>
      <c r="C17" s="135"/>
      <c r="D17" s="349" t="s">
        <v>344</v>
      </c>
      <c r="E17" s="346" t="s">
        <v>622</v>
      </c>
      <c r="F17" s="351" t="s">
        <v>638</v>
      </c>
      <c r="G17" s="117">
        <v>3900</v>
      </c>
      <c r="H17" s="136"/>
      <c r="I17" s="137" t="s">
        <v>639</v>
      </c>
      <c r="J17" s="138" t="s">
        <v>625</v>
      </c>
      <c r="K17" s="139"/>
      <c r="L17" s="140"/>
      <c r="M17" s="141"/>
      <c r="N17" s="142"/>
      <c r="O17" s="143"/>
      <c r="P17" s="132">
        <f>VLOOKUP(D17,'MidCap Intra'!B46:C545,2,0)</f>
        <v>4303.3500000000004</v>
      </c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</row>
    <row r="18" spans="1:38" ht="14.25" customHeight="1">
      <c r="A18" s="133">
        <v>9</v>
      </c>
      <c r="B18" s="134">
        <v>45092</v>
      </c>
      <c r="C18" s="135"/>
      <c r="D18" s="349" t="s">
        <v>63</v>
      </c>
      <c r="E18" s="346" t="s">
        <v>622</v>
      </c>
      <c r="F18" s="352" t="s">
        <v>1004</v>
      </c>
      <c r="G18" s="117">
        <v>6400</v>
      </c>
      <c r="H18" s="136"/>
      <c r="I18" s="347" t="s">
        <v>1005</v>
      </c>
      <c r="J18" s="348" t="s">
        <v>625</v>
      </c>
      <c r="K18" s="139"/>
      <c r="L18" s="140"/>
      <c r="M18" s="141"/>
      <c r="N18" s="142"/>
      <c r="O18" s="143"/>
      <c r="P18" s="132">
        <f>VLOOKUP(D18,'MidCap Intra'!B47:C546,2,0)</f>
        <v>7111.1</v>
      </c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</row>
    <row r="19" spans="1:38" ht="14.25" customHeight="1">
      <c r="A19" s="133">
        <v>10</v>
      </c>
      <c r="B19" s="134">
        <v>45092</v>
      </c>
      <c r="C19" s="135"/>
      <c r="D19" s="350" t="s">
        <v>194</v>
      </c>
      <c r="E19" s="346" t="s">
        <v>622</v>
      </c>
      <c r="F19" s="352" t="s">
        <v>1006</v>
      </c>
      <c r="G19" s="117">
        <v>930</v>
      </c>
      <c r="H19" s="136"/>
      <c r="I19" s="347" t="s">
        <v>1007</v>
      </c>
      <c r="J19" s="348" t="s">
        <v>625</v>
      </c>
      <c r="K19" s="139"/>
      <c r="L19" s="140"/>
      <c r="M19" s="141"/>
      <c r="N19" s="142"/>
      <c r="O19" s="143"/>
      <c r="P19" s="132">
        <f>VLOOKUP(D19,'MidCap Intra'!B48:C547,2,0)</f>
        <v>1020.2</v>
      </c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</row>
    <row r="20" spans="1:38" ht="14.25" customHeight="1">
      <c r="A20" s="133">
        <v>11</v>
      </c>
      <c r="B20" s="134">
        <v>45093</v>
      </c>
      <c r="C20" s="135"/>
      <c r="D20" s="350" t="s">
        <v>147</v>
      </c>
      <c r="E20" s="371" t="s">
        <v>622</v>
      </c>
      <c r="F20" s="351" t="s">
        <v>1084</v>
      </c>
      <c r="G20" s="117">
        <v>434</v>
      </c>
      <c r="H20" s="136"/>
      <c r="I20" s="137" t="s">
        <v>1020</v>
      </c>
      <c r="J20" s="138" t="s">
        <v>625</v>
      </c>
      <c r="K20" s="139"/>
      <c r="L20" s="140"/>
      <c r="M20" s="141"/>
      <c r="N20" s="142"/>
      <c r="O20" s="143"/>
      <c r="P20" s="132">
        <f>VLOOKUP(D20,'MidCap Intra'!B49:C548,2,0)</f>
        <v>466.25</v>
      </c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</row>
    <row r="21" spans="1:38" ht="14.25" customHeight="1">
      <c r="A21" s="133">
        <v>12</v>
      </c>
      <c r="B21" s="134">
        <v>45096</v>
      </c>
      <c r="C21" s="135"/>
      <c r="D21" s="349" t="s">
        <v>527</v>
      </c>
      <c r="E21" s="371" t="s">
        <v>622</v>
      </c>
      <c r="F21" s="351" t="s">
        <v>1047</v>
      </c>
      <c r="G21" s="117">
        <v>489</v>
      </c>
      <c r="H21" s="136"/>
      <c r="I21" s="137" t="s">
        <v>1038</v>
      </c>
      <c r="J21" s="138" t="s">
        <v>625</v>
      </c>
      <c r="K21" s="139"/>
      <c r="L21" s="140"/>
      <c r="M21" s="141"/>
      <c r="N21" s="142"/>
      <c r="O21" s="143"/>
      <c r="P21" s="132">
        <f>VLOOKUP(D21,'MidCap Intra'!B50:C549,2,0)</f>
        <v>545.45000000000005</v>
      </c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</row>
    <row r="22" spans="1:38" ht="14.25" customHeight="1">
      <c r="A22" s="392">
        <v>13</v>
      </c>
      <c r="B22" s="393">
        <v>45097</v>
      </c>
      <c r="C22" s="394"/>
      <c r="D22" s="395" t="s">
        <v>443</v>
      </c>
      <c r="E22" s="396" t="s">
        <v>622</v>
      </c>
      <c r="F22" s="324">
        <v>99.5</v>
      </c>
      <c r="G22" s="327">
        <v>89</v>
      </c>
      <c r="H22" s="397">
        <v>105.5</v>
      </c>
      <c r="I22" s="398" t="s">
        <v>1077</v>
      </c>
      <c r="J22" s="127" t="s">
        <v>709</v>
      </c>
      <c r="K22" s="127">
        <f>H22-F22</f>
        <v>6</v>
      </c>
      <c r="L22" s="128">
        <f>(F22*-0.7)/100</f>
        <v>-0.6964999999999999</v>
      </c>
      <c r="M22" s="129">
        <f>(K22+L22)/F22</f>
        <v>5.330150753768844E-2</v>
      </c>
      <c r="N22" s="127" t="s">
        <v>629</v>
      </c>
      <c r="O22" s="130">
        <v>45097</v>
      </c>
      <c r="P22" s="131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</row>
    <row r="23" spans="1:38" ht="14.25" customHeight="1">
      <c r="A23" s="133">
        <v>14</v>
      </c>
      <c r="B23" s="134">
        <v>45097</v>
      </c>
      <c r="C23" s="135"/>
      <c r="D23" s="350" t="s">
        <v>491</v>
      </c>
      <c r="E23" s="371" t="s">
        <v>622</v>
      </c>
      <c r="F23" s="351" t="s">
        <v>630</v>
      </c>
      <c r="G23" s="117">
        <v>144</v>
      </c>
      <c r="H23" s="136"/>
      <c r="I23" s="137" t="s">
        <v>1078</v>
      </c>
      <c r="J23" s="138" t="s">
        <v>625</v>
      </c>
      <c r="K23" s="139"/>
      <c r="L23" s="140"/>
      <c r="M23" s="141"/>
      <c r="N23" s="142"/>
      <c r="O23" s="143"/>
      <c r="P23" s="31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</row>
    <row r="24" spans="1:38" ht="14.25" customHeight="1">
      <c r="A24" s="133"/>
      <c r="B24" s="134"/>
      <c r="C24" s="135"/>
      <c r="D24" s="350"/>
      <c r="E24" s="371"/>
      <c r="F24" s="351"/>
      <c r="G24" s="117"/>
      <c r="H24" s="136"/>
      <c r="I24" s="137"/>
      <c r="J24" s="138"/>
      <c r="K24" s="139"/>
      <c r="L24" s="140"/>
      <c r="M24" s="141"/>
      <c r="N24" s="142"/>
      <c r="O24" s="143"/>
      <c r="P24" s="314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</row>
    <row r="25" spans="1:38" ht="13.5" customHeight="1">
      <c r="A25" s="111"/>
      <c r="B25" s="112"/>
      <c r="C25" s="113"/>
      <c r="D25" s="114"/>
      <c r="E25" s="115"/>
      <c r="F25" s="111"/>
      <c r="G25" s="111"/>
      <c r="H25" s="111"/>
      <c r="I25" s="116"/>
      <c r="J25" s="117"/>
      <c r="K25" s="117"/>
      <c r="L25" s="118"/>
      <c r="M25" s="119"/>
      <c r="N25" s="117"/>
      <c r="O25" s="120"/>
      <c r="P25" s="314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</row>
    <row r="28" spans="1:38" ht="14.25" customHeight="1">
      <c r="A28" s="144"/>
      <c r="B28" s="145"/>
      <c r="C28" s="146"/>
      <c r="D28" s="147"/>
      <c r="E28" s="148"/>
      <c r="F28" s="148"/>
      <c r="G28" s="144"/>
      <c r="H28" s="148"/>
      <c r="I28" s="149"/>
      <c r="J28" s="150"/>
      <c r="K28" s="150"/>
      <c r="L28" s="151"/>
      <c r="M28" s="152"/>
      <c r="N28" s="153"/>
      <c r="O28" s="154"/>
      <c r="P28" s="15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</row>
    <row r="29" spans="1:38" ht="12" customHeight="1">
      <c r="A29" s="156" t="s">
        <v>640</v>
      </c>
      <c r="B29" s="157"/>
      <c r="C29" s="158"/>
      <c r="E29" s="159"/>
      <c r="F29" s="159"/>
      <c r="G29" s="159"/>
      <c r="H29" s="159"/>
      <c r="I29" s="159"/>
      <c r="J29" s="160"/>
      <c r="K29" s="159"/>
      <c r="L29" s="161"/>
      <c r="M29" s="66"/>
      <c r="N29" s="160"/>
      <c r="O29" s="158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</row>
    <row r="30" spans="1:38" ht="12" customHeight="1">
      <c r="A30" s="162" t="s">
        <v>641</v>
      </c>
      <c r="B30" s="156"/>
      <c r="C30" s="156"/>
      <c r="D30" s="156"/>
      <c r="E30" s="45"/>
      <c r="F30" s="163" t="s">
        <v>642</v>
      </c>
      <c r="G30" s="6"/>
      <c r="H30" s="6"/>
      <c r="I30" s="6"/>
      <c r="J30" s="164"/>
      <c r="K30" s="165"/>
      <c r="L30" s="165"/>
      <c r="M30" s="166"/>
      <c r="N30" s="1"/>
      <c r="O30" s="167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</row>
    <row r="31" spans="1:38" ht="12" customHeight="1">
      <c r="A31" s="156" t="s">
        <v>643</v>
      </c>
      <c r="B31" s="156"/>
      <c r="C31" s="156"/>
      <c r="D31" s="156" t="s">
        <v>644</v>
      </c>
      <c r="E31" s="6"/>
      <c r="F31" s="163" t="s">
        <v>645</v>
      </c>
      <c r="G31" s="6"/>
      <c r="H31" s="6"/>
      <c r="I31" s="6"/>
      <c r="J31" s="164"/>
      <c r="K31" s="165"/>
      <c r="L31" s="165"/>
      <c r="M31" s="166"/>
      <c r="N31" s="1"/>
      <c r="O31" s="167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</row>
    <row r="32" spans="1:38" ht="12" customHeight="1">
      <c r="A32" s="156"/>
      <c r="B32" s="156"/>
      <c r="C32" s="156"/>
      <c r="D32" s="156"/>
      <c r="E32" s="6"/>
      <c r="F32" s="6"/>
      <c r="G32" s="6"/>
      <c r="H32" s="6"/>
      <c r="I32" s="6"/>
      <c r="J32" s="168"/>
      <c r="K32" s="165"/>
      <c r="L32" s="165"/>
      <c r="M32" s="6"/>
      <c r="N32" s="169"/>
      <c r="O32" s="1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</row>
    <row r="33" spans="1:38" ht="12.75" customHeight="1">
      <c r="A33" s="1"/>
      <c r="B33" s="170" t="s">
        <v>646</v>
      </c>
      <c r="C33" s="170"/>
      <c r="D33" s="170"/>
      <c r="E33" s="170"/>
      <c r="F33" s="171"/>
      <c r="G33" s="6"/>
      <c r="H33" s="6"/>
      <c r="I33" s="172"/>
      <c r="J33" s="173"/>
      <c r="K33" s="174"/>
      <c r="L33" s="173"/>
      <c r="M33" s="6"/>
      <c r="N33" s="1"/>
      <c r="O33" s="1"/>
      <c r="P33" s="1"/>
      <c r="R33" s="66"/>
      <c r="S33" s="1"/>
      <c r="T33" s="1"/>
      <c r="U33" s="1"/>
      <c r="V33" s="1"/>
      <c r="W33" s="1"/>
      <c r="X33" s="1"/>
      <c r="Y33" s="1"/>
      <c r="Z33" s="1"/>
    </row>
    <row r="34" spans="1:38" ht="38.25" customHeight="1">
      <c r="A34" s="175" t="s">
        <v>16</v>
      </c>
      <c r="B34" s="175" t="s">
        <v>592</v>
      </c>
      <c r="C34" s="175"/>
      <c r="D34" s="95" t="s">
        <v>609</v>
      </c>
      <c r="E34" s="175" t="s">
        <v>610</v>
      </c>
      <c r="F34" s="175" t="s">
        <v>611</v>
      </c>
      <c r="G34" s="175" t="s">
        <v>647</v>
      </c>
      <c r="H34" s="175" t="s">
        <v>613</v>
      </c>
      <c r="I34" s="175" t="s">
        <v>614</v>
      </c>
      <c r="J34" s="110" t="s">
        <v>615</v>
      </c>
      <c r="K34" s="108" t="s">
        <v>648</v>
      </c>
      <c r="L34" s="176" t="s">
        <v>617</v>
      </c>
      <c r="M34" s="110" t="s">
        <v>618</v>
      </c>
      <c r="N34" s="107" t="s">
        <v>619</v>
      </c>
      <c r="O34" s="95" t="s">
        <v>620</v>
      </c>
      <c r="P34" s="45"/>
      <c r="Q34" s="1"/>
      <c r="R34" s="66"/>
      <c r="S34" s="66"/>
      <c r="T34" s="66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</row>
    <row r="35" spans="1:38" ht="13.5" customHeight="1">
      <c r="A35" s="121">
        <v>1</v>
      </c>
      <c r="B35" s="177">
        <v>45069</v>
      </c>
      <c r="C35" s="123"/>
      <c r="D35" s="124" t="s">
        <v>51</v>
      </c>
      <c r="E35" s="125" t="s">
        <v>649</v>
      </c>
      <c r="F35" s="121">
        <v>1811</v>
      </c>
      <c r="G35" s="121">
        <v>1750</v>
      </c>
      <c r="H35" s="121">
        <v>1855</v>
      </c>
      <c r="I35" s="126" t="s">
        <v>650</v>
      </c>
      <c r="J35" s="127" t="s">
        <v>651</v>
      </c>
      <c r="K35" s="127">
        <f t="shared" ref="K35:K36" si="0">H35-F35</f>
        <v>44</v>
      </c>
      <c r="L35" s="128">
        <f t="shared" ref="L35:L36" si="1">(F35*-0.7)/100</f>
        <v>-12.676999999999998</v>
      </c>
      <c r="M35" s="129">
        <f t="shared" ref="M35:M36" si="2">(K35+L35)/F35</f>
        <v>1.7295969077857538E-2</v>
      </c>
      <c r="N35" s="127" t="s">
        <v>629</v>
      </c>
      <c r="O35" s="130">
        <v>45083</v>
      </c>
      <c r="P35" s="45"/>
      <c r="Q35" s="178"/>
      <c r="R35" s="178" t="s">
        <v>626</v>
      </c>
      <c r="S35" s="45"/>
      <c r="T35" s="179"/>
      <c r="U35" s="179"/>
      <c r="V35" s="179"/>
      <c r="W35" s="179"/>
      <c r="X35" s="179"/>
      <c r="Y35" s="179"/>
      <c r="Z35" s="179"/>
      <c r="AA35" s="179"/>
      <c r="AB35" s="179"/>
      <c r="AC35" s="179"/>
      <c r="AD35" s="179"/>
      <c r="AE35" s="179"/>
      <c r="AF35" s="179"/>
      <c r="AG35" s="179"/>
      <c r="AH35" s="179"/>
      <c r="AI35" s="179"/>
      <c r="AJ35" s="179"/>
      <c r="AK35" s="179"/>
      <c r="AL35" s="179"/>
    </row>
    <row r="36" spans="1:38" ht="13.5" customHeight="1">
      <c r="A36" s="180">
        <v>2</v>
      </c>
      <c r="B36" s="181">
        <v>45078</v>
      </c>
      <c r="C36" s="182"/>
      <c r="D36" s="183" t="s">
        <v>176</v>
      </c>
      <c r="E36" s="184" t="s">
        <v>649</v>
      </c>
      <c r="F36" s="180">
        <v>555.5</v>
      </c>
      <c r="G36" s="180">
        <v>539</v>
      </c>
      <c r="H36" s="180">
        <v>539</v>
      </c>
      <c r="I36" s="185" t="s">
        <v>652</v>
      </c>
      <c r="J36" s="186" t="s">
        <v>653</v>
      </c>
      <c r="K36" s="186">
        <f t="shared" si="0"/>
        <v>-16.5</v>
      </c>
      <c r="L36" s="187">
        <f t="shared" si="1"/>
        <v>-3.8884999999999996</v>
      </c>
      <c r="M36" s="188">
        <f t="shared" si="2"/>
        <v>-3.6702970297029701E-2</v>
      </c>
      <c r="N36" s="186" t="s">
        <v>654</v>
      </c>
      <c r="O36" s="189">
        <v>45086</v>
      </c>
      <c r="P36" s="45"/>
      <c r="Q36" s="178"/>
      <c r="R36" s="178" t="s">
        <v>626</v>
      </c>
      <c r="S36" s="45"/>
      <c r="T36" s="179"/>
      <c r="U36" s="179"/>
      <c r="V36" s="179"/>
      <c r="W36" s="179"/>
      <c r="X36" s="179"/>
      <c r="Y36" s="179"/>
      <c r="Z36" s="179"/>
      <c r="AA36" s="179"/>
      <c r="AB36" s="179"/>
      <c r="AC36" s="179"/>
      <c r="AD36" s="179"/>
      <c r="AE36" s="179"/>
      <c r="AF36" s="179"/>
      <c r="AG36" s="179"/>
      <c r="AH36" s="179"/>
      <c r="AI36" s="179"/>
      <c r="AJ36" s="179"/>
      <c r="AK36" s="179"/>
      <c r="AL36" s="179"/>
    </row>
    <row r="37" spans="1:38" ht="13.5" customHeight="1">
      <c r="A37" s="111">
        <v>3</v>
      </c>
      <c r="B37" s="190">
        <v>45078</v>
      </c>
      <c r="C37" s="113"/>
      <c r="D37" s="114" t="s">
        <v>95</v>
      </c>
      <c r="E37" s="115" t="s">
        <v>649</v>
      </c>
      <c r="F37" s="111" t="s">
        <v>655</v>
      </c>
      <c r="G37" s="111">
        <v>222</v>
      </c>
      <c r="H37" s="111"/>
      <c r="I37" s="116" t="s">
        <v>656</v>
      </c>
      <c r="J37" s="117" t="s">
        <v>625</v>
      </c>
      <c r="K37" s="117"/>
      <c r="L37" s="118"/>
      <c r="M37" s="119"/>
      <c r="N37" s="117"/>
      <c r="O37" s="120"/>
      <c r="P37" s="45"/>
      <c r="Q37" s="178"/>
      <c r="R37" s="178" t="s">
        <v>626</v>
      </c>
      <c r="S37" s="45"/>
      <c r="T37" s="179"/>
      <c r="U37" s="179"/>
      <c r="V37" s="179"/>
      <c r="W37" s="179"/>
      <c r="X37" s="179"/>
      <c r="Y37" s="179"/>
      <c r="Z37" s="179"/>
      <c r="AA37" s="179"/>
      <c r="AB37" s="179"/>
      <c r="AC37" s="179"/>
      <c r="AD37" s="179"/>
      <c r="AE37" s="179"/>
      <c r="AF37" s="179"/>
      <c r="AG37" s="179"/>
      <c r="AH37" s="179"/>
      <c r="AI37" s="179"/>
      <c r="AJ37" s="179"/>
      <c r="AK37" s="179"/>
      <c r="AL37" s="179"/>
    </row>
    <row r="38" spans="1:38" ht="13.5" customHeight="1">
      <c r="A38" s="180">
        <v>4</v>
      </c>
      <c r="B38" s="181">
        <v>45079</v>
      </c>
      <c r="C38" s="182"/>
      <c r="D38" s="183" t="s">
        <v>657</v>
      </c>
      <c r="E38" s="184" t="s">
        <v>649</v>
      </c>
      <c r="F38" s="180">
        <v>293</v>
      </c>
      <c r="G38" s="180">
        <v>284</v>
      </c>
      <c r="H38" s="180">
        <v>284</v>
      </c>
      <c r="I38" s="185" t="s">
        <v>658</v>
      </c>
      <c r="J38" s="186" t="s">
        <v>659</v>
      </c>
      <c r="K38" s="186">
        <f>H38-F38</f>
        <v>-9</v>
      </c>
      <c r="L38" s="187">
        <f>(F38*-0.7)/100</f>
        <v>-2.0510000000000002</v>
      </c>
      <c r="M38" s="188">
        <f>(K38+L38)/F38</f>
        <v>-3.7716723549488053E-2</v>
      </c>
      <c r="N38" s="186" t="s">
        <v>654</v>
      </c>
      <c r="O38" s="189">
        <v>45085</v>
      </c>
      <c r="P38" s="45"/>
      <c r="Q38" s="178"/>
      <c r="R38" s="178" t="s">
        <v>626</v>
      </c>
      <c r="S38" s="45"/>
      <c r="T38" s="179"/>
      <c r="U38" s="179"/>
      <c r="V38" s="179"/>
      <c r="W38" s="179"/>
      <c r="X38" s="179"/>
      <c r="Y38" s="179"/>
      <c r="Z38" s="179"/>
      <c r="AA38" s="179"/>
      <c r="AB38" s="179"/>
      <c r="AC38" s="179"/>
      <c r="AD38" s="179"/>
      <c r="AE38" s="179"/>
      <c r="AF38" s="179"/>
      <c r="AG38" s="179"/>
      <c r="AH38" s="179"/>
      <c r="AI38" s="179"/>
      <c r="AJ38" s="179"/>
      <c r="AK38" s="179"/>
      <c r="AL38" s="179"/>
    </row>
    <row r="39" spans="1:38" ht="13.5" customHeight="1">
      <c r="A39" s="111">
        <v>5</v>
      </c>
      <c r="B39" s="190">
        <v>45084</v>
      </c>
      <c r="C39" s="113"/>
      <c r="D39" s="114" t="s">
        <v>51</v>
      </c>
      <c r="E39" s="115" t="s">
        <v>649</v>
      </c>
      <c r="F39" s="111" t="s">
        <v>660</v>
      </c>
      <c r="G39" s="111">
        <v>1785</v>
      </c>
      <c r="H39" s="111"/>
      <c r="I39" s="116" t="s">
        <v>661</v>
      </c>
      <c r="J39" s="117" t="s">
        <v>625</v>
      </c>
      <c r="K39" s="117"/>
      <c r="L39" s="118"/>
      <c r="M39" s="119"/>
      <c r="N39" s="117"/>
      <c r="O39" s="120"/>
      <c r="P39" s="45"/>
      <c r="Q39" s="178"/>
      <c r="R39" s="178" t="s">
        <v>626</v>
      </c>
      <c r="S39" s="45"/>
      <c r="T39" s="179"/>
      <c r="U39" s="179"/>
      <c r="V39" s="179"/>
      <c r="W39" s="179"/>
      <c r="X39" s="179"/>
      <c r="Y39" s="179"/>
      <c r="Z39" s="179"/>
      <c r="AA39" s="179"/>
      <c r="AB39" s="179"/>
      <c r="AC39" s="179"/>
      <c r="AD39" s="179"/>
      <c r="AE39" s="179"/>
      <c r="AF39" s="179"/>
      <c r="AG39" s="179"/>
      <c r="AH39" s="179"/>
      <c r="AI39" s="179"/>
      <c r="AJ39" s="179"/>
      <c r="AK39" s="179"/>
      <c r="AL39" s="179"/>
    </row>
    <row r="40" spans="1:38" ht="13.5" customHeight="1">
      <c r="A40" s="111">
        <v>6</v>
      </c>
      <c r="B40" s="190">
        <v>45084</v>
      </c>
      <c r="C40" s="113"/>
      <c r="D40" s="114" t="s">
        <v>92</v>
      </c>
      <c r="E40" s="115" t="s">
        <v>649</v>
      </c>
      <c r="F40" s="111" t="s">
        <v>662</v>
      </c>
      <c r="G40" s="111">
        <v>272.5</v>
      </c>
      <c r="H40" s="111"/>
      <c r="I40" s="116" t="s">
        <v>663</v>
      </c>
      <c r="J40" s="117" t="s">
        <v>625</v>
      </c>
      <c r="K40" s="117"/>
      <c r="L40" s="118"/>
      <c r="M40" s="119"/>
      <c r="N40" s="117"/>
      <c r="O40" s="120"/>
      <c r="P40" s="45"/>
      <c r="Q40" s="178"/>
      <c r="R40" s="178" t="s">
        <v>664</v>
      </c>
      <c r="S40" s="45"/>
      <c r="T40" s="179"/>
      <c r="U40" s="179"/>
      <c r="V40" s="179"/>
      <c r="W40" s="179"/>
      <c r="X40" s="179"/>
      <c r="Y40" s="179"/>
      <c r="Z40" s="179"/>
      <c r="AA40" s="179"/>
      <c r="AB40" s="179"/>
      <c r="AC40" s="179"/>
      <c r="AD40" s="179"/>
      <c r="AE40" s="179"/>
      <c r="AF40" s="179"/>
      <c r="AG40" s="179"/>
      <c r="AH40" s="179"/>
      <c r="AI40" s="179"/>
      <c r="AJ40" s="179"/>
      <c r="AK40" s="179"/>
      <c r="AL40" s="179"/>
    </row>
    <row r="41" spans="1:38" ht="13.5" customHeight="1">
      <c r="A41" s="324">
        <v>7</v>
      </c>
      <c r="B41" s="365">
        <v>45092</v>
      </c>
      <c r="C41" s="366"/>
      <c r="D41" s="367" t="s">
        <v>491</v>
      </c>
      <c r="E41" s="368" t="s">
        <v>649</v>
      </c>
      <c r="F41" s="369">
        <v>158</v>
      </c>
      <c r="G41" s="324">
        <v>153</v>
      </c>
      <c r="H41" s="324">
        <v>163.25</v>
      </c>
      <c r="I41" s="370" t="s">
        <v>1008</v>
      </c>
      <c r="J41" s="127" t="s">
        <v>1018</v>
      </c>
      <c r="K41" s="127">
        <f t="shared" ref="K41" si="3">H41-F41</f>
        <v>5.25</v>
      </c>
      <c r="L41" s="128">
        <f t="shared" ref="L41" si="4">(F41*-0.7)/100</f>
        <v>-1.1059999999999999</v>
      </c>
      <c r="M41" s="129">
        <f t="shared" ref="M41" si="5">(K41+L41)/F41</f>
        <v>2.6227848101265824E-2</v>
      </c>
      <c r="N41" s="127" t="s">
        <v>629</v>
      </c>
      <c r="O41" s="130">
        <v>45093</v>
      </c>
      <c r="P41" s="45"/>
      <c r="Q41" s="178"/>
      <c r="R41" s="178"/>
      <c r="S41" s="45"/>
      <c r="T41" s="353"/>
      <c r="U41" s="353"/>
      <c r="V41" s="353"/>
      <c r="W41" s="353"/>
      <c r="X41" s="353"/>
      <c r="Y41" s="353"/>
      <c r="Z41" s="353"/>
      <c r="AA41" s="353"/>
      <c r="AB41" s="353"/>
      <c r="AC41" s="353"/>
      <c r="AD41" s="353"/>
      <c r="AE41" s="353"/>
      <c r="AF41" s="353"/>
      <c r="AG41" s="353"/>
      <c r="AH41" s="353"/>
      <c r="AI41" s="353"/>
      <c r="AJ41" s="353"/>
      <c r="AK41" s="353"/>
      <c r="AL41" s="353"/>
    </row>
    <row r="42" spans="1:38" ht="13.5" customHeight="1">
      <c r="A42" s="324">
        <v>8</v>
      </c>
      <c r="B42" s="365">
        <v>45096</v>
      </c>
      <c r="C42" s="366"/>
      <c r="D42" s="367" t="s">
        <v>158</v>
      </c>
      <c r="E42" s="387" t="s">
        <v>649</v>
      </c>
      <c r="F42" s="369">
        <v>661.5</v>
      </c>
      <c r="G42" s="324">
        <v>645</v>
      </c>
      <c r="H42" s="324">
        <v>674</v>
      </c>
      <c r="I42" s="370" t="s">
        <v>1026</v>
      </c>
      <c r="J42" s="127" t="s">
        <v>1035</v>
      </c>
      <c r="K42" s="127">
        <f t="shared" ref="K42" si="6">H42-F42</f>
        <v>12.5</v>
      </c>
      <c r="L42" s="128">
        <f>(F42*-0.07)/100</f>
        <v>-0.46305000000000007</v>
      </c>
      <c r="M42" s="129">
        <f t="shared" ref="M42" si="7">(K42+L42)/F42</f>
        <v>1.8196447467876038E-2</v>
      </c>
      <c r="N42" s="127" t="s">
        <v>629</v>
      </c>
      <c r="O42" s="130">
        <v>45096</v>
      </c>
      <c r="P42" s="45"/>
      <c r="Q42" s="178"/>
      <c r="R42" s="178"/>
      <c r="S42" s="45"/>
      <c r="T42" s="353"/>
      <c r="U42" s="353"/>
      <c r="V42" s="353"/>
      <c r="W42" s="353"/>
      <c r="X42" s="353"/>
      <c r="Y42" s="353"/>
      <c r="Z42" s="353"/>
      <c r="AA42" s="353"/>
      <c r="AB42" s="353"/>
      <c r="AC42" s="353"/>
      <c r="AD42" s="353"/>
      <c r="AE42" s="353"/>
      <c r="AF42" s="353"/>
      <c r="AG42" s="353"/>
      <c r="AH42" s="353"/>
      <c r="AI42" s="353"/>
      <c r="AJ42" s="353"/>
      <c r="AK42" s="353"/>
      <c r="AL42" s="353"/>
    </row>
    <row r="43" spans="1:38" ht="13.5" customHeight="1">
      <c r="A43" s="111">
        <v>9</v>
      </c>
      <c r="B43" s="354">
        <v>45096</v>
      </c>
      <c r="C43" s="113"/>
      <c r="D43" s="355" t="s">
        <v>158</v>
      </c>
      <c r="E43" s="115" t="s">
        <v>649</v>
      </c>
      <c r="F43" s="111" t="s">
        <v>1034</v>
      </c>
      <c r="G43" s="111">
        <v>644</v>
      </c>
      <c r="H43" s="111"/>
      <c r="I43" s="116" t="s">
        <v>1026</v>
      </c>
      <c r="J43" s="117" t="s">
        <v>625</v>
      </c>
      <c r="K43" s="117"/>
      <c r="L43" s="118"/>
      <c r="M43" s="119"/>
      <c r="N43" s="117"/>
      <c r="O43" s="120"/>
      <c r="P43" s="45"/>
      <c r="Q43" s="178"/>
      <c r="R43" s="178"/>
      <c r="S43" s="45"/>
      <c r="T43" s="353"/>
      <c r="U43" s="353"/>
      <c r="V43" s="353"/>
      <c r="W43" s="353"/>
      <c r="X43" s="353"/>
      <c r="Y43" s="353"/>
      <c r="Z43" s="353"/>
      <c r="AA43" s="353"/>
      <c r="AB43" s="353"/>
      <c r="AC43" s="353"/>
      <c r="AD43" s="353"/>
      <c r="AE43" s="353"/>
      <c r="AF43" s="353"/>
      <c r="AG43" s="353"/>
      <c r="AH43" s="353"/>
      <c r="AI43" s="353"/>
      <c r="AJ43" s="353"/>
      <c r="AK43" s="353"/>
      <c r="AL43" s="353"/>
    </row>
    <row r="44" spans="1:38" ht="13.5" customHeight="1">
      <c r="A44" s="62"/>
      <c r="B44" s="62"/>
      <c r="C44" s="113"/>
      <c r="D44" s="114"/>
      <c r="E44" s="115"/>
      <c r="F44" s="111"/>
      <c r="G44" s="111"/>
      <c r="H44" s="111"/>
      <c r="I44" s="116"/>
      <c r="J44" s="117"/>
      <c r="K44" s="117"/>
      <c r="L44" s="118"/>
      <c r="M44" s="119"/>
      <c r="N44" s="117"/>
      <c r="O44" s="120"/>
      <c r="P44" s="45"/>
      <c r="Q44" s="178"/>
      <c r="R44" s="178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</row>
    <row r="45" spans="1:38" ht="44.25" customHeight="1">
      <c r="A45" s="156" t="s">
        <v>640</v>
      </c>
      <c r="B45" s="191"/>
      <c r="C45" s="191"/>
      <c r="D45" s="1"/>
      <c r="E45" s="6"/>
      <c r="F45" s="6"/>
      <c r="G45" s="6"/>
      <c r="H45" s="6" t="s">
        <v>665</v>
      </c>
      <c r="I45" s="6"/>
      <c r="J45" s="6"/>
      <c r="K45" s="152"/>
      <c r="L45" s="192"/>
      <c r="M45" s="152"/>
      <c r="N45" s="153"/>
      <c r="O45" s="152"/>
      <c r="P45" s="1"/>
      <c r="Q45" s="1"/>
      <c r="R45" s="6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38" ht="12.75" customHeight="1">
      <c r="A46" s="162" t="s">
        <v>641</v>
      </c>
      <c r="B46" s="156"/>
      <c r="C46" s="156"/>
      <c r="D46" s="156"/>
      <c r="E46" s="45"/>
      <c r="F46" s="163" t="s">
        <v>642</v>
      </c>
      <c r="G46" s="66"/>
      <c r="H46" s="45"/>
      <c r="I46" s="66"/>
      <c r="J46" s="6"/>
      <c r="K46" s="193"/>
      <c r="L46" s="194"/>
      <c r="M46" s="6"/>
      <c r="N46" s="146"/>
      <c r="O46" s="195"/>
      <c r="P46" s="45"/>
      <c r="Q46" s="45"/>
      <c r="R46" s="6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</row>
    <row r="47" spans="1:38" ht="14.25" customHeight="1">
      <c r="A47" s="162"/>
      <c r="B47" s="156"/>
      <c r="C47" s="156"/>
      <c r="D47" s="156"/>
      <c r="E47" s="6"/>
      <c r="F47" s="163" t="s">
        <v>645</v>
      </c>
      <c r="G47" s="66"/>
      <c r="H47" s="45"/>
      <c r="I47" s="66"/>
      <c r="J47" s="6"/>
      <c r="K47" s="193"/>
      <c r="L47" s="194"/>
      <c r="M47" s="6"/>
      <c r="N47" s="146"/>
      <c r="O47" s="195"/>
      <c r="P47" s="45"/>
      <c r="Q47" s="45"/>
      <c r="R47" s="6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</row>
    <row r="48" spans="1:38" ht="14.25" customHeight="1">
      <c r="A48" s="156"/>
      <c r="B48" s="156"/>
      <c r="C48" s="156"/>
      <c r="D48" s="156"/>
      <c r="E48" s="6"/>
      <c r="F48" s="6"/>
      <c r="G48" s="6"/>
      <c r="H48" s="6"/>
      <c r="I48" s="6"/>
      <c r="J48" s="168"/>
      <c r="K48" s="165"/>
      <c r="L48" s="166"/>
      <c r="M48" s="6"/>
      <c r="N48" s="169"/>
      <c r="O48" s="1"/>
      <c r="P48" s="45"/>
      <c r="Q48" s="45"/>
      <c r="R48" s="6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</row>
    <row r="49" spans="1:38" ht="12.75" customHeight="1">
      <c r="A49" s="196" t="s">
        <v>666</v>
      </c>
      <c r="B49" s="196"/>
      <c r="C49" s="196"/>
      <c r="D49" s="196"/>
      <c r="E49" s="6"/>
      <c r="F49" s="6"/>
      <c r="G49" s="6"/>
      <c r="H49" s="6"/>
      <c r="I49" s="6"/>
      <c r="J49" s="6"/>
      <c r="K49" s="6"/>
      <c r="L49" s="6"/>
      <c r="M49" s="6"/>
      <c r="N49" s="6"/>
      <c r="O49" s="24"/>
      <c r="Q49" s="45"/>
      <c r="R49" s="6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</row>
    <row r="50" spans="1:38" ht="38.25" customHeight="1">
      <c r="A50" s="108" t="s">
        <v>16</v>
      </c>
      <c r="B50" s="108" t="s">
        <v>592</v>
      </c>
      <c r="C50" s="108"/>
      <c r="D50" s="109" t="s">
        <v>609</v>
      </c>
      <c r="E50" s="108" t="s">
        <v>610</v>
      </c>
      <c r="F50" s="108" t="s">
        <v>611</v>
      </c>
      <c r="G50" s="108" t="s">
        <v>647</v>
      </c>
      <c r="H50" s="108" t="s">
        <v>613</v>
      </c>
      <c r="I50" s="108" t="s">
        <v>614</v>
      </c>
      <c r="J50" s="107" t="s">
        <v>615</v>
      </c>
      <c r="K50" s="197" t="s">
        <v>667</v>
      </c>
      <c r="L50" s="110" t="s">
        <v>617</v>
      </c>
      <c r="M50" s="197" t="s">
        <v>668</v>
      </c>
      <c r="N50" s="108" t="s">
        <v>669</v>
      </c>
      <c r="O50" s="107" t="s">
        <v>619</v>
      </c>
      <c r="P50" s="109" t="s">
        <v>620</v>
      </c>
      <c r="Q50" s="45"/>
      <c r="R50" s="6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</row>
    <row r="51" spans="1:38" ht="12.75" customHeight="1">
      <c r="A51" s="121">
        <v>1</v>
      </c>
      <c r="B51" s="198">
        <v>45079</v>
      </c>
      <c r="C51" s="199"/>
      <c r="D51" s="199" t="s">
        <v>670</v>
      </c>
      <c r="E51" s="121" t="s">
        <v>649</v>
      </c>
      <c r="F51" s="121">
        <v>2245</v>
      </c>
      <c r="G51" s="121">
        <v>2197</v>
      </c>
      <c r="H51" s="127">
        <v>2276</v>
      </c>
      <c r="I51" s="127" t="s">
        <v>671</v>
      </c>
      <c r="J51" s="127" t="s">
        <v>672</v>
      </c>
      <c r="K51" s="121">
        <f t="shared" ref="K51:K52" si="8">H51-F51</f>
        <v>31</v>
      </c>
      <c r="L51" s="128">
        <f t="shared" ref="L51:L55" si="9">(H51*N51)*0.07%</f>
        <v>477.96000000000009</v>
      </c>
      <c r="M51" s="200">
        <f t="shared" ref="M51:M55" si="10">(K51*N51)-L51</f>
        <v>8822.0399999999991</v>
      </c>
      <c r="N51" s="121">
        <v>300</v>
      </c>
      <c r="O51" s="127" t="s">
        <v>629</v>
      </c>
      <c r="P51" s="122">
        <v>45082</v>
      </c>
      <c r="Q51" s="201"/>
      <c r="R51" s="66" t="s">
        <v>626</v>
      </c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202"/>
      <c r="AG51" s="203"/>
      <c r="AH51" s="201"/>
      <c r="AI51" s="201"/>
      <c r="AJ51" s="202"/>
      <c r="AK51" s="202"/>
      <c r="AL51" s="202"/>
    </row>
    <row r="52" spans="1:38" ht="12.75" customHeight="1">
      <c r="A52" s="180">
        <v>2</v>
      </c>
      <c r="B52" s="204">
        <v>45084</v>
      </c>
      <c r="C52" s="205"/>
      <c r="D52" s="205" t="s">
        <v>673</v>
      </c>
      <c r="E52" s="180" t="s">
        <v>649</v>
      </c>
      <c r="F52" s="180">
        <v>1065</v>
      </c>
      <c r="G52" s="180">
        <v>1053</v>
      </c>
      <c r="H52" s="186">
        <v>1052</v>
      </c>
      <c r="I52" s="186" t="s">
        <v>674</v>
      </c>
      <c r="J52" s="186" t="s">
        <v>675</v>
      </c>
      <c r="K52" s="180">
        <f t="shared" si="8"/>
        <v>-13</v>
      </c>
      <c r="L52" s="187">
        <f t="shared" si="9"/>
        <v>736.40000000000009</v>
      </c>
      <c r="M52" s="206">
        <f t="shared" si="10"/>
        <v>-13736.4</v>
      </c>
      <c r="N52" s="180">
        <v>1000</v>
      </c>
      <c r="O52" s="186" t="s">
        <v>654</v>
      </c>
      <c r="P52" s="207">
        <v>45086</v>
      </c>
      <c r="Q52" s="201"/>
      <c r="R52" s="66" t="s">
        <v>664</v>
      </c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202"/>
      <c r="AG52" s="203"/>
      <c r="AH52" s="201"/>
      <c r="AI52" s="201"/>
      <c r="AJ52" s="202"/>
      <c r="AK52" s="202"/>
      <c r="AL52" s="202"/>
    </row>
    <row r="53" spans="1:38" ht="12.75" customHeight="1">
      <c r="A53" s="180">
        <v>3</v>
      </c>
      <c r="B53" s="204">
        <v>45089</v>
      </c>
      <c r="C53" s="205"/>
      <c r="D53" s="205" t="s">
        <v>676</v>
      </c>
      <c r="E53" s="180" t="s">
        <v>677</v>
      </c>
      <c r="F53" s="180">
        <v>161</v>
      </c>
      <c r="G53" s="180">
        <v>165</v>
      </c>
      <c r="H53" s="186">
        <v>165</v>
      </c>
      <c r="I53" s="186">
        <v>152</v>
      </c>
      <c r="J53" s="186" t="s">
        <v>678</v>
      </c>
      <c r="K53" s="180">
        <f t="shared" ref="K53:K54" si="11">F53-H53</f>
        <v>-4</v>
      </c>
      <c r="L53" s="187">
        <f t="shared" si="9"/>
        <v>323.40000000000003</v>
      </c>
      <c r="M53" s="206">
        <f t="shared" si="10"/>
        <v>-11523.4</v>
      </c>
      <c r="N53" s="180">
        <v>2800</v>
      </c>
      <c r="O53" s="186" t="s">
        <v>654</v>
      </c>
      <c r="P53" s="207">
        <v>45090</v>
      </c>
      <c r="Q53" s="201"/>
      <c r="R53" s="66" t="s">
        <v>664</v>
      </c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202"/>
      <c r="AG53" s="203"/>
      <c r="AH53" s="201"/>
      <c r="AI53" s="201"/>
      <c r="AJ53" s="202"/>
      <c r="AK53" s="202"/>
      <c r="AL53" s="202"/>
    </row>
    <row r="54" spans="1:38" ht="12.75" customHeight="1">
      <c r="A54" s="180">
        <v>4</v>
      </c>
      <c r="B54" s="204">
        <v>45089</v>
      </c>
      <c r="C54" s="205"/>
      <c r="D54" s="205" t="s">
        <v>679</v>
      </c>
      <c r="E54" s="180" t="s">
        <v>677</v>
      </c>
      <c r="F54" s="180">
        <v>367.5</v>
      </c>
      <c r="G54" s="180">
        <v>374</v>
      </c>
      <c r="H54" s="186">
        <v>374</v>
      </c>
      <c r="I54" s="186" t="s">
        <v>680</v>
      </c>
      <c r="J54" s="186" t="s">
        <v>681</v>
      </c>
      <c r="K54" s="180">
        <f t="shared" si="11"/>
        <v>-6.5</v>
      </c>
      <c r="L54" s="187">
        <f t="shared" si="9"/>
        <v>523.6</v>
      </c>
      <c r="M54" s="206">
        <f t="shared" si="10"/>
        <v>-13523.6</v>
      </c>
      <c r="N54" s="180">
        <v>2000</v>
      </c>
      <c r="O54" s="186" t="s">
        <v>654</v>
      </c>
      <c r="P54" s="207">
        <v>45090</v>
      </c>
      <c r="Q54" s="201"/>
      <c r="R54" s="66" t="s">
        <v>626</v>
      </c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202"/>
      <c r="AG54" s="203"/>
      <c r="AH54" s="201"/>
      <c r="AI54" s="201"/>
      <c r="AJ54" s="202"/>
      <c r="AK54" s="202"/>
      <c r="AL54" s="202"/>
    </row>
    <row r="55" spans="1:38" ht="12.75" customHeight="1">
      <c r="A55" s="324">
        <v>5</v>
      </c>
      <c r="B55" s="325">
        <v>45091</v>
      </c>
      <c r="C55" s="326"/>
      <c r="D55" s="326" t="s">
        <v>1002</v>
      </c>
      <c r="E55" s="324" t="s">
        <v>677</v>
      </c>
      <c r="F55" s="324">
        <v>932</v>
      </c>
      <c r="G55" s="324">
        <v>950</v>
      </c>
      <c r="H55" s="327">
        <v>921.5</v>
      </c>
      <c r="I55" s="327" t="s">
        <v>1003</v>
      </c>
      <c r="J55" s="127" t="s">
        <v>1086</v>
      </c>
      <c r="K55" s="121">
        <f>F55-H55</f>
        <v>10.5</v>
      </c>
      <c r="L55" s="128">
        <f t="shared" si="9"/>
        <v>451.53500000000008</v>
      </c>
      <c r="M55" s="200">
        <f t="shared" si="10"/>
        <v>6898.4650000000001</v>
      </c>
      <c r="N55" s="121">
        <v>700</v>
      </c>
      <c r="O55" s="127" t="s">
        <v>629</v>
      </c>
      <c r="P55" s="122">
        <v>45097</v>
      </c>
      <c r="Q55" s="201"/>
      <c r="R55" s="66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202"/>
      <c r="AG55" s="203"/>
      <c r="AH55" s="201"/>
      <c r="AI55" s="201"/>
      <c r="AJ55" s="202"/>
      <c r="AK55" s="202"/>
      <c r="AL55" s="202"/>
    </row>
    <row r="56" spans="1:38" ht="12.75" customHeight="1">
      <c r="A56" s="324">
        <v>6</v>
      </c>
      <c r="B56" s="325">
        <v>45096</v>
      </c>
      <c r="C56" s="326"/>
      <c r="D56" s="326" t="s">
        <v>1029</v>
      </c>
      <c r="E56" s="324" t="s">
        <v>649</v>
      </c>
      <c r="F56" s="324">
        <v>606</v>
      </c>
      <c r="G56" s="324">
        <v>595</v>
      </c>
      <c r="H56" s="327">
        <v>617</v>
      </c>
      <c r="I56" s="327" t="s">
        <v>1030</v>
      </c>
      <c r="J56" s="127" t="s">
        <v>1039</v>
      </c>
      <c r="K56" s="121">
        <f t="shared" ref="K56" si="12">H56-F56</f>
        <v>11</v>
      </c>
      <c r="L56" s="128">
        <f t="shared" ref="L56" si="13">(H56*N56)*0.07%</f>
        <v>475.09000000000009</v>
      </c>
      <c r="M56" s="200">
        <f t="shared" ref="M56" si="14">(K56*N56)-L56</f>
        <v>11624.91</v>
      </c>
      <c r="N56" s="121">
        <v>1100</v>
      </c>
      <c r="O56" s="127" t="s">
        <v>629</v>
      </c>
      <c r="P56" s="122">
        <v>45096</v>
      </c>
      <c r="Q56" s="201"/>
      <c r="R56" s="66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202"/>
      <c r="AG56" s="203"/>
      <c r="AH56" s="201"/>
      <c r="AI56" s="201"/>
      <c r="AJ56" s="202"/>
      <c r="AK56" s="202"/>
      <c r="AL56" s="202"/>
    </row>
    <row r="57" spans="1:38" ht="12.75" customHeight="1">
      <c r="A57" s="324">
        <v>7</v>
      </c>
      <c r="B57" s="325">
        <v>45096</v>
      </c>
      <c r="C57" s="326"/>
      <c r="D57" s="326" t="s">
        <v>1032</v>
      </c>
      <c r="E57" s="324" t="s">
        <v>649</v>
      </c>
      <c r="F57" s="324">
        <v>1572</v>
      </c>
      <c r="G57" s="324">
        <v>1548</v>
      </c>
      <c r="H57" s="327">
        <v>1591</v>
      </c>
      <c r="I57" s="327" t="s">
        <v>1033</v>
      </c>
      <c r="J57" s="127" t="s">
        <v>1072</v>
      </c>
      <c r="K57" s="121">
        <f t="shared" ref="K57" si="15">H57-F57</f>
        <v>19</v>
      </c>
      <c r="L57" s="128">
        <f t="shared" ref="L57" si="16">(H57*N57)*0.07%</f>
        <v>556.85000000000014</v>
      </c>
      <c r="M57" s="200">
        <f t="shared" ref="M57" si="17">(K57*N57)-L57</f>
        <v>8943.15</v>
      </c>
      <c r="N57" s="121">
        <v>500</v>
      </c>
      <c r="O57" s="127" t="s">
        <v>629</v>
      </c>
      <c r="P57" s="122">
        <v>45097</v>
      </c>
      <c r="Q57" s="201"/>
      <c r="R57" s="66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202"/>
      <c r="AG57" s="203"/>
      <c r="AH57" s="201"/>
      <c r="AI57" s="201"/>
      <c r="AJ57" s="202"/>
      <c r="AK57" s="202"/>
      <c r="AL57" s="202"/>
    </row>
    <row r="58" spans="1:38" ht="12.75" customHeight="1">
      <c r="A58" s="111"/>
      <c r="B58" s="208"/>
      <c r="C58" s="209"/>
      <c r="D58" s="209"/>
      <c r="E58" s="111"/>
      <c r="F58" s="111"/>
      <c r="G58" s="111"/>
      <c r="H58" s="117"/>
      <c r="I58" s="117"/>
      <c r="J58" s="332"/>
      <c r="K58" s="111"/>
      <c r="L58" s="118"/>
      <c r="M58" s="212"/>
      <c r="N58" s="111"/>
      <c r="O58" s="117"/>
      <c r="P58" s="112"/>
      <c r="Q58" s="201"/>
      <c r="R58" s="66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202"/>
      <c r="AG58" s="203"/>
      <c r="AH58" s="201"/>
      <c r="AI58" s="201"/>
      <c r="AJ58" s="202"/>
      <c r="AK58" s="202"/>
      <c r="AL58" s="202"/>
    </row>
    <row r="59" spans="1:38" ht="12.75" customHeight="1">
      <c r="A59" s="111"/>
      <c r="B59" s="208"/>
      <c r="C59" s="209"/>
      <c r="D59" s="209"/>
      <c r="E59" s="111"/>
      <c r="F59" s="111"/>
      <c r="G59" s="111"/>
      <c r="H59" s="117"/>
      <c r="I59" s="117"/>
      <c r="J59" s="332"/>
      <c r="K59" s="111"/>
      <c r="L59" s="118"/>
      <c r="M59" s="212"/>
      <c r="N59" s="111"/>
      <c r="O59" s="117"/>
      <c r="P59" s="112"/>
      <c r="Q59" s="201"/>
      <c r="R59" s="66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202"/>
      <c r="AG59" s="203"/>
      <c r="AH59" s="201"/>
      <c r="AI59" s="201"/>
      <c r="AJ59" s="202"/>
      <c r="AK59" s="202"/>
      <c r="AL59" s="202"/>
    </row>
    <row r="60" spans="1:38" ht="12.75" customHeight="1">
      <c r="A60" s="111"/>
      <c r="B60" s="208"/>
      <c r="C60" s="209"/>
      <c r="D60" s="209"/>
      <c r="E60" s="111"/>
      <c r="F60" s="111"/>
      <c r="G60" s="111"/>
      <c r="H60" s="117"/>
      <c r="I60" s="117"/>
      <c r="J60" s="210"/>
      <c r="K60" s="111"/>
      <c r="L60" s="211"/>
      <c r="M60" s="212"/>
      <c r="N60" s="111"/>
      <c r="O60" s="117"/>
      <c r="P60" s="112"/>
      <c r="Q60" s="201"/>
      <c r="R60" s="66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202"/>
      <c r="AG60" s="203"/>
      <c r="AH60" s="201"/>
      <c r="AI60" s="201"/>
      <c r="AJ60" s="202"/>
      <c r="AK60" s="202"/>
      <c r="AL60" s="202"/>
    </row>
    <row r="61" spans="1:38" ht="12.75" customHeight="1">
      <c r="A61" s="202"/>
      <c r="B61" s="213"/>
      <c r="C61" s="201"/>
      <c r="D61" s="201"/>
      <c r="E61" s="202"/>
      <c r="F61" s="202"/>
      <c r="G61" s="202"/>
      <c r="H61" s="214"/>
      <c r="I61" s="214"/>
      <c r="J61" s="214"/>
      <c r="K61" s="201"/>
      <c r="L61" s="202"/>
      <c r="M61" s="202"/>
      <c r="N61" s="202"/>
      <c r="O61" s="214"/>
      <c r="P61" s="214"/>
      <c r="Q61" s="201"/>
      <c r="R61" s="66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202"/>
      <c r="AG61" s="203"/>
      <c r="AH61" s="201"/>
      <c r="AI61" s="201"/>
      <c r="AJ61" s="202"/>
      <c r="AK61" s="202"/>
      <c r="AL61" s="202"/>
    </row>
    <row r="62" spans="1:38" ht="38.25" customHeight="1">
      <c r="A62" s="215" t="s">
        <v>682</v>
      </c>
      <c r="B62" s="215"/>
      <c r="C62" s="215"/>
      <c r="D62" s="215"/>
      <c r="E62" s="216"/>
      <c r="F62" s="149"/>
      <c r="G62" s="149"/>
      <c r="H62" s="149"/>
      <c r="I62" s="149"/>
      <c r="J62" s="1"/>
      <c r="K62" s="6"/>
      <c r="L62" s="6"/>
      <c r="M62" s="6"/>
      <c r="N62" s="1"/>
      <c r="O62" s="1"/>
      <c r="P62" s="45"/>
      <c r="Q62" s="45"/>
      <c r="R62" s="6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45"/>
      <c r="AG62" s="45"/>
      <c r="AH62" s="45"/>
      <c r="AI62" s="45"/>
      <c r="AJ62" s="45"/>
      <c r="AK62" s="45"/>
      <c r="AL62" s="45"/>
    </row>
    <row r="63" spans="1:38" ht="15.75" customHeight="1">
      <c r="A63" s="108" t="s">
        <v>16</v>
      </c>
      <c r="B63" s="108" t="s">
        <v>592</v>
      </c>
      <c r="C63" s="108"/>
      <c r="D63" s="109" t="s">
        <v>609</v>
      </c>
      <c r="E63" s="108" t="s">
        <v>610</v>
      </c>
      <c r="F63" s="108" t="s">
        <v>611</v>
      </c>
      <c r="G63" s="108" t="s">
        <v>647</v>
      </c>
      <c r="H63" s="108" t="s">
        <v>613</v>
      </c>
      <c r="I63" s="108" t="s">
        <v>614</v>
      </c>
      <c r="J63" s="107" t="s">
        <v>615</v>
      </c>
      <c r="K63" s="107" t="s">
        <v>683</v>
      </c>
      <c r="L63" s="110" t="s">
        <v>617</v>
      </c>
      <c r="M63" s="197" t="s">
        <v>668</v>
      </c>
      <c r="N63" s="108" t="s">
        <v>669</v>
      </c>
      <c r="O63" s="108" t="s">
        <v>619</v>
      </c>
      <c r="P63" s="109" t="s">
        <v>620</v>
      </c>
      <c r="Q63" s="45"/>
      <c r="R63" s="6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45"/>
      <c r="AG63" s="45"/>
      <c r="AH63" s="45"/>
      <c r="AI63" s="45"/>
      <c r="AJ63" s="45"/>
      <c r="AK63" s="45"/>
      <c r="AL63" s="45"/>
    </row>
    <row r="64" spans="1:38" ht="15" customHeight="1">
      <c r="A64" s="121">
        <v>1</v>
      </c>
      <c r="B64" s="198">
        <v>45078</v>
      </c>
      <c r="C64" s="199"/>
      <c r="D64" s="199" t="s">
        <v>684</v>
      </c>
      <c r="E64" s="121" t="s">
        <v>649</v>
      </c>
      <c r="F64" s="121">
        <v>1.5</v>
      </c>
      <c r="G64" s="121">
        <v>0.4</v>
      </c>
      <c r="H64" s="127">
        <v>2.15</v>
      </c>
      <c r="I64" s="128" t="s">
        <v>685</v>
      </c>
      <c r="J64" s="127" t="s">
        <v>686</v>
      </c>
      <c r="K64" s="121">
        <f t="shared" ref="K64:K66" si="18">H64-F64</f>
        <v>0.64999999999999991</v>
      </c>
      <c r="L64" s="217">
        <v>100</v>
      </c>
      <c r="M64" s="200">
        <f t="shared" ref="M64:M69" si="19">(K64*N64)-100</f>
        <v>2629.9999999999995</v>
      </c>
      <c r="N64" s="121">
        <v>4200</v>
      </c>
      <c r="O64" s="127" t="s">
        <v>629</v>
      </c>
      <c r="P64" s="122">
        <v>45079</v>
      </c>
      <c r="Q64" s="45"/>
      <c r="R64" s="66" t="s">
        <v>626</v>
      </c>
      <c r="S64" s="45"/>
      <c r="T64" s="45"/>
      <c r="U64" s="45"/>
      <c r="V64" s="45"/>
      <c r="W64" s="45"/>
      <c r="X64" s="66"/>
      <c r="Y64" s="45"/>
      <c r="Z64" s="45"/>
      <c r="AA64" s="45"/>
      <c r="AB64" s="45"/>
      <c r="AC64" s="45"/>
      <c r="AD64" s="66"/>
      <c r="AE64" s="45"/>
      <c r="AF64" s="45"/>
      <c r="AG64" s="45"/>
      <c r="AH64" s="45"/>
      <c r="AI64" s="45"/>
      <c r="AJ64" s="66"/>
      <c r="AK64" s="45"/>
      <c r="AL64" s="45"/>
    </row>
    <row r="65" spans="1:38" ht="15" customHeight="1">
      <c r="A65" s="180">
        <v>2</v>
      </c>
      <c r="B65" s="204">
        <v>45078</v>
      </c>
      <c r="C65" s="205"/>
      <c r="D65" s="205" t="s">
        <v>687</v>
      </c>
      <c r="E65" s="180" t="s">
        <v>649</v>
      </c>
      <c r="F65" s="180">
        <v>47.5</v>
      </c>
      <c r="G65" s="180">
        <v>18</v>
      </c>
      <c r="H65" s="186">
        <v>17</v>
      </c>
      <c r="I65" s="187" t="s">
        <v>688</v>
      </c>
      <c r="J65" s="186" t="s">
        <v>689</v>
      </c>
      <c r="K65" s="180">
        <f t="shared" si="18"/>
        <v>-30.5</v>
      </c>
      <c r="L65" s="218">
        <v>100</v>
      </c>
      <c r="M65" s="206">
        <f t="shared" si="19"/>
        <v>-1625</v>
      </c>
      <c r="N65" s="180">
        <v>50</v>
      </c>
      <c r="O65" s="186" t="s">
        <v>654</v>
      </c>
      <c r="P65" s="207">
        <v>45082</v>
      </c>
      <c r="Q65" s="45"/>
      <c r="R65" s="66" t="s">
        <v>626</v>
      </c>
      <c r="S65" s="45"/>
      <c r="T65" s="45"/>
      <c r="U65" s="45"/>
      <c r="V65" s="45"/>
      <c r="W65" s="45"/>
      <c r="X65" s="66"/>
      <c r="Y65" s="45"/>
      <c r="Z65" s="45"/>
      <c r="AA65" s="45"/>
      <c r="AB65" s="45"/>
      <c r="AC65" s="45"/>
      <c r="AD65" s="66"/>
      <c r="AE65" s="45"/>
      <c r="AF65" s="45"/>
      <c r="AG65" s="45"/>
      <c r="AH65" s="45"/>
      <c r="AI65" s="45"/>
      <c r="AJ65" s="66"/>
      <c r="AK65" s="45"/>
      <c r="AL65" s="45"/>
    </row>
    <row r="66" spans="1:38" ht="15" customHeight="1">
      <c r="A66" s="219">
        <v>3</v>
      </c>
      <c r="B66" s="220">
        <v>45078</v>
      </c>
      <c r="C66" s="221"/>
      <c r="D66" s="221" t="s">
        <v>690</v>
      </c>
      <c r="E66" s="219" t="s">
        <v>649</v>
      </c>
      <c r="F66" s="219">
        <v>210</v>
      </c>
      <c r="G66" s="219">
        <v>115</v>
      </c>
      <c r="H66" s="222">
        <v>225</v>
      </c>
      <c r="I66" s="223" t="s">
        <v>691</v>
      </c>
      <c r="J66" s="222" t="s">
        <v>692</v>
      </c>
      <c r="K66" s="219">
        <f t="shared" si="18"/>
        <v>15</v>
      </c>
      <c r="L66" s="224">
        <v>100</v>
      </c>
      <c r="M66" s="225">
        <f t="shared" si="19"/>
        <v>275</v>
      </c>
      <c r="N66" s="219">
        <v>25</v>
      </c>
      <c r="O66" s="222" t="s">
        <v>693</v>
      </c>
      <c r="P66" s="226">
        <v>45079</v>
      </c>
      <c r="Q66" s="45"/>
      <c r="R66" s="66" t="s">
        <v>626</v>
      </c>
      <c r="S66" s="45"/>
      <c r="T66" s="45"/>
      <c r="U66" s="45"/>
      <c r="V66" s="45"/>
      <c r="W66" s="45"/>
      <c r="X66" s="66"/>
      <c r="Y66" s="45"/>
      <c r="Z66" s="45"/>
      <c r="AA66" s="45"/>
      <c r="AB66" s="45"/>
      <c r="AC66" s="45"/>
      <c r="AD66" s="66"/>
      <c r="AE66" s="45"/>
      <c r="AF66" s="45"/>
      <c r="AG66" s="45"/>
      <c r="AH66" s="45"/>
      <c r="AI66" s="45"/>
      <c r="AJ66" s="66"/>
      <c r="AK66" s="45"/>
      <c r="AL66" s="45"/>
    </row>
    <row r="67" spans="1:38" ht="15" customHeight="1">
      <c r="A67" s="121">
        <v>4</v>
      </c>
      <c r="B67" s="122">
        <v>45079</v>
      </c>
      <c r="C67" s="199"/>
      <c r="D67" s="199" t="s">
        <v>694</v>
      </c>
      <c r="E67" s="121" t="s">
        <v>677</v>
      </c>
      <c r="F67" s="121">
        <v>82.5</v>
      </c>
      <c r="G67" s="121">
        <v>145</v>
      </c>
      <c r="H67" s="127">
        <v>62.5</v>
      </c>
      <c r="I67" s="128" t="s">
        <v>695</v>
      </c>
      <c r="J67" s="127" t="s">
        <v>696</v>
      </c>
      <c r="K67" s="121">
        <f t="shared" ref="K67:K68" si="20">F67-H67</f>
        <v>20</v>
      </c>
      <c r="L67" s="217">
        <v>100</v>
      </c>
      <c r="M67" s="200">
        <f t="shared" si="19"/>
        <v>900</v>
      </c>
      <c r="N67" s="121">
        <v>50</v>
      </c>
      <c r="O67" s="127" t="s">
        <v>629</v>
      </c>
      <c r="P67" s="122">
        <v>45079</v>
      </c>
      <c r="Q67" s="45"/>
      <c r="R67" s="66" t="s">
        <v>626</v>
      </c>
      <c r="S67" s="45"/>
      <c r="T67" s="45"/>
      <c r="U67" s="45"/>
      <c r="V67" s="45"/>
      <c r="W67" s="45"/>
      <c r="X67" s="66"/>
      <c r="Y67" s="45"/>
      <c r="Z67" s="45"/>
      <c r="AA67" s="45"/>
      <c r="AB67" s="45"/>
      <c r="AC67" s="45"/>
      <c r="AD67" s="66"/>
      <c r="AE67" s="45"/>
      <c r="AF67" s="45"/>
      <c r="AG67" s="45"/>
      <c r="AH67" s="45"/>
      <c r="AI67" s="45"/>
      <c r="AJ67" s="66"/>
      <c r="AK67" s="45"/>
      <c r="AL67" s="45"/>
    </row>
    <row r="68" spans="1:38" ht="15" customHeight="1">
      <c r="A68" s="121">
        <v>5</v>
      </c>
      <c r="B68" s="122">
        <v>45079</v>
      </c>
      <c r="C68" s="199"/>
      <c r="D68" s="199" t="s">
        <v>694</v>
      </c>
      <c r="E68" s="121" t="s">
        <v>677</v>
      </c>
      <c r="F68" s="121">
        <v>85</v>
      </c>
      <c r="G68" s="121">
        <v>145</v>
      </c>
      <c r="H68" s="127">
        <v>64</v>
      </c>
      <c r="I68" s="128" t="s">
        <v>695</v>
      </c>
      <c r="J68" s="127" t="s">
        <v>697</v>
      </c>
      <c r="K68" s="121">
        <f t="shared" si="20"/>
        <v>21</v>
      </c>
      <c r="L68" s="217">
        <v>100</v>
      </c>
      <c r="M68" s="200">
        <f t="shared" si="19"/>
        <v>950</v>
      </c>
      <c r="N68" s="121">
        <v>50</v>
      </c>
      <c r="O68" s="127" t="s">
        <v>629</v>
      </c>
      <c r="P68" s="122">
        <v>45079</v>
      </c>
      <c r="Q68" s="45"/>
      <c r="R68" s="66" t="s">
        <v>626</v>
      </c>
      <c r="S68" s="45"/>
      <c r="T68" s="45"/>
      <c r="U68" s="45"/>
      <c r="V68" s="45"/>
      <c r="W68" s="45"/>
      <c r="X68" s="66"/>
      <c r="Y68" s="45"/>
      <c r="Z68" s="45"/>
      <c r="AA68" s="45"/>
      <c r="AB68" s="45"/>
      <c r="AC68" s="45"/>
      <c r="AD68" s="66"/>
      <c r="AE68" s="45"/>
      <c r="AF68" s="45"/>
      <c r="AG68" s="45"/>
      <c r="AH68" s="45"/>
      <c r="AI68" s="45"/>
      <c r="AJ68" s="66"/>
      <c r="AK68" s="45"/>
      <c r="AL68" s="45"/>
    </row>
    <row r="69" spans="1:38" ht="15" customHeight="1">
      <c r="A69" s="324">
        <v>6</v>
      </c>
      <c r="B69" s="325">
        <v>45079</v>
      </c>
      <c r="C69" s="326"/>
      <c r="D69" s="326" t="s">
        <v>698</v>
      </c>
      <c r="E69" s="324" t="s">
        <v>649</v>
      </c>
      <c r="F69" s="324">
        <v>10.5</v>
      </c>
      <c r="G69" s="324">
        <v>4</v>
      </c>
      <c r="H69" s="327">
        <v>14.5</v>
      </c>
      <c r="I69" s="328" t="s">
        <v>699</v>
      </c>
      <c r="J69" s="127" t="s">
        <v>1001</v>
      </c>
      <c r="K69" s="121">
        <f t="shared" ref="K69" si="21">H69-F69</f>
        <v>4</v>
      </c>
      <c r="L69" s="217">
        <v>100</v>
      </c>
      <c r="M69" s="200">
        <f t="shared" si="19"/>
        <v>2700</v>
      </c>
      <c r="N69" s="121">
        <v>700</v>
      </c>
      <c r="O69" s="127" t="s">
        <v>629</v>
      </c>
      <c r="P69" s="122">
        <v>45092</v>
      </c>
      <c r="Q69" s="45"/>
      <c r="R69" s="66" t="s">
        <v>626</v>
      </c>
      <c r="S69" s="45"/>
      <c r="T69" s="45"/>
      <c r="U69" s="45"/>
      <c r="V69" s="45"/>
      <c r="W69" s="45"/>
      <c r="X69" s="66"/>
      <c r="Y69" s="45"/>
      <c r="Z69" s="45"/>
      <c r="AA69" s="45"/>
      <c r="AB69" s="45"/>
      <c r="AC69" s="45"/>
      <c r="AD69" s="66"/>
      <c r="AE69" s="45"/>
      <c r="AF69" s="45"/>
      <c r="AG69" s="45"/>
      <c r="AH69" s="45"/>
      <c r="AI69" s="45"/>
      <c r="AJ69" s="66"/>
      <c r="AK69" s="45"/>
      <c r="AL69" s="45"/>
    </row>
    <row r="70" spans="1:38" ht="15" customHeight="1">
      <c r="A70" s="121">
        <v>7</v>
      </c>
      <c r="B70" s="198">
        <v>45082</v>
      </c>
      <c r="C70" s="199"/>
      <c r="D70" s="199" t="s">
        <v>700</v>
      </c>
      <c r="E70" s="121" t="s">
        <v>649</v>
      </c>
      <c r="F70" s="121">
        <v>130</v>
      </c>
      <c r="G70" s="121">
        <v>45</v>
      </c>
      <c r="H70" s="127">
        <v>152.5</v>
      </c>
      <c r="I70" s="128" t="s">
        <v>701</v>
      </c>
      <c r="J70" s="127" t="s">
        <v>702</v>
      </c>
      <c r="K70" s="121">
        <f>H70-F70</f>
        <v>22.5</v>
      </c>
      <c r="L70" s="217">
        <v>100</v>
      </c>
      <c r="M70" s="200">
        <f t="shared" ref="M70:M75" si="22">(K70*N70)-100</f>
        <v>462.5</v>
      </c>
      <c r="N70" s="121">
        <v>25</v>
      </c>
      <c r="O70" s="127" t="s">
        <v>629</v>
      </c>
      <c r="P70" s="122">
        <v>45083</v>
      </c>
      <c r="Q70" s="45"/>
      <c r="R70" s="66" t="s">
        <v>626</v>
      </c>
      <c r="S70" s="45"/>
      <c r="T70" s="45"/>
      <c r="U70" s="45"/>
      <c r="V70" s="45"/>
      <c r="W70" s="45"/>
      <c r="X70" s="66"/>
      <c r="Y70" s="45"/>
      <c r="Z70" s="45"/>
      <c r="AA70" s="45"/>
      <c r="AB70" s="45"/>
      <c r="AC70" s="45"/>
      <c r="AD70" s="66"/>
      <c r="AE70" s="45"/>
      <c r="AF70" s="45"/>
      <c r="AG70" s="45"/>
      <c r="AH70" s="45"/>
      <c r="AI70" s="45"/>
      <c r="AJ70" s="66"/>
      <c r="AK70" s="45"/>
      <c r="AL70" s="45"/>
    </row>
    <row r="71" spans="1:38" ht="15" customHeight="1">
      <c r="A71" s="121">
        <v>8</v>
      </c>
      <c r="B71" s="198">
        <v>45082</v>
      </c>
      <c r="C71" s="199"/>
      <c r="D71" s="199" t="s">
        <v>703</v>
      </c>
      <c r="E71" s="121" t="s">
        <v>677</v>
      </c>
      <c r="F71" s="121">
        <v>7.35</v>
      </c>
      <c r="G71" s="121">
        <v>12</v>
      </c>
      <c r="H71" s="127">
        <v>5.8</v>
      </c>
      <c r="I71" s="128">
        <v>1</v>
      </c>
      <c r="J71" s="127" t="s">
        <v>704</v>
      </c>
      <c r="K71" s="121">
        <f>F71-H71</f>
        <v>1.5499999999999998</v>
      </c>
      <c r="L71" s="217">
        <v>100</v>
      </c>
      <c r="M71" s="200">
        <f t="shared" si="22"/>
        <v>2031.2499999999995</v>
      </c>
      <c r="N71" s="121">
        <v>1375</v>
      </c>
      <c r="O71" s="127" t="s">
        <v>629</v>
      </c>
      <c r="P71" s="122">
        <v>45083</v>
      </c>
      <c r="Q71" s="45"/>
      <c r="R71" s="66" t="s">
        <v>626</v>
      </c>
      <c r="S71" s="45"/>
      <c r="T71" s="45"/>
      <c r="U71" s="45"/>
      <c r="V71" s="45"/>
      <c r="W71" s="45"/>
      <c r="X71" s="66"/>
      <c r="Y71" s="45"/>
      <c r="Z71" s="45"/>
      <c r="AA71" s="45"/>
      <c r="AB71" s="45"/>
      <c r="AC71" s="45"/>
      <c r="AD71" s="66"/>
      <c r="AE71" s="45"/>
      <c r="AF71" s="45"/>
      <c r="AG71" s="45"/>
      <c r="AH71" s="45"/>
      <c r="AI71" s="45"/>
      <c r="AJ71" s="66"/>
      <c r="AK71" s="45"/>
      <c r="AL71" s="45"/>
    </row>
    <row r="72" spans="1:38" ht="15" customHeight="1">
      <c r="A72" s="121">
        <v>9</v>
      </c>
      <c r="B72" s="198">
        <v>45083</v>
      </c>
      <c r="C72" s="199"/>
      <c r="D72" s="199" t="s">
        <v>705</v>
      </c>
      <c r="E72" s="121" t="s">
        <v>649</v>
      </c>
      <c r="F72" s="121">
        <v>11.5</v>
      </c>
      <c r="G72" s="121"/>
      <c r="H72" s="127">
        <v>21.5</v>
      </c>
      <c r="I72" s="128" t="s">
        <v>706</v>
      </c>
      <c r="J72" s="127" t="s">
        <v>707</v>
      </c>
      <c r="K72" s="121">
        <f t="shared" ref="K72:K73" si="23">H72-F72</f>
        <v>10</v>
      </c>
      <c r="L72" s="217">
        <v>100</v>
      </c>
      <c r="M72" s="200">
        <f t="shared" si="22"/>
        <v>300</v>
      </c>
      <c r="N72" s="121">
        <v>40</v>
      </c>
      <c r="O72" s="127" t="s">
        <v>629</v>
      </c>
      <c r="P72" s="122">
        <v>45083</v>
      </c>
      <c r="Q72" s="45"/>
      <c r="R72" s="66" t="s">
        <v>626</v>
      </c>
      <c r="S72" s="45"/>
      <c r="T72" s="45"/>
      <c r="U72" s="45"/>
      <c r="V72" s="45"/>
      <c r="W72" s="45"/>
      <c r="X72" s="66"/>
      <c r="Y72" s="45"/>
      <c r="Z72" s="45"/>
      <c r="AA72" s="45"/>
      <c r="AB72" s="45"/>
      <c r="AC72" s="45"/>
      <c r="AD72" s="66"/>
      <c r="AE72" s="45"/>
      <c r="AF72" s="45"/>
      <c r="AG72" s="45"/>
      <c r="AH72" s="45"/>
      <c r="AI72" s="45"/>
      <c r="AJ72" s="66"/>
      <c r="AK72" s="45"/>
      <c r="AL72" s="45"/>
    </row>
    <row r="73" spans="1:38" ht="15" customHeight="1">
      <c r="A73" s="121">
        <v>10</v>
      </c>
      <c r="B73" s="198">
        <v>45083</v>
      </c>
      <c r="C73" s="199"/>
      <c r="D73" s="199" t="s">
        <v>708</v>
      </c>
      <c r="E73" s="121" t="s">
        <v>649</v>
      </c>
      <c r="F73" s="121">
        <v>47</v>
      </c>
      <c r="G73" s="121">
        <v>29</v>
      </c>
      <c r="H73" s="127">
        <v>53</v>
      </c>
      <c r="I73" s="128" t="s">
        <v>695</v>
      </c>
      <c r="J73" s="127" t="s">
        <v>709</v>
      </c>
      <c r="K73" s="121">
        <f t="shared" si="23"/>
        <v>6</v>
      </c>
      <c r="L73" s="217">
        <v>100</v>
      </c>
      <c r="M73" s="200">
        <f t="shared" si="22"/>
        <v>1400</v>
      </c>
      <c r="N73" s="121">
        <v>250</v>
      </c>
      <c r="O73" s="127" t="s">
        <v>629</v>
      </c>
      <c r="P73" s="122">
        <v>45084</v>
      </c>
      <c r="Q73" s="45"/>
      <c r="R73" s="66" t="s">
        <v>626</v>
      </c>
      <c r="S73" s="45"/>
      <c r="T73" s="45"/>
      <c r="U73" s="45"/>
      <c r="V73" s="45"/>
      <c r="W73" s="45"/>
      <c r="X73" s="66"/>
      <c r="Y73" s="45"/>
      <c r="Z73" s="45"/>
      <c r="AA73" s="45"/>
      <c r="AB73" s="45"/>
      <c r="AC73" s="45"/>
      <c r="AD73" s="66"/>
      <c r="AE73" s="45"/>
      <c r="AF73" s="45"/>
      <c r="AG73" s="45"/>
      <c r="AH73" s="45"/>
      <c r="AI73" s="45"/>
      <c r="AJ73" s="66"/>
      <c r="AK73" s="45"/>
      <c r="AL73" s="45"/>
    </row>
    <row r="74" spans="1:38" ht="15" customHeight="1">
      <c r="A74" s="121">
        <v>11</v>
      </c>
      <c r="B74" s="198">
        <v>45084</v>
      </c>
      <c r="C74" s="199"/>
      <c r="D74" s="199" t="s">
        <v>694</v>
      </c>
      <c r="E74" s="121" t="s">
        <v>677</v>
      </c>
      <c r="F74" s="121">
        <f>(87.5+120)/2</f>
        <v>103.75</v>
      </c>
      <c r="G74" s="121">
        <v>145</v>
      </c>
      <c r="H74" s="127">
        <v>68.5</v>
      </c>
      <c r="I74" s="128" t="s">
        <v>695</v>
      </c>
      <c r="J74" s="127" t="s">
        <v>710</v>
      </c>
      <c r="K74" s="121">
        <f>F74-H74</f>
        <v>35.25</v>
      </c>
      <c r="L74" s="217">
        <v>100</v>
      </c>
      <c r="M74" s="200">
        <f t="shared" si="22"/>
        <v>1662.5</v>
      </c>
      <c r="N74" s="121">
        <v>50</v>
      </c>
      <c r="O74" s="127" t="s">
        <v>629</v>
      </c>
      <c r="P74" s="122">
        <v>45086</v>
      </c>
      <c r="Q74" s="45"/>
      <c r="R74" s="66" t="s">
        <v>626</v>
      </c>
      <c r="S74" s="45"/>
      <c r="T74" s="45"/>
      <c r="U74" s="45"/>
      <c r="V74" s="45"/>
      <c r="W74" s="45"/>
      <c r="X74" s="66"/>
      <c r="Y74" s="45"/>
      <c r="Z74" s="45"/>
      <c r="AA74" s="45"/>
      <c r="AB74" s="45"/>
      <c r="AC74" s="45"/>
      <c r="AD74" s="66"/>
      <c r="AE74" s="45"/>
      <c r="AF74" s="45"/>
      <c r="AG74" s="45"/>
      <c r="AH74" s="45"/>
      <c r="AI74" s="45"/>
      <c r="AJ74" s="66"/>
      <c r="AK74" s="45"/>
      <c r="AL74" s="45"/>
    </row>
    <row r="75" spans="1:38" ht="15" customHeight="1">
      <c r="A75" s="180">
        <v>12</v>
      </c>
      <c r="B75" s="204">
        <v>45084</v>
      </c>
      <c r="C75" s="205"/>
      <c r="D75" s="205" t="s">
        <v>711</v>
      </c>
      <c r="E75" s="180" t="s">
        <v>649</v>
      </c>
      <c r="F75" s="180">
        <v>119</v>
      </c>
      <c r="G75" s="180">
        <v>35</v>
      </c>
      <c r="H75" s="186">
        <v>35</v>
      </c>
      <c r="I75" s="187" t="s">
        <v>701</v>
      </c>
      <c r="J75" s="186" t="s">
        <v>712</v>
      </c>
      <c r="K75" s="180">
        <f>H75-F75</f>
        <v>-84</v>
      </c>
      <c r="L75" s="218">
        <v>100</v>
      </c>
      <c r="M75" s="206">
        <f t="shared" si="22"/>
        <v>-2200</v>
      </c>
      <c r="N75" s="180">
        <v>25</v>
      </c>
      <c r="O75" s="186" t="s">
        <v>654</v>
      </c>
      <c r="P75" s="207">
        <v>45085</v>
      </c>
      <c r="Q75" s="45"/>
      <c r="R75" s="66" t="s">
        <v>626</v>
      </c>
      <c r="S75" s="45"/>
      <c r="T75" s="45"/>
      <c r="U75" s="45"/>
      <c r="V75" s="45"/>
      <c r="W75" s="45"/>
      <c r="X75" s="66"/>
      <c r="Y75" s="45"/>
      <c r="Z75" s="45"/>
      <c r="AA75" s="45"/>
      <c r="AB75" s="45"/>
      <c r="AC75" s="45"/>
      <c r="AD75" s="66"/>
      <c r="AE75" s="45"/>
      <c r="AF75" s="45"/>
      <c r="AG75" s="45"/>
      <c r="AH75" s="45"/>
      <c r="AI75" s="45"/>
      <c r="AJ75" s="66"/>
      <c r="AK75" s="45"/>
      <c r="AL75" s="45"/>
    </row>
    <row r="76" spans="1:38" ht="15" customHeight="1">
      <c r="A76" s="111">
        <v>13</v>
      </c>
      <c r="B76" s="208">
        <v>45085</v>
      </c>
      <c r="C76" s="209"/>
      <c r="D76" s="209" t="s">
        <v>713</v>
      </c>
      <c r="E76" s="111" t="s">
        <v>649</v>
      </c>
      <c r="F76" s="111" t="s">
        <v>714</v>
      </c>
      <c r="G76" s="111">
        <v>8</v>
      </c>
      <c r="H76" s="117"/>
      <c r="I76" s="118" t="s">
        <v>715</v>
      </c>
      <c r="J76" s="117" t="s">
        <v>625</v>
      </c>
      <c r="K76" s="111"/>
      <c r="L76" s="211"/>
      <c r="M76" s="212"/>
      <c r="N76" s="111"/>
      <c r="O76" s="117"/>
      <c r="P76" s="112"/>
      <c r="Q76" s="45"/>
      <c r="R76" s="66" t="s">
        <v>664</v>
      </c>
      <c r="S76" s="45"/>
      <c r="T76" s="45"/>
      <c r="U76" s="45"/>
      <c r="V76" s="45"/>
      <c r="W76" s="45"/>
      <c r="X76" s="66"/>
      <c r="Y76" s="45"/>
      <c r="Z76" s="45"/>
      <c r="AA76" s="45"/>
      <c r="AB76" s="45"/>
      <c r="AC76" s="45"/>
      <c r="AD76" s="66"/>
      <c r="AE76" s="45"/>
      <c r="AF76" s="45"/>
      <c r="AG76" s="45"/>
      <c r="AH76" s="45"/>
      <c r="AI76" s="45"/>
      <c r="AJ76" s="66"/>
      <c r="AK76" s="45"/>
      <c r="AL76" s="45"/>
    </row>
    <row r="77" spans="1:38" ht="15" customHeight="1">
      <c r="A77" s="121">
        <v>14</v>
      </c>
      <c r="B77" s="198">
        <v>45086</v>
      </c>
      <c r="C77" s="199"/>
      <c r="D77" s="199" t="s">
        <v>716</v>
      </c>
      <c r="E77" s="121" t="s">
        <v>649</v>
      </c>
      <c r="F77" s="121">
        <v>52.5</v>
      </c>
      <c r="G77" s="121">
        <v>19</v>
      </c>
      <c r="H77" s="127">
        <v>73.5</v>
      </c>
      <c r="I77" s="128" t="s">
        <v>688</v>
      </c>
      <c r="J77" s="127" t="s">
        <v>697</v>
      </c>
      <c r="K77" s="121">
        <f>H77-F77</f>
        <v>21</v>
      </c>
      <c r="L77" s="217">
        <v>100</v>
      </c>
      <c r="M77" s="200">
        <f t="shared" ref="M77:M88" si="24">(K77*N77)-100</f>
        <v>950</v>
      </c>
      <c r="N77" s="121">
        <v>50</v>
      </c>
      <c r="O77" s="127" t="s">
        <v>629</v>
      </c>
      <c r="P77" s="122">
        <v>45086</v>
      </c>
      <c r="Q77" s="45"/>
      <c r="R77" s="66" t="s">
        <v>626</v>
      </c>
      <c r="S77" s="45"/>
      <c r="T77" s="45"/>
      <c r="U77" s="45"/>
      <c r="V77" s="45"/>
      <c r="W77" s="45"/>
      <c r="X77" s="66"/>
      <c r="Y77" s="45"/>
      <c r="Z77" s="45"/>
      <c r="AA77" s="45"/>
      <c r="AB77" s="45"/>
      <c r="AC77" s="45"/>
      <c r="AD77" s="66"/>
      <c r="AE77" s="45"/>
      <c r="AF77" s="45"/>
      <c r="AG77" s="45"/>
      <c r="AH77" s="45"/>
      <c r="AI77" s="45"/>
      <c r="AJ77" s="66"/>
      <c r="AK77" s="45"/>
      <c r="AL77" s="45"/>
    </row>
    <row r="78" spans="1:38" ht="15" customHeight="1">
      <c r="A78" s="121">
        <v>15</v>
      </c>
      <c r="B78" s="198">
        <v>45086</v>
      </c>
      <c r="C78" s="199"/>
      <c r="D78" s="199" t="s">
        <v>717</v>
      </c>
      <c r="E78" s="121" t="s">
        <v>677</v>
      </c>
      <c r="F78" s="121">
        <v>20</v>
      </c>
      <c r="G78" s="121">
        <v>32</v>
      </c>
      <c r="H78" s="127">
        <v>14.5</v>
      </c>
      <c r="I78" s="128">
        <v>1</v>
      </c>
      <c r="J78" s="127" t="s">
        <v>718</v>
      </c>
      <c r="K78" s="121">
        <f t="shared" ref="K78:K80" si="25">F78-H78</f>
        <v>5.5</v>
      </c>
      <c r="L78" s="217">
        <v>100</v>
      </c>
      <c r="M78" s="200">
        <f t="shared" si="24"/>
        <v>1962.5</v>
      </c>
      <c r="N78" s="121">
        <v>375</v>
      </c>
      <c r="O78" s="127" t="s">
        <v>629</v>
      </c>
      <c r="P78" s="122">
        <v>45086</v>
      </c>
      <c r="Q78" s="45"/>
      <c r="R78" s="66" t="s">
        <v>626</v>
      </c>
      <c r="S78" s="45"/>
      <c r="T78" s="45"/>
      <c r="U78" s="45"/>
      <c r="V78" s="45"/>
      <c r="W78" s="45"/>
      <c r="X78" s="66"/>
      <c r="Y78" s="45"/>
      <c r="Z78" s="45"/>
      <c r="AA78" s="45"/>
      <c r="AB78" s="45"/>
      <c r="AC78" s="45"/>
      <c r="AD78" s="66"/>
      <c r="AE78" s="45"/>
      <c r="AF78" s="45"/>
      <c r="AG78" s="45"/>
      <c r="AH78" s="45"/>
      <c r="AI78" s="45"/>
      <c r="AJ78" s="66"/>
      <c r="AK78" s="45"/>
      <c r="AL78" s="45"/>
    </row>
    <row r="79" spans="1:38" ht="15" customHeight="1">
      <c r="A79" s="180">
        <v>16</v>
      </c>
      <c r="B79" s="204">
        <v>45086</v>
      </c>
      <c r="C79" s="205"/>
      <c r="D79" s="205" t="s">
        <v>719</v>
      </c>
      <c r="E79" s="180" t="s">
        <v>677</v>
      </c>
      <c r="F79" s="180">
        <v>1.1499999999999999</v>
      </c>
      <c r="G79" s="180">
        <v>1.7</v>
      </c>
      <c r="H79" s="186">
        <v>1.7</v>
      </c>
      <c r="I79" s="187">
        <v>0.1</v>
      </c>
      <c r="J79" s="186" t="s">
        <v>720</v>
      </c>
      <c r="K79" s="180">
        <f t="shared" si="25"/>
        <v>-0.55000000000000004</v>
      </c>
      <c r="L79" s="218">
        <v>100</v>
      </c>
      <c r="M79" s="206">
        <f t="shared" si="24"/>
        <v>-5008.2000000000007</v>
      </c>
      <c r="N79" s="180">
        <v>8924</v>
      </c>
      <c r="O79" s="186" t="s">
        <v>654</v>
      </c>
      <c r="P79" s="207">
        <v>45090</v>
      </c>
      <c r="Q79" s="45"/>
      <c r="R79" s="66" t="s">
        <v>626</v>
      </c>
      <c r="S79" s="45"/>
      <c r="T79" s="45"/>
      <c r="U79" s="45"/>
      <c r="V79" s="45"/>
      <c r="W79" s="45"/>
      <c r="X79" s="66"/>
      <c r="Y79" s="45"/>
      <c r="Z79" s="45"/>
      <c r="AA79" s="45"/>
      <c r="AB79" s="45"/>
      <c r="AC79" s="45"/>
      <c r="AD79" s="66"/>
      <c r="AE79" s="45"/>
      <c r="AF79" s="45"/>
      <c r="AG79" s="45"/>
      <c r="AH79" s="45"/>
      <c r="AI79" s="45"/>
      <c r="AJ79" s="66"/>
      <c r="AK79" s="45"/>
      <c r="AL79" s="45"/>
    </row>
    <row r="80" spans="1:38" ht="15" customHeight="1">
      <c r="A80" s="180">
        <v>17</v>
      </c>
      <c r="B80" s="204">
        <v>45086</v>
      </c>
      <c r="C80" s="205"/>
      <c r="D80" s="205" t="s">
        <v>721</v>
      </c>
      <c r="E80" s="180" t="s">
        <v>677</v>
      </c>
      <c r="F80" s="180">
        <v>2</v>
      </c>
      <c r="G80" s="180">
        <v>3.2</v>
      </c>
      <c r="H80" s="186">
        <v>3.1</v>
      </c>
      <c r="I80" s="187">
        <v>0.1</v>
      </c>
      <c r="J80" s="186" t="s">
        <v>722</v>
      </c>
      <c r="K80" s="180">
        <f t="shared" si="25"/>
        <v>-1.1000000000000001</v>
      </c>
      <c r="L80" s="218">
        <v>100</v>
      </c>
      <c r="M80" s="206">
        <f t="shared" si="24"/>
        <v>-8900</v>
      </c>
      <c r="N80" s="180">
        <v>8000</v>
      </c>
      <c r="O80" s="186" t="s">
        <v>654</v>
      </c>
      <c r="P80" s="207">
        <v>45086</v>
      </c>
      <c r="Q80" s="45"/>
      <c r="R80" s="66" t="s">
        <v>626</v>
      </c>
      <c r="S80" s="45"/>
      <c r="T80" s="45"/>
      <c r="U80" s="45"/>
      <c r="V80" s="45"/>
      <c r="W80" s="45"/>
      <c r="X80" s="66"/>
      <c r="Y80" s="45"/>
      <c r="Z80" s="45"/>
      <c r="AA80" s="45"/>
      <c r="AB80" s="45"/>
      <c r="AC80" s="45"/>
      <c r="AD80" s="66"/>
      <c r="AE80" s="45"/>
      <c r="AF80" s="45"/>
      <c r="AG80" s="45"/>
      <c r="AH80" s="45"/>
      <c r="AI80" s="45"/>
      <c r="AJ80" s="66"/>
      <c r="AK80" s="45"/>
      <c r="AL80" s="45"/>
    </row>
    <row r="81" spans="1:38" ht="15" customHeight="1">
      <c r="A81" s="121">
        <v>18</v>
      </c>
      <c r="B81" s="198">
        <v>45086</v>
      </c>
      <c r="C81" s="199"/>
      <c r="D81" s="199" t="s">
        <v>716</v>
      </c>
      <c r="E81" s="121" t="s">
        <v>649</v>
      </c>
      <c r="F81" s="121">
        <v>52.5</v>
      </c>
      <c r="G81" s="121">
        <v>19</v>
      </c>
      <c r="H81" s="127">
        <v>72</v>
      </c>
      <c r="I81" s="128" t="s">
        <v>688</v>
      </c>
      <c r="J81" s="127" t="s">
        <v>723</v>
      </c>
      <c r="K81" s="121">
        <f t="shared" ref="K81:K82" si="26">H81-F81</f>
        <v>19.5</v>
      </c>
      <c r="L81" s="217">
        <v>100</v>
      </c>
      <c r="M81" s="200">
        <f t="shared" si="24"/>
        <v>875</v>
      </c>
      <c r="N81" s="121">
        <v>50</v>
      </c>
      <c r="O81" s="127" t="s">
        <v>629</v>
      </c>
      <c r="P81" s="122">
        <v>45086</v>
      </c>
      <c r="Q81" s="45"/>
      <c r="R81" s="66" t="s">
        <v>626</v>
      </c>
      <c r="S81" s="45"/>
      <c r="T81" s="45"/>
      <c r="U81" s="45"/>
      <c r="V81" s="45"/>
      <c r="W81" s="45"/>
      <c r="X81" s="66"/>
      <c r="Y81" s="45"/>
      <c r="Z81" s="45"/>
      <c r="AA81" s="45"/>
      <c r="AB81" s="45"/>
      <c r="AC81" s="45"/>
      <c r="AD81" s="66"/>
      <c r="AE81" s="45"/>
      <c r="AF81" s="45"/>
      <c r="AG81" s="45"/>
      <c r="AH81" s="45"/>
      <c r="AI81" s="45"/>
      <c r="AJ81" s="66"/>
      <c r="AK81" s="45"/>
      <c r="AL81" s="45"/>
    </row>
    <row r="82" spans="1:38" ht="15" customHeight="1">
      <c r="A82" s="121">
        <v>19</v>
      </c>
      <c r="B82" s="198">
        <v>45086</v>
      </c>
      <c r="C82" s="199"/>
      <c r="D82" s="199" t="s">
        <v>724</v>
      </c>
      <c r="E82" s="121" t="s">
        <v>649</v>
      </c>
      <c r="F82" s="121">
        <v>23.5</v>
      </c>
      <c r="G82" s="121">
        <v>8</v>
      </c>
      <c r="H82" s="127">
        <v>30.5</v>
      </c>
      <c r="I82" s="128" t="s">
        <v>725</v>
      </c>
      <c r="J82" s="127" t="s">
        <v>726</v>
      </c>
      <c r="K82" s="121">
        <f t="shared" si="26"/>
        <v>7</v>
      </c>
      <c r="L82" s="217">
        <v>100</v>
      </c>
      <c r="M82" s="200">
        <f t="shared" si="24"/>
        <v>2525</v>
      </c>
      <c r="N82" s="121">
        <v>375</v>
      </c>
      <c r="O82" s="127" t="s">
        <v>629</v>
      </c>
      <c r="P82" s="122">
        <v>45089</v>
      </c>
      <c r="Q82" s="45"/>
      <c r="R82" s="66" t="s">
        <v>626</v>
      </c>
      <c r="S82" s="45"/>
      <c r="T82" s="45"/>
      <c r="U82" s="45"/>
      <c r="V82" s="45"/>
      <c r="W82" s="45"/>
      <c r="X82" s="66"/>
      <c r="Y82" s="45"/>
      <c r="Z82" s="45"/>
      <c r="AA82" s="45"/>
      <c r="AB82" s="45"/>
      <c r="AC82" s="45"/>
      <c r="AD82" s="66"/>
      <c r="AE82" s="45"/>
      <c r="AF82" s="45"/>
      <c r="AG82" s="45"/>
      <c r="AH82" s="45"/>
      <c r="AI82" s="45"/>
      <c r="AJ82" s="66"/>
      <c r="AK82" s="45"/>
      <c r="AL82" s="45"/>
    </row>
    <row r="83" spans="1:38" ht="15" customHeight="1">
      <c r="A83" s="121">
        <v>20</v>
      </c>
      <c r="B83" s="198">
        <v>45086</v>
      </c>
      <c r="C83" s="199"/>
      <c r="D83" s="199" t="s">
        <v>727</v>
      </c>
      <c r="E83" s="121" t="s">
        <v>677</v>
      </c>
      <c r="F83" s="121">
        <v>190</v>
      </c>
      <c r="G83" s="121">
        <v>290</v>
      </c>
      <c r="H83" s="127">
        <v>142.5</v>
      </c>
      <c r="I83" s="128">
        <v>0.1</v>
      </c>
      <c r="J83" s="127" t="s">
        <v>728</v>
      </c>
      <c r="K83" s="121">
        <f>F83-H83</f>
        <v>47.5</v>
      </c>
      <c r="L83" s="217">
        <v>100</v>
      </c>
      <c r="M83" s="200">
        <f t="shared" si="24"/>
        <v>1087.5</v>
      </c>
      <c r="N83" s="121">
        <v>25</v>
      </c>
      <c r="O83" s="127" t="s">
        <v>629</v>
      </c>
      <c r="P83" s="122">
        <v>45086</v>
      </c>
      <c r="Q83" s="45"/>
      <c r="R83" s="66" t="s">
        <v>626</v>
      </c>
      <c r="S83" s="45"/>
      <c r="T83" s="45"/>
      <c r="U83" s="45"/>
      <c r="V83" s="45"/>
      <c r="W83" s="45"/>
      <c r="X83" s="66"/>
      <c r="Y83" s="45"/>
      <c r="Z83" s="45"/>
      <c r="AA83" s="45"/>
      <c r="AB83" s="45"/>
      <c r="AC83" s="45"/>
      <c r="AD83" s="66"/>
      <c r="AE83" s="45"/>
      <c r="AF83" s="45"/>
      <c r="AG83" s="45"/>
      <c r="AH83" s="45"/>
      <c r="AI83" s="45"/>
      <c r="AJ83" s="66"/>
      <c r="AK83" s="45"/>
      <c r="AL83" s="45"/>
    </row>
    <row r="84" spans="1:38" ht="15" customHeight="1">
      <c r="A84" s="121">
        <v>21</v>
      </c>
      <c r="B84" s="198">
        <v>45086</v>
      </c>
      <c r="C84" s="199"/>
      <c r="D84" s="199" t="s">
        <v>729</v>
      </c>
      <c r="E84" s="121" t="s">
        <v>649</v>
      </c>
      <c r="F84" s="121">
        <v>52.5</v>
      </c>
      <c r="G84" s="121">
        <v>15</v>
      </c>
      <c r="H84" s="127">
        <v>76</v>
      </c>
      <c r="I84" s="128" t="s">
        <v>730</v>
      </c>
      <c r="J84" s="127" t="s">
        <v>731</v>
      </c>
      <c r="K84" s="121">
        <f t="shared" ref="K84:K85" si="27">H84-F84</f>
        <v>23.5</v>
      </c>
      <c r="L84" s="217">
        <v>100</v>
      </c>
      <c r="M84" s="200">
        <f t="shared" si="24"/>
        <v>840</v>
      </c>
      <c r="N84" s="121">
        <v>40</v>
      </c>
      <c r="O84" s="127" t="s">
        <v>629</v>
      </c>
      <c r="P84" s="122">
        <v>45086</v>
      </c>
      <c r="Q84" s="45"/>
      <c r="R84" s="66" t="s">
        <v>664</v>
      </c>
      <c r="S84" s="45"/>
      <c r="T84" s="45"/>
      <c r="U84" s="45"/>
      <c r="V84" s="45"/>
      <c r="W84" s="45"/>
      <c r="X84" s="66"/>
      <c r="Y84" s="45"/>
      <c r="Z84" s="45"/>
      <c r="AA84" s="45"/>
      <c r="AB84" s="45"/>
      <c r="AC84" s="45"/>
      <c r="AD84" s="66"/>
      <c r="AE84" s="45"/>
      <c r="AF84" s="45"/>
      <c r="AG84" s="45"/>
      <c r="AH84" s="45"/>
      <c r="AI84" s="45"/>
      <c r="AJ84" s="66"/>
      <c r="AK84" s="45"/>
      <c r="AL84" s="45"/>
    </row>
    <row r="85" spans="1:38" ht="15" customHeight="1">
      <c r="A85" s="380">
        <v>22</v>
      </c>
      <c r="B85" s="384">
        <v>45089</v>
      </c>
      <c r="C85" s="385"/>
      <c r="D85" s="385" t="s">
        <v>732</v>
      </c>
      <c r="E85" s="380" t="s">
        <v>649</v>
      </c>
      <c r="F85" s="380">
        <v>36</v>
      </c>
      <c r="G85" s="380">
        <v>15</v>
      </c>
      <c r="H85" s="379">
        <v>15</v>
      </c>
      <c r="I85" s="386" t="s">
        <v>733</v>
      </c>
      <c r="J85" s="379" t="s">
        <v>734</v>
      </c>
      <c r="K85" s="380">
        <f t="shared" si="27"/>
        <v>-21</v>
      </c>
      <c r="L85" s="381">
        <v>100</v>
      </c>
      <c r="M85" s="382">
        <f t="shared" si="24"/>
        <v>-1150</v>
      </c>
      <c r="N85" s="380">
        <v>50</v>
      </c>
      <c r="O85" s="379" t="s">
        <v>654</v>
      </c>
      <c r="P85" s="383">
        <v>45090</v>
      </c>
      <c r="Q85" s="45"/>
      <c r="R85" s="66" t="s">
        <v>626</v>
      </c>
      <c r="S85" s="45"/>
      <c r="T85" s="45"/>
      <c r="U85" s="45"/>
      <c r="V85" s="45"/>
      <c r="W85" s="45"/>
      <c r="X85" s="66"/>
      <c r="Y85" s="45"/>
      <c r="Z85" s="45"/>
      <c r="AA85" s="45"/>
      <c r="AB85" s="45"/>
      <c r="AC85" s="45"/>
      <c r="AD85" s="66"/>
      <c r="AE85" s="45"/>
      <c r="AF85" s="45"/>
      <c r="AG85" s="45"/>
      <c r="AH85" s="45"/>
      <c r="AI85" s="45"/>
      <c r="AJ85" s="66"/>
      <c r="AK85" s="45"/>
      <c r="AL85" s="45"/>
    </row>
    <row r="86" spans="1:38" ht="15" customHeight="1">
      <c r="A86" s="380">
        <v>23</v>
      </c>
      <c r="B86" s="384">
        <v>45089</v>
      </c>
      <c r="C86" s="385"/>
      <c r="D86" s="385" t="s">
        <v>735</v>
      </c>
      <c r="E86" s="380" t="s">
        <v>677</v>
      </c>
      <c r="F86" s="380">
        <v>103.5</v>
      </c>
      <c r="G86" s="380">
        <v>147</v>
      </c>
      <c r="H86" s="379">
        <v>147</v>
      </c>
      <c r="I86" s="386" t="s">
        <v>736</v>
      </c>
      <c r="J86" s="379" t="s">
        <v>737</v>
      </c>
      <c r="K86" s="380">
        <f>F86-H86</f>
        <v>-43.5</v>
      </c>
      <c r="L86" s="381">
        <v>100</v>
      </c>
      <c r="M86" s="382">
        <f t="shared" si="24"/>
        <v>-2275</v>
      </c>
      <c r="N86" s="380">
        <v>50</v>
      </c>
      <c r="O86" s="379" t="s">
        <v>654</v>
      </c>
      <c r="P86" s="383">
        <v>45091</v>
      </c>
      <c r="Q86" s="45"/>
      <c r="R86" s="66" t="s">
        <v>626</v>
      </c>
      <c r="S86" s="45"/>
      <c r="T86" s="45"/>
      <c r="U86" s="45"/>
      <c r="V86" s="45"/>
      <c r="W86" s="45"/>
      <c r="X86" s="66"/>
      <c r="Y86" s="45"/>
      <c r="Z86" s="45"/>
      <c r="AA86" s="45"/>
      <c r="AB86" s="45"/>
      <c r="AC86" s="45"/>
      <c r="AD86" s="66"/>
      <c r="AE86" s="45"/>
      <c r="AF86" s="45"/>
      <c r="AG86" s="45"/>
      <c r="AH86" s="45"/>
      <c r="AI86" s="45"/>
      <c r="AJ86" s="66"/>
      <c r="AK86" s="45"/>
      <c r="AL86" s="45"/>
    </row>
    <row r="87" spans="1:38" ht="15" customHeight="1">
      <c r="A87" s="219">
        <v>24</v>
      </c>
      <c r="B87" s="220">
        <v>45089</v>
      </c>
      <c r="C87" s="221"/>
      <c r="D87" s="221" t="s">
        <v>738</v>
      </c>
      <c r="E87" s="219" t="s">
        <v>649</v>
      </c>
      <c r="F87" s="219">
        <v>33</v>
      </c>
      <c r="G87" s="219"/>
      <c r="H87" s="222">
        <v>36</v>
      </c>
      <c r="I87" s="223">
        <v>100</v>
      </c>
      <c r="J87" s="222" t="s">
        <v>739</v>
      </c>
      <c r="K87" s="219">
        <f t="shared" ref="K87:K89" si="28">H87-F87</f>
        <v>3</v>
      </c>
      <c r="L87" s="224">
        <v>100</v>
      </c>
      <c r="M87" s="225">
        <f t="shared" si="24"/>
        <v>20</v>
      </c>
      <c r="N87" s="219">
        <v>40</v>
      </c>
      <c r="O87" s="222" t="s">
        <v>693</v>
      </c>
      <c r="P87" s="226">
        <v>45089</v>
      </c>
      <c r="Q87" s="45"/>
      <c r="R87" s="66" t="s">
        <v>664</v>
      </c>
      <c r="S87" s="45"/>
      <c r="T87" s="45"/>
      <c r="U87" s="45"/>
      <c r="V87" s="45"/>
      <c r="W87" s="45"/>
      <c r="X87" s="66"/>
      <c r="Y87" s="45"/>
      <c r="Z87" s="45"/>
      <c r="AA87" s="45"/>
      <c r="AB87" s="45"/>
      <c r="AC87" s="45"/>
      <c r="AD87" s="66"/>
      <c r="AE87" s="45"/>
      <c r="AF87" s="45"/>
      <c r="AG87" s="45"/>
      <c r="AH87" s="45"/>
      <c r="AI87" s="45"/>
      <c r="AJ87" s="66"/>
      <c r="AK87" s="45"/>
      <c r="AL87" s="45"/>
    </row>
    <row r="88" spans="1:38" ht="15" customHeight="1">
      <c r="A88" s="121">
        <v>25</v>
      </c>
      <c r="B88" s="198">
        <v>45089</v>
      </c>
      <c r="C88" s="199"/>
      <c r="D88" s="199" t="s">
        <v>740</v>
      </c>
      <c r="E88" s="121" t="s">
        <v>649</v>
      </c>
      <c r="F88" s="121">
        <v>200</v>
      </c>
      <c r="G88" s="121">
        <v>90</v>
      </c>
      <c r="H88" s="127">
        <v>250</v>
      </c>
      <c r="I88" s="128" t="s">
        <v>741</v>
      </c>
      <c r="J88" s="127" t="s">
        <v>742</v>
      </c>
      <c r="K88" s="121">
        <f t="shared" si="28"/>
        <v>50</v>
      </c>
      <c r="L88" s="217">
        <v>100</v>
      </c>
      <c r="M88" s="200">
        <f t="shared" si="24"/>
        <v>1150</v>
      </c>
      <c r="N88" s="121">
        <v>25</v>
      </c>
      <c r="O88" s="127" t="s">
        <v>629</v>
      </c>
      <c r="P88" s="122">
        <v>45089</v>
      </c>
      <c r="Q88" s="45"/>
      <c r="R88" s="66" t="s">
        <v>626</v>
      </c>
      <c r="S88" s="45"/>
      <c r="T88" s="45"/>
      <c r="U88" s="45"/>
      <c r="V88" s="45"/>
      <c r="W88" s="45"/>
      <c r="X88" s="66"/>
      <c r="Y88" s="45"/>
      <c r="Z88" s="45"/>
      <c r="AA88" s="45"/>
      <c r="AB88" s="45"/>
      <c r="AC88" s="45"/>
      <c r="AD88" s="66"/>
      <c r="AE88" s="45"/>
      <c r="AF88" s="45"/>
      <c r="AG88" s="45"/>
      <c r="AH88" s="45"/>
      <c r="AI88" s="45"/>
      <c r="AJ88" s="66"/>
      <c r="AK88" s="45"/>
      <c r="AL88" s="45"/>
    </row>
    <row r="89" spans="1:38" ht="15" customHeight="1">
      <c r="A89" s="316">
        <v>26</v>
      </c>
      <c r="B89" s="323">
        <v>45089</v>
      </c>
      <c r="C89" s="209"/>
      <c r="D89" s="315" t="s">
        <v>724</v>
      </c>
      <c r="E89" s="316" t="s">
        <v>649</v>
      </c>
      <c r="F89" s="316">
        <v>26</v>
      </c>
      <c r="G89" s="316">
        <v>12</v>
      </c>
      <c r="H89" s="317">
        <v>12</v>
      </c>
      <c r="I89" s="318" t="s">
        <v>725</v>
      </c>
      <c r="J89" s="186" t="s">
        <v>994</v>
      </c>
      <c r="K89" s="180">
        <f t="shared" si="28"/>
        <v>-14</v>
      </c>
      <c r="L89" s="218">
        <v>100</v>
      </c>
      <c r="M89" s="206">
        <f t="shared" ref="M89" si="29">(K89*N89)-100</f>
        <v>-5350</v>
      </c>
      <c r="N89" s="180">
        <v>375</v>
      </c>
      <c r="O89" s="186" t="s">
        <v>654</v>
      </c>
      <c r="P89" s="207">
        <v>45092</v>
      </c>
      <c r="Q89" s="45"/>
      <c r="R89" s="66" t="s">
        <v>626</v>
      </c>
      <c r="S89" s="45"/>
      <c r="T89" s="45"/>
      <c r="U89" s="45"/>
      <c r="V89" s="45"/>
      <c r="W89" s="45"/>
      <c r="X89" s="66"/>
      <c r="Y89" s="45"/>
      <c r="Z89" s="45"/>
      <c r="AA89" s="45"/>
      <c r="AB89" s="45"/>
      <c r="AC89" s="45"/>
      <c r="AD89" s="66"/>
      <c r="AE89" s="45"/>
      <c r="AF89" s="45"/>
      <c r="AG89" s="45"/>
      <c r="AH89" s="45"/>
      <c r="AI89" s="45"/>
      <c r="AJ89" s="66"/>
      <c r="AK89" s="45"/>
      <c r="AL89" s="45"/>
    </row>
    <row r="90" spans="1:38" ht="15" customHeight="1">
      <c r="A90" s="121">
        <v>27</v>
      </c>
      <c r="B90" s="198">
        <v>45090</v>
      </c>
      <c r="C90" s="199"/>
      <c r="D90" s="199" t="s">
        <v>740</v>
      </c>
      <c r="E90" s="121" t="s">
        <v>649</v>
      </c>
      <c r="F90" s="121">
        <v>120</v>
      </c>
      <c r="G90" s="121">
        <v>40</v>
      </c>
      <c r="H90" s="127">
        <v>170</v>
      </c>
      <c r="I90" s="128" t="s">
        <v>743</v>
      </c>
      <c r="J90" s="127" t="s">
        <v>742</v>
      </c>
      <c r="K90" s="121">
        <f t="shared" ref="K90:K92" si="30">H90-F90</f>
        <v>50</v>
      </c>
      <c r="L90" s="217">
        <v>100</v>
      </c>
      <c r="M90" s="200">
        <f t="shared" ref="M90:M91" si="31">(K90*N90)-100</f>
        <v>1150</v>
      </c>
      <c r="N90" s="121">
        <v>25</v>
      </c>
      <c r="O90" s="127" t="s">
        <v>629</v>
      </c>
      <c r="P90" s="122">
        <v>45091</v>
      </c>
      <c r="Q90" s="45"/>
      <c r="R90" s="66"/>
      <c r="S90" s="45"/>
      <c r="T90" s="45"/>
      <c r="U90" s="45"/>
      <c r="V90" s="45"/>
      <c r="W90" s="45"/>
      <c r="X90" s="66"/>
      <c r="Y90" s="45"/>
      <c r="Z90" s="45"/>
      <c r="AA90" s="45"/>
      <c r="AB90" s="45"/>
      <c r="AC90" s="45"/>
      <c r="AD90" s="66"/>
      <c r="AE90" s="45"/>
      <c r="AF90" s="45"/>
      <c r="AG90" s="45"/>
      <c r="AH90" s="45"/>
      <c r="AI90" s="45"/>
      <c r="AJ90" s="66"/>
      <c r="AK90" s="45"/>
      <c r="AL90" s="45"/>
    </row>
    <row r="91" spans="1:38" ht="15" customHeight="1">
      <c r="A91" s="121">
        <v>28</v>
      </c>
      <c r="B91" s="227">
        <v>45090</v>
      </c>
      <c r="C91" s="127"/>
      <c r="D91" s="228" t="s">
        <v>744</v>
      </c>
      <c r="E91" s="127" t="s">
        <v>649</v>
      </c>
      <c r="F91" s="127">
        <v>20</v>
      </c>
      <c r="G91" s="127">
        <v>0</v>
      </c>
      <c r="H91" s="127">
        <v>44</v>
      </c>
      <c r="I91" s="127" t="s">
        <v>745</v>
      </c>
      <c r="J91" s="127" t="s">
        <v>999</v>
      </c>
      <c r="K91" s="121">
        <f t="shared" si="30"/>
        <v>24</v>
      </c>
      <c r="L91" s="217">
        <v>100</v>
      </c>
      <c r="M91" s="200">
        <f t="shared" si="31"/>
        <v>860</v>
      </c>
      <c r="N91" s="121">
        <v>40</v>
      </c>
      <c r="O91" s="127" t="s">
        <v>629</v>
      </c>
      <c r="P91" s="122">
        <v>45090</v>
      </c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02"/>
      <c r="AI91" s="202"/>
      <c r="AJ91" s="202"/>
      <c r="AK91" s="202"/>
      <c r="AL91" s="202"/>
    </row>
    <row r="92" spans="1:38" ht="15" customHeight="1">
      <c r="A92" s="416">
        <v>27</v>
      </c>
      <c r="B92" s="418">
        <v>45091</v>
      </c>
      <c r="C92" s="333"/>
      <c r="D92" s="334" t="s">
        <v>747</v>
      </c>
      <c r="E92" s="335" t="s">
        <v>649</v>
      </c>
      <c r="F92" s="336">
        <v>230</v>
      </c>
      <c r="G92" s="336"/>
      <c r="H92" s="337">
        <v>300</v>
      </c>
      <c r="I92" s="338"/>
      <c r="J92" s="416" t="s">
        <v>872</v>
      </c>
      <c r="K92" s="339">
        <f t="shared" si="30"/>
        <v>70</v>
      </c>
      <c r="L92" s="356">
        <v>100</v>
      </c>
      <c r="M92" s="421">
        <v>1175</v>
      </c>
      <c r="N92" s="423">
        <v>25</v>
      </c>
      <c r="O92" s="412" t="s">
        <v>629</v>
      </c>
      <c r="P92" s="414">
        <v>45092</v>
      </c>
      <c r="Q92" s="202"/>
      <c r="R92" s="202"/>
      <c r="S92" s="202"/>
      <c r="T92" s="202"/>
      <c r="U92" s="202"/>
      <c r="V92" s="202"/>
      <c r="W92" s="202"/>
      <c r="X92" s="202"/>
      <c r="Y92" s="202"/>
      <c r="Z92" s="202"/>
      <c r="AA92" s="202"/>
      <c r="AB92" s="202"/>
      <c r="AC92" s="202"/>
      <c r="AD92" s="202"/>
      <c r="AE92" s="202"/>
      <c r="AF92" s="202"/>
      <c r="AG92" s="202"/>
      <c r="AH92" s="202"/>
      <c r="AI92" s="202"/>
      <c r="AJ92" s="202"/>
      <c r="AK92" s="202"/>
      <c r="AL92" s="202"/>
    </row>
    <row r="93" spans="1:38" ht="15" customHeight="1">
      <c r="A93" s="417"/>
      <c r="B93" s="419"/>
      <c r="C93" s="333"/>
      <c r="D93" s="340" t="s">
        <v>748</v>
      </c>
      <c r="E93" s="341" t="s">
        <v>677</v>
      </c>
      <c r="F93" s="342">
        <v>65</v>
      </c>
      <c r="G93" s="343"/>
      <c r="H93" s="343">
        <v>80</v>
      </c>
      <c r="I93" s="344"/>
      <c r="J93" s="420"/>
      <c r="K93" s="345">
        <f>F93-H93</f>
        <v>-15</v>
      </c>
      <c r="L93" s="357">
        <v>100</v>
      </c>
      <c r="M93" s="422"/>
      <c r="N93" s="413"/>
      <c r="O93" s="413"/>
      <c r="P93" s="415"/>
      <c r="Q93" s="202"/>
      <c r="R93" s="202"/>
      <c r="S93" s="202"/>
      <c r="T93" s="202"/>
      <c r="U93" s="202"/>
      <c r="V93" s="202"/>
      <c r="W93" s="202"/>
      <c r="X93" s="202"/>
      <c r="Y93" s="202"/>
      <c r="Z93" s="202"/>
      <c r="AA93" s="202"/>
      <c r="AB93" s="202"/>
      <c r="AC93" s="202"/>
      <c r="AD93" s="202"/>
      <c r="AE93" s="202"/>
      <c r="AF93" s="202"/>
      <c r="AG93" s="202"/>
      <c r="AH93" s="202"/>
      <c r="AI93" s="202"/>
      <c r="AJ93" s="202"/>
      <c r="AK93" s="202"/>
      <c r="AL93" s="202"/>
    </row>
    <row r="94" spans="1:38" ht="15" customHeight="1">
      <c r="A94" s="341">
        <v>28</v>
      </c>
      <c r="B94" s="377">
        <v>45091</v>
      </c>
      <c r="C94" s="333"/>
      <c r="D94" s="340" t="s">
        <v>750</v>
      </c>
      <c r="E94" s="341" t="s">
        <v>649</v>
      </c>
      <c r="F94" s="342">
        <v>12.75</v>
      </c>
      <c r="G94" s="342">
        <v>8</v>
      </c>
      <c r="H94" s="343">
        <v>24</v>
      </c>
      <c r="I94" s="378" t="s">
        <v>699</v>
      </c>
      <c r="J94" s="127" t="s">
        <v>1027</v>
      </c>
      <c r="K94" s="121">
        <f t="shared" ref="K94" si="32">H94-F94</f>
        <v>11.25</v>
      </c>
      <c r="L94" s="217">
        <v>100</v>
      </c>
      <c r="M94" s="200">
        <f t="shared" ref="M94" si="33">(K94*N94)-100</f>
        <v>13962.5</v>
      </c>
      <c r="N94" s="121">
        <v>1250</v>
      </c>
      <c r="O94" s="127" t="s">
        <v>629</v>
      </c>
      <c r="P94" s="122">
        <v>45096</v>
      </c>
      <c r="Q94" s="202"/>
      <c r="R94" s="202"/>
      <c r="S94" s="202"/>
      <c r="T94" s="202"/>
      <c r="U94" s="202"/>
      <c r="V94" s="202"/>
      <c r="W94" s="202"/>
      <c r="X94" s="202"/>
      <c r="Y94" s="202"/>
      <c r="Z94" s="202"/>
      <c r="AA94" s="202"/>
      <c r="AB94" s="202"/>
      <c r="AC94" s="202"/>
      <c r="AD94" s="202"/>
      <c r="AE94" s="202"/>
      <c r="AF94" s="202"/>
      <c r="AG94" s="202"/>
      <c r="AH94" s="202"/>
      <c r="AI94" s="202"/>
      <c r="AJ94" s="202"/>
      <c r="AK94" s="202"/>
      <c r="AL94" s="202"/>
    </row>
    <row r="95" spans="1:38" ht="15" customHeight="1">
      <c r="A95" s="341">
        <v>29</v>
      </c>
      <c r="B95" s="358">
        <v>45091</v>
      </c>
      <c r="C95" s="359"/>
      <c r="D95" s="360" t="s">
        <v>996</v>
      </c>
      <c r="E95" s="361" t="s">
        <v>649</v>
      </c>
      <c r="F95" s="362">
        <v>40</v>
      </c>
      <c r="G95" s="362">
        <v>23</v>
      </c>
      <c r="H95" s="363">
        <v>45</v>
      </c>
      <c r="I95" s="364" t="s">
        <v>749</v>
      </c>
      <c r="J95" s="127" t="s">
        <v>1013</v>
      </c>
      <c r="K95" s="121">
        <f t="shared" ref="K95" si="34">H95-F95</f>
        <v>5</v>
      </c>
      <c r="L95" s="217">
        <v>100</v>
      </c>
      <c r="M95" s="200">
        <f t="shared" ref="M95" si="35">(K95*N95)-100</f>
        <v>1775</v>
      </c>
      <c r="N95" s="121">
        <v>375</v>
      </c>
      <c r="O95" s="127" t="s">
        <v>629</v>
      </c>
      <c r="P95" s="122">
        <v>45093</v>
      </c>
      <c r="Q95" s="202"/>
      <c r="R95" s="202"/>
      <c r="S95" s="202"/>
      <c r="T95" s="202"/>
      <c r="U95" s="202"/>
      <c r="V95" s="202"/>
      <c r="W95" s="202"/>
      <c r="X95" s="202"/>
      <c r="Y95" s="202"/>
      <c r="Z95" s="202"/>
      <c r="AA95" s="202"/>
      <c r="AB95" s="202"/>
      <c r="AC95" s="202"/>
      <c r="AD95" s="202"/>
      <c r="AE95" s="202"/>
      <c r="AF95" s="202"/>
      <c r="AG95" s="202"/>
      <c r="AH95" s="202"/>
      <c r="AI95" s="202"/>
      <c r="AJ95" s="202"/>
      <c r="AK95" s="202"/>
      <c r="AL95" s="202"/>
    </row>
    <row r="96" spans="1:38" ht="15" customHeight="1">
      <c r="A96" s="319">
        <v>30</v>
      </c>
      <c r="B96" s="320">
        <v>45092</v>
      </c>
      <c r="C96" s="321"/>
      <c r="D96" s="322" t="s">
        <v>995</v>
      </c>
      <c r="E96" s="321" t="s">
        <v>649</v>
      </c>
      <c r="F96" s="321">
        <v>22</v>
      </c>
      <c r="G96" s="321">
        <v>0</v>
      </c>
      <c r="H96" s="321">
        <v>35</v>
      </c>
      <c r="I96" s="321" t="s">
        <v>745</v>
      </c>
      <c r="J96" s="127" t="s">
        <v>633</v>
      </c>
      <c r="K96" s="121">
        <f t="shared" ref="K96" si="36">H96-F96</f>
        <v>13</v>
      </c>
      <c r="L96" s="217">
        <v>100</v>
      </c>
      <c r="M96" s="200">
        <f t="shared" ref="M96" si="37">(K96*N96)-100</f>
        <v>550</v>
      </c>
      <c r="N96" s="121">
        <v>50</v>
      </c>
      <c r="O96" s="127" t="s">
        <v>629</v>
      </c>
      <c r="P96" s="122">
        <v>45092</v>
      </c>
      <c r="Q96" s="202"/>
      <c r="R96" s="202"/>
      <c r="S96" s="202"/>
      <c r="T96" s="202"/>
      <c r="U96" s="202"/>
      <c r="V96" s="202"/>
      <c r="W96" s="202"/>
      <c r="X96" s="202"/>
      <c r="Y96" s="202"/>
      <c r="Z96" s="202"/>
      <c r="AA96" s="202"/>
      <c r="AB96" s="202"/>
      <c r="AC96" s="202"/>
      <c r="AD96" s="202"/>
      <c r="AE96" s="202"/>
      <c r="AF96" s="202"/>
      <c r="AG96" s="202"/>
      <c r="AH96" s="202"/>
      <c r="AI96" s="202"/>
      <c r="AJ96" s="202"/>
      <c r="AK96" s="202"/>
      <c r="AL96" s="202"/>
    </row>
    <row r="97" spans="1:38" ht="15" customHeight="1">
      <c r="A97" s="319">
        <v>31</v>
      </c>
      <c r="B97" s="320">
        <v>45092</v>
      </c>
      <c r="C97" s="321"/>
      <c r="D97" s="322" t="s">
        <v>740</v>
      </c>
      <c r="E97" s="321" t="s">
        <v>649</v>
      </c>
      <c r="F97" s="321">
        <v>102.5</v>
      </c>
      <c r="G97" s="321">
        <v>0</v>
      </c>
      <c r="H97" s="321">
        <v>147.5</v>
      </c>
      <c r="I97" s="321" t="s">
        <v>997</v>
      </c>
      <c r="J97" s="127" t="s">
        <v>998</v>
      </c>
      <c r="K97" s="121">
        <f t="shared" ref="K97" si="38">H97-F97</f>
        <v>45</v>
      </c>
      <c r="L97" s="217">
        <v>100</v>
      </c>
      <c r="M97" s="200">
        <f t="shared" ref="M97" si="39">(K97*N97)-100</f>
        <v>1025</v>
      </c>
      <c r="N97" s="121">
        <v>25</v>
      </c>
      <c r="O97" s="127" t="s">
        <v>629</v>
      </c>
      <c r="P97" s="122">
        <v>45092</v>
      </c>
      <c r="Q97" s="202"/>
      <c r="R97" s="202"/>
      <c r="S97" s="202"/>
      <c r="T97" s="202"/>
      <c r="U97" s="202"/>
      <c r="V97" s="202"/>
      <c r="W97" s="202"/>
      <c r="X97" s="202"/>
      <c r="Y97" s="202"/>
      <c r="Z97" s="202"/>
      <c r="AA97" s="202"/>
      <c r="AB97" s="202"/>
      <c r="AC97" s="202"/>
      <c r="AD97" s="202"/>
      <c r="AE97" s="202"/>
      <c r="AF97" s="202"/>
      <c r="AG97" s="202"/>
      <c r="AH97" s="202"/>
      <c r="AI97" s="202"/>
      <c r="AJ97" s="202"/>
      <c r="AK97" s="202"/>
      <c r="AL97" s="202"/>
    </row>
    <row r="98" spans="1:38" ht="15" customHeight="1">
      <c r="A98" s="319">
        <v>32</v>
      </c>
      <c r="B98" s="320">
        <v>45092</v>
      </c>
      <c r="C98" s="321"/>
      <c r="D98" s="322" t="s">
        <v>1000</v>
      </c>
      <c r="E98" s="321" t="s">
        <v>649</v>
      </c>
      <c r="F98" s="321">
        <v>61.5</v>
      </c>
      <c r="G98" s="321">
        <v>30</v>
      </c>
      <c r="H98" s="321">
        <v>81.5</v>
      </c>
      <c r="I98" s="321" t="s">
        <v>730</v>
      </c>
      <c r="J98" s="327" t="s">
        <v>696</v>
      </c>
      <c r="K98" s="324">
        <f t="shared" ref="K98:K99" si="40">H98-F98</f>
        <v>20</v>
      </c>
      <c r="L98" s="329">
        <v>100</v>
      </c>
      <c r="M98" s="330">
        <f t="shared" ref="M98:M99" si="41">(K98*N98)-100</f>
        <v>900</v>
      </c>
      <c r="N98" s="324">
        <v>50</v>
      </c>
      <c r="O98" s="327" t="s">
        <v>629</v>
      </c>
      <c r="P98" s="331">
        <v>45092</v>
      </c>
      <c r="Q98" s="202"/>
      <c r="R98" s="202"/>
      <c r="S98" s="202"/>
      <c r="T98" s="202"/>
      <c r="U98" s="202"/>
      <c r="V98" s="202"/>
      <c r="W98" s="202"/>
      <c r="X98" s="202"/>
      <c r="Y98" s="202"/>
      <c r="Z98" s="202"/>
      <c r="AA98" s="202"/>
      <c r="AB98" s="202"/>
      <c r="AC98" s="202"/>
      <c r="AD98" s="202"/>
      <c r="AE98" s="202"/>
      <c r="AF98" s="202"/>
      <c r="AG98" s="202"/>
      <c r="AH98" s="202"/>
      <c r="AI98" s="202"/>
      <c r="AJ98" s="202"/>
      <c r="AK98" s="202"/>
      <c r="AL98" s="202"/>
    </row>
    <row r="99" spans="1:38" ht="15" customHeight="1">
      <c r="A99" s="373">
        <v>33</v>
      </c>
      <c r="B99" s="374">
        <v>45093</v>
      </c>
      <c r="C99" s="375"/>
      <c r="D99" s="376" t="s">
        <v>1014</v>
      </c>
      <c r="E99" s="375" t="s">
        <v>649</v>
      </c>
      <c r="F99" s="375">
        <v>160</v>
      </c>
      <c r="G99" s="375">
        <v>70</v>
      </c>
      <c r="H99" s="375">
        <v>90</v>
      </c>
      <c r="I99" s="375" t="s">
        <v>1015</v>
      </c>
      <c r="J99" s="379" t="s">
        <v>1024</v>
      </c>
      <c r="K99" s="380">
        <f t="shared" si="40"/>
        <v>-70</v>
      </c>
      <c r="L99" s="381">
        <v>100</v>
      </c>
      <c r="M99" s="382">
        <f t="shared" si="41"/>
        <v>-1850</v>
      </c>
      <c r="N99" s="380">
        <v>25</v>
      </c>
      <c r="O99" s="379" t="s">
        <v>654</v>
      </c>
      <c r="P99" s="383">
        <v>45093</v>
      </c>
      <c r="Q99" s="202"/>
      <c r="R99" s="202"/>
      <c r="S99" s="202"/>
      <c r="T99" s="202"/>
      <c r="U99" s="202"/>
      <c r="V99" s="202"/>
      <c r="W99" s="202"/>
      <c r="X99" s="202"/>
      <c r="Y99" s="202"/>
      <c r="Z99" s="202"/>
      <c r="AA99" s="202"/>
      <c r="AB99" s="202"/>
      <c r="AC99" s="202"/>
      <c r="AD99" s="202"/>
      <c r="AE99" s="202"/>
      <c r="AF99" s="202"/>
      <c r="AG99" s="202"/>
      <c r="AH99" s="202"/>
      <c r="AI99" s="202"/>
      <c r="AJ99" s="202"/>
      <c r="AK99" s="202"/>
      <c r="AL99" s="202"/>
    </row>
    <row r="100" spans="1:38" ht="15" customHeight="1">
      <c r="A100" s="319">
        <v>34</v>
      </c>
      <c r="B100" s="320">
        <v>45093</v>
      </c>
      <c r="C100" s="321"/>
      <c r="D100" s="322" t="s">
        <v>1016</v>
      </c>
      <c r="E100" s="321" t="s">
        <v>649</v>
      </c>
      <c r="F100" s="321">
        <v>64</v>
      </c>
      <c r="G100" s="321">
        <v>45</v>
      </c>
      <c r="H100" s="321">
        <v>69.5</v>
      </c>
      <c r="I100" s="321" t="s">
        <v>1017</v>
      </c>
      <c r="J100" s="327" t="s">
        <v>718</v>
      </c>
      <c r="K100" s="324">
        <f t="shared" ref="K100:K101" si="42">H100-F100</f>
        <v>5.5</v>
      </c>
      <c r="L100" s="329">
        <v>100</v>
      </c>
      <c r="M100" s="330">
        <f t="shared" ref="M100:M101" si="43">(K100*N100)-100</f>
        <v>1412.5</v>
      </c>
      <c r="N100" s="324">
        <v>275</v>
      </c>
      <c r="O100" s="327" t="s">
        <v>629</v>
      </c>
      <c r="P100" s="331">
        <v>45093</v>
      </c>
      <c r="Q100" s="202"/>
      <c r="R100" s="202"/>
      <c r="S100" s="202"/>
      <c r="T100" s="202"/>
      <c r="U100" s="202"/>
      <c r="V100" s="202"/>
      <c r="W100" s="202"/>
      <c r="X100" s="202"/>
      <c r="Y100" s="202"/>
      <c r="Z100" s="202"/>
      <c r="AA100" s="202"/>
      <c r="AB100" s="202"/>
      <c r="AC100" s="202"/>
      <c r="AD100" s="202"/>
      <c r="AE100" s="202"/>
      <c r="AF100" s="202"/>
      <c r="AG100" s="202"/>
      <c r="AH100" s="202"/>
      <c r="AI100" s="202"/>
      <c r="AJ100" s="202"/>
      <c r="AK100" s="202"/>
      <c r="AL100" s="202"/>
    </row>
    <row r="101" spans="1:38" ht="15" customHeight="1">
      <c r="A101" s="373">
        <v>35</v>
      </c>
      <c r="B101" s="374">
        <v>45093</v>
      </c>
      <c r="C101" s="375"/>
      <c r="D101" s="376" t="s">
        <v>1019</v>
      </c>
      <c r="E101" s="375" t="s">
        <v>649</v>
      </c>
      <c r="F101" s="375">
        <v>55</v>
      </c>
      <c r="G101" s="375">
        <v>30</v>
      </c>
      <c r="H101" s="375">
        <v>30</v>
      </c>
      <c r="I101" s="375" t="s">
        <v>688</v>
      </c>
      <c r="J101" s="379" t="s">
        <v>1028</v>
      </c>
      <c r="K101" s="380">
        <f t="shared" si="42"/>
        <v>-25</v>
      </c>
      <c r="L101" s="381">
        <v>100</v>
      </c>
      <c r="M101" s="382">
        <f t="shared" si="43"/>
        <v>-1350</v>
      </c>
      <c r="N101" s="180">
        <v>50</v>
      </c>
      <c r="O101" s="186" t="s">
        <v>654</v>
      </c>
      <c r="P101" s="207">
        <v>45096</v>
      </c>
      <c r="Q101" s="202"/>
      <c r="R101" s="202"/>
      <c r="S101" s="202"/>
      <c r="T101" s="202"/>
      <c r="U101" s="202"/>
      <c r="V101" s="202"/>
      <c r="W101" s="202"/>
      <c r="X101" s="202"/>
      <c r="Y101" s="202"/>
      <c r="Z101" s="202"/>
      <c r="AA101" s="202"/>
      <c r="AB101" s="202"/>
      <c r="AC101" s="202"/>
      <c r="AD101" s="202"/>
      <c r="AE101" s="202"/>
      <c r="AF101" s="202"/>
      <c r="AG101" s="202"/>
      <c r="AH101" s="202"/>
      <c r="AI101" s="202"/>
      <c r="AJ101" s="202"/>
      <c r="AK101" s="202"/>
      <c r="AL101" s="202"/>
    </row>
    <row r="102" spans="1:38" ht="15" customHeight="1">
      <c r="A102" s="373">
        <v>36</v>
      </c>
      <c r="B102" s="374">
        <v>45093</v>
      </c>
      <c r="C102" s="375"/>
      <c r="D102" s="376" t="s">
        <v>1021</v>
      </c>
      <c r="E102" s="375" t="s">
        <v>649</v>
      </c>
      <c r="F102" s="389" t="s">
        <v>1041</v>
      </c>
      <c r="G102" s="375">
        <v>5.5</v>
      </c>
      <c r="H102" s="375">
        <v>5.5</v>
      </c>
      <c r="I102" s="375" t="s">
        <v>1022</v>
      </c>
      <c r="J102" s="379" t="s">
        <v>678</v>
      </c>
      <c r="K102" s="380">
        <f t="shared" ref="K102:K103" si="44">H102-F102</f>
        <v>-4</v>
      </c>
      <c r="L102" s="381">
        <v>100</v>
      </c>
      <c r="M102" s="382">
        <f t="shared" ref="M102:M103" si="45">(K102*N102)-100</f>
        <v>-5300</v>
      </c>
      <c r="N102" s="180">
        <v>1300</v>
      </c>
      <c r="O102" s="186" t="s">
        <v>654</v>
      </c>
      <c r="P102" s="207">
        <v>45096</v>
      </c>
      <c r="Q102" s="202"/>
      <c r="R102" s="202"/>
      <c r="S102" s="202"/>
      <c r="T102" s="202"/>
      <c r="U102" s="202"/>
      <c r="V102" s="202"/>
      <c r="W102" s="202"/>
      <c r="X102" s="202"/>
      <c r="Y102" s="202"/>
      <c r="Z102" s="202"/>
      <c r="AA102" s="202"/>
      <c r="AB102" s="202"/>
      <c r="AC102" s="202"/>
      <c r="AD102" s="202"/>
      <c r="AE102" s="202"/>
      <c r="AF102" s="202"/>
      <c r="AG102" s="202"/>
      <c r="AH102" s="202"/>
      <c r="AI102" s="202"/>
      <c r="AJ102" s="202"/>
      <c r="AK102" s="202"/>
      <c r="AL102" s="202"/>
    </row>
    <row r="103" spans="1:38" ht="15" customHeight="1">
      <c r="A103" s="319">
        <v>37</v>
      </c>
      <c r="B103" s="320">
        <v>45093</v>
      </c>
      <c r="C103" s="321"/>
      <c r="D103" s="322" t="s">
        <v>1025</v>
      </c>
      <c r="E103" s="321" t="s">
        <v>649</v>
      </c>
      <c r="F103" s="388" t="s">
        <v>1042</v>
      </c>
      <c r="G103" s="321">
        <v>15</v>
      </c>
      <c r="H103" s="321">
        <v>39</v>
      </c>
      <c r="I103" s="321" t="s">
        <v>749</v>
      </c>
      <c r="J103" s="127" t="s">
        <v>1082</v>
      </c>
      <c r="K103" s="121">
        <f t="shared" si="44"/>
        <v>6</v>
      </c>
      <c r="L103" s="217">
        <v>100</v>
      </c>
      <c r="M103" s="200">
        <f t="shared" si="45"/>
        <v>2150</v>
      </c>
      <c r="N103" s="121">
        <v>375</v>
      </c>
      <c r="O103" s="127" t="s">
        <v>629</v>
      </c>
      <c r="P103" s="122">
        <v>45097</v>
      </c>
      <c r="Q103" s="202"/>
      <c r="R103" s="202"/>
      <c r="S103" s="202"/>
      <c r="T103" s="202"/>
      <c r="U103" s="202"/>
      <c r="V103" s="202"/>
      <c r="W103" s="202"/>
      <c r="X103" s="202"/>
      <c r="Y103" s="202"/>
      <c r="Z103" s="202"/>
      <c r="AA103" s="202"/>
      <c r="AB103" s="202"/>
      <c r="AC103" s="202"/>
      <c r="AD103" s="202"/>
      <c r="AE103" s="202"/>
      <c r="AF103" s="202"/>
      <c r="AG103" s="202"/>
      <c r="AH103" s="202"/>
      <c r="AI103" s="202"/>
      <c r="AJ103" s="202"/>
      <c r="AK103" s="202"/>
      <c r="AL103" s="202"/>
    </row>
    <row r="104" spans="1:38" ht="15" customHeight="1">
      <c r="A104" s="230">
        <v>38</v>
      </c>
      <c r="B104" s="307">
        <v>45096</v>
      </c>
      <c r="C104" s="308"/>
      <c r="D104" s="309" t="s">
        <v>1031</v>
      </c>
      <c r="E104" s="308" t="s">
        <v>649</v>
      </c>
      <c r="F104" s="372" t="s">
        <v>1023</v>
      </c>
      <c r="G104" s="308">
        <v>4.5</v>
      </c>
      <c r="H104" s="308"/>
      <c r="I104" s="308" t="s">
        <v>1022</v>
      </c>
      <c r="J104" s="308" t="s">
        <v>625</v>
      </c>
      <c r="K104" s="310"/>
      <c r="L104" s="311"/>
      <c r="M104" s="312"/>
      <c r="N104" s="310"/>
      <c r="O104" s="308"/>
      <c r="P104" s="313"/>
      <c r="Q104" s="202"/>
      <c r="R104" s="202"/>
      <c r="S104" s="202"/>
      <c r="T104" s="202"/>
      <c r="U104" s="202"/>
      <c r="V104" s="202"/>
      <c r="W104" s="202"/>
      <c r="X104" s="202"/>
      <c r="Y104" s="202"/>
      <c r="Z104" s="202"/>
      <c r="AA104" s="202"/>
      <c r="AB104" s="202"/>
      <c r="AC104" s="202"/>
      <c r="AD104" s="202"/>
      <c r="AE104" s="202"/>
      <c r="AF104" s="202"/>
      <c r="AG104" s="202"/>
      <c r="AH104" s="202"/>
      <c r="AI104" s="202"/>
      <c r="AJ104" s="202"/>
      <c r="AK104" s="202"/>
      <c r="AL104" s="202"/>
    </row>
    <row r="105" spans="1:38" ht="15" customHeight="1">
      <c r="A105" s="319">
        <v>39</v>
      </c>
      <c r="B105" s="320">
        <v>45096</v>
      </c>
      <c r="C105" s="321"/>
      <c r="D105" s="322" t="s">
        <v>1036</v>
      </c>
      <c r="E105" s="321" t="s">
        <v>649</v>
      </c>
      <c r="F105" s="388" t="s">
        <v>1042</v>
      </c>
      <c r="G105" s="321">
        <v>0</v>
      </c>
      <c r="H105" s="321">
        <v>62</v>
      </c>
      <c r="I105" s="321" t="s">
        <v>1037</v>
      </c>
      <c r="J105" s="327" t="s">
        <v>1045</v>
      </c>
      <c r="K105" s="324">
        <f t="shared" ref="K105" si="46">H105-F105</f>
        <v>29</v>
      </c>
      <c r="L105" s="329">
        <v>100</v>
      </c>
      <c r="M105" s="330">
        <f t="shared" ref="M105" si="47">(K105*N105)-100</f>
        <v>1060</v>
      </c>
      <c r="N105" s="324">
        <v>40</v>
      </c>
      <c r="O105" s="327" t="s">
        <v>629</v>
      </c>
      <c r="P105" s="331">
        <v>45096</v>
      </c>
      <c r="Q105" s="202"/>
      <c r="R105" s="202"/>
      <c r="S105" s="202"/>
      <c r="T105" s="202"/>
      <c r="U105" s="202"/>
      <c r="V105" s="202"/>
      <c r="W105" s="202"/>
      <c r="X105" s="202"/>
      <c r="Y105" s="202"/>
      <c r="Z105" s="202"/>
      <c r="AA105" s="202"/>
      <c r="AB105" s="202"/>
      <c r="AC105" s="202"/>
      <c r="AD105" s="202"/>
      <c r="AE105" s="202"/>
      <c r="AF105" s="202"/>
      <c r="AG105" s="202"/>
      <c r="AH105" s="202"/>
      <c r="AI105" s="202"/>
      <c r="AJ105" s="202"/>
      <c r="AK105" s="202"/>
      <c r="AL105" s="202"/>
    </row>
    <row r="106" spans="1:38" ht="15" customHeight="1">
      <c r="A106" s="319">
        <v>40</v>
      </c>
      <c r="B106" s="320">
        <v>45096</v>
      </c>
      <c r="C106" s="321"/>
      <c r="D106" s="322" t="s">
        <v>1040</v>
      </c>
      <c r="E106" s="321" t="s">
        <v>649</v>
      </c>
      <c r="F106" s="388" t="s">
        <v>1043</v>
      </c>
      <c r="G106" s="321">
        <v>0</v>
      </c>
      <c r="H106" s="321">
        <v>52.5</v>
      </c>
      <c r="I106" s="321" t="s">
        <v>1044</v>
      </c>
      <c r="J106" s="327" t="s">
        <v>1046</v>
      </c>
      <c r="K106" s="324">
        <f>H106-F106</f>
        <v>28.5</v>
      </c>
      <c r="L106" s="329">
        <v>100</v>
      </c>
      <c r="M106" s="330">
        <f>(K106*N106)-100</f>
        <v>1040</v>
      </c>
      <c r="N106" s="324">
        <v>40</v>
      </c>
      <c r="O106" s="327" t="s">
        <v>629</v>
      </c>
      <c r="P106" s="331">
        <v>45096</v>
      </c>
      <c r="Q106" s="202"/>
      <c r="R106" s="202"/>
      <c r="S106" s="202"/>
      <c r="T106" s="202"/>
      <c r="U106" s="202"/>
      <c r="V106" s="202"/>
      <c r="W106" s="202"/>
      <c r="X106" s="202"/>
      <c r="Y106" s="202"/>
      <c r="Z106" s="202"/>
      <c r="AA106" s="202"/>
      <c r="AB106" s="202"/>
      <c r="AC106" s="202"/>
      <c r="AD106" s="202"/>
      <c r="AE106" s="202"/>
      <c r="AF106" s="202"/>
      <c r="AG106" s="202"/>
      <c r="AH106" s="202"/>
      <c r="AI106" s="202"/>
      <c r="AJ106" s="202"/>
      <c r="AK106" s="202"/>
      <c r="AL106" s="202"/>
    </row>
    <row r="107" spans="1:38" ht="15" customHeight="1">
      <c r="A107" s="319">
        <v>41</v>
      </c>
      <c r="B107" s="320">
        <v>45097</v>
      </c>
      <c r="C107" s="321"/>
      <c r="D107" s="322" t="s">
        <v>1066</v>
      </c>
      <c r="E107" s="321" t="s">
        <v>649</v>
      </c>
      <c r="F107" s="388" t="s">
        <v>1073</v>
      </c>
      <c r="G107" s="321">
        <v>18</v>
      </c>
      <c r="H107" s="321">
        <v>29</v>
      </c>
      <c r="I107" s="321" t="s">
        <v>1069</v>
      </c>
      <c r="J107" s="327" t="s">
        <v>726</v>
      </c>
      <c r="K107" s="324">
        <f>H107-F107</f>
        <v>7</v>
      </c>
      <c r="L107" s="329">
        <v>100</v>
      </c>
      <c r="M107" s="330">
        <f>(K107*N107)-100</f>
        <v>2525</v>
      </c>
      <c r="N107" s="324">
        <v>375</v>
      </c>
      <c r="O107" s="327" t="s">
        <v>629</v>
      </c>
      <c r="P107" s="331">
        <v>45097</v>
      </c>
      <c r="Q107" s="202"/>
      <c r="R107" s="202"/>
      <c r="S107" s="202"/>
      <c r="T107" s="202"/>
      <c r="U107" s="202"/>
      <c r="V107" s="202"/>
      <c r="W107" s="202"/>
      <c r="X107" s="202"/>
      <c r="Y107" s="202"/>
      <c r="Z107" s="202"/>
      <c r="AA107" s="202"/>
      <c r="AB107" s="202"/>
      <c r="AC107" s="202"/>
      <c r="AD107" s="202"/>
      <c r="AE107" s="202"/>
      <c r="AF107" s="202"/>
      <c r="AG107" s="202"/>
      <c r="AH107" s="202"/>
      <c r="AI107" s="202"/>
      <c r="AJ107" s="202"/>
      <c r="AK107" s="202"/>
      <c r="AL107" s="202"/>
    </row>
    <row r="108" spans="1:38" ht="15" customHeight="1">
      <c r="A108" s="319">
        <v>42</v>
      </c>
      <c r="B108" s="320">
        <v>45097</v>
      </c>
      <c r="C108" s="321"/>
      <c r="D108" s="322" t="s">
        <v>1068</v>
      </c>
      <c r="E108" s="321" t="s">
        <v>649</v>
      </c>
      <c r="F108" s="388" t="s">
        <v>1070</v>
      </c>
      <c r="G108" s="321">
        <v>29</v>
      </c>
      <c r="H108" s="321">
        <v>55</v>
      </c>
      <c r="I108" s="321" t="s">
        <v>1067</v>
      </c>
      <c r="J108" s="327" t="s">
        <v>707</v>
      </c>
      <c r="K108" s="324">
        <f>H108-F108</f>
        <v>10</v>
      </c>
      <c r="L108" s="329">
        <v>100</v>
      </c>
      <c r="M108" s="330">
        <f>(K108*N108)-100</f>
        <v>2650</v>
      </c>
      <c r="N108" s="324">
        <v>275</v>
      </c>
      <c r="O108" s="327" t="s">
        <v>629</v>
      </c>
      <c r="P108" s="331">
        <v>45097</v>
      </c>
      <c r="Q108" s="202"/>
      <c r="R108" s="202"/>
      <c r="S108" s="202"/>
      <c r="T108" s="202"/>
      <c r="U108" s="202"/>
      <c r="V108" s="202"/>
      <c r="W108" s="202"/>
      <c r="X108" s="202"/>
      <c r="Y108" s="202"/>
      <c r="Z108" s="202"/>
      <c r="AA108" s="202"/>
      <c r="AB108" s="202"/>
      <c r="AC108" s="202"/>
      <c r="AD108" s="202"/>
      <c r="AE108" s="202"/>
      <c r="AF108" s="202"/>
      <c r="AG108" s="202"/>
      <c r="AH108" s="202"/>
      <c r="AI108" s="202"/>
      <c r="AJ108" s="202"/>
      <c r="AK108" s="202"/>
      <c r="AL108" s="202"/>
    </row>
    <row r="109" spans="1:38" ht="15" customHeight="1">
      <c r="A109" s="319">
        <v>43</v>
      </c>
      <c r="B109" s="320">
        <v>45097</v>
      </c>
      <c r="C109" s="321"/>
      <c r="D109" s="322" t="s">
        <v>1071</v>
      </c>
      <c r="E109" s="321" t="s">
        <v>649</v>
      </c>
      <c r="F109" s="388" t="s">
        <v>1079</v>
      </c>
      <c r="G109" s="321">
        <v>0</v>
      </c>
      <c r="H109" s="321">
        <v>48</v>
      </c>
      <c r="I109" s="321" t="s">
        <v>745</v>
      </c>
      <c r="J109" s="327" t="s">
        <v>1045</v>
      </c>
      <c r="K109" s="324">
        <f>H109-F109</f>
        <v>29</v>
      </c>
      <c r="L109" s="329">
        <v>100</v>
      </c>
      <c r="M109" s="330">
        <f>(K109*N109)-100</f>
        <v>1060</v>
      </c>
      <c r="N109" s="324">
        <v>40</v>
      </c>
      <c r="O109" s="327" t="s">
        <v>629</v>
      </c>
      <c r="P109" s="331">
        <v>45097</v>
      </c>
      <c r="Q109" s="202"/>
      <c r="R109" s="202"/>
      <c r="S109" s="202"/>
      <c r="T109" s="202"/>
      <c r="U109" s="202"/>
      <c r="V109" s="202"/>
      <c r="W109" s="202"/>
      <c r="X109" s="202"/>
      <c r="Y109" s="202"/>
      <c r="Z109" s="202"/>
      <c r="AA109" s="202"/>
      <c r="AB109" s="202"/>
      <c r="AC109" s="202"/>
      <c r="AD109" s="202"/>
      <c r="AE109" s="202"/>
      <c r="AF109" s="202"/>
      <c r="AG109" s="202"/>
      <c r="AH109" s="202"/>
      <c r="AI109" s="202"/>
      <c r="AJ109" s="202"/>
      <c r="AK109" s="202"/>
      <c r="AL109" s="202"/>
    </row>
    <row r="110" spans="1:38" ht="15" customHeight="1">
      <c r="A110" s="230">
        <v>44</v>
      </c>
      <c r="B110" s="307">
        <v>45097</v>
      </c>
      <c r="C110" s="308"/>
      <c r="D110" s="309" t="s">
        <v>1074</v>
      </c>
      <c r="E110" s="308" t="s">
        <v>649</v>
      </c>
      <c r="F110" s="372" t="s">
        <v>1075</v>
      </c>
      <c r="G110" s="308">
        <v>0</v>
      </c>
      <c r="H110" s="308"/>
      <c r="I110" s="308" t="s">
        <v>1076</v>
      </c>
      <c r="J110" s="308" t="s">
        <v>625</v>
      </c>
      <c r="K110" s="310"/>
      <c r="L110" s="311"/>
      <c r="M110" s="312"/>
      <c r="N110" s="310"/>
      <c r="O110" s="308"/>
      <c r="P110" s="313"/>
      <c r="Q110" s="202"/>
      <c r="R110" s="202"/>
      <c r="S110" s="202"/>
      <c r="T110" s="202"/>
      <c r="U110" s="202"/>
      <c r="V110" s="202"/>
      <c r="W110" s="202"/>
      <c r="X110" s="202"/>
      <c r="Y110" s="202"/>
      <c r="Z110" s="202"/>
      <c r="AA110" s="202"/>
      <c r="AB110" s="202"/>
      <c r="AC110" s="202"/>
      <c r="AD110" s="202"/>
      <c r="AE110" s="202"/>
      <c r="AF110" s="202"/>
      <c r="AG110" s="202"/>
      <c r="AH110" s="202"/>
      <c r="AI110" s="202"/>
      <c r="AJ110" s="202"/>
      <c r="AK110" s="202"/>
      <c r="AL110" s="202"/>
    </row>
    <row r="111" spans="1:38" ht="15" customHeight="1">
      <c r="A111" s="230">
        <v>45</v>
      </c>
      <c r="B111" s="307">
        <v>45097</v>
      </c>
      <c r="C111" s="308"/>
      <c r="D111" s="309" t="s">
        <v>1080</v>
      </c>
      <c r="E111" s="308" t="s">
        <v>649</v>
      </c>
      <c r="F111" s="372" t="s">
        <v>1081</v>
      </c>
      <c r="G111" s="308">
        <v>15</v>
      </c>
      <c r="H111" s="308"/>
      <c r="I111" s="308" t="s">
        <v>725</v>
      </c>
      <c r="J111" s="308" t="s">
        <v>625</v>
      </c>
      <c r="K111" s="310"/>
      <c r="L111" s="311"/>
      <c r="M111" s="312"/>
      <c r="N111" s="310"/>
      <c r="O111" s="308"/>
      <c r="P111" s="313"/>
      <c r="Q111" s="202"/>
      <c r="R111" s="202"/>
      <c r="S111" s="202"/>
      <c r="T111" s="202"/>
      <c r="U111" s="202"/>
      <c r="V111" s="202"/>
      <c r="W111" s="202"/>
      <c r="X111" s="202"/>
      <c r="Y111" s="202"/>
      <c r="Z111" s="202"/>
      <c r="AA111" s="202"/>
      <c r="AB111" s="202"/>
      <c r="AC111" s="202"/>
      <c r="AD111" s="202"/>
      <c r="AE111" s="202"/>
      <c r="AF111" s="202"/>
      <c r="AG111" s="202"/>
      <c r="AH111" s="202"/>
      <c r="AI111" s="202"/>
      <c r="AJ111" s="202"/>
      <c r="AK111" s="202"/>
      <c r="AL111" s="202"/>
    </row>
    <row r="112" spans="1:38" ht="15" customHeight="1">
      <c r="A112" s="319">
        <v>46</v>
      </c>
      <c r="B112" s="320">
        <v>45097</v>
      </c>
      <c r="C112" s="321"/>
      <c r="D112" s="322" t="s">
        <v>1068</v>
      </c>
      <c r="E112" s="321" t="s">
        <v>649</v>
      </c>
      <c r="F112" s="388" t="s">
        <v>1070</v>
      </c>
      <c r="G112" s="321">
        <v>29</v>
      </c>
      <c r="H112" s="321">
        <v>53</v>
      </c>
      <c r="I112" s="321" t="s">
        <v>1067</v>
      </c>
      <c r="J112" s="327" t="s">
        <v>1083</v>
      </c>
      <c r="K112" s="324">
        <f>H112-F112</f>
        <v>8</v>
      </c>
      <c r="L112" s="329">
        <v>100</v>
      </c>
      <c r="M112" s="330">
        <f>(K112*N112)-100</f>
        <v>2100</v>
      </c>
      <c r="N112" s="324">
        <v>275</v>
      </c>
      <c r="O112" s="327" t="s">
        <v>629</v>
      </c>
      <c r="P112" s="331">
        <v>45097</v>
      </c>
      <c r="Q112" s="202"/>
      <c r="R112" s="202"/>
      <c r="S112" s="202"/>
      <c r="T112" s="202"/>
      <c r="U112" s="202"/>
      <c r="V112" s="202"/>
      <c r="W112" s="202"/>
      <c r="X112" s="202"/>
      <c r="Y112" s="202"/>
      <c r="Z112" s="202"/>
      <c r="AA112" s="202"/>
      <c r="AB112" s="202"/>
      <c r="AC112" s="202"/>
      <c r="AD112" s="202"/>
      <c r="AE112" s="202"/>
      <c r="AF112" s="202"/>
      <c r="AG112" s="202"/>
      <c r="AH112" s="202"/>
      <c r="AI112" s="202"/>
      <c r="AJ112" s="202"/>
      <c r="AK112" s="202"/>
      <c r="AL112" s="202"/>
    </row>
    <row r="113" spans="1:38" ht="15" customHeight="1">
      <c r="A113" s="230"/>
      <c r="B113" s="307"/>
      <c r="C113" s="308"/>
      <c r="D113" s="309"/>
      <c r="E113" s="308"/>
      <c r="F113" s="372"/>
      <c r="G113" s="308"/>
      <c r="H113" s="308"/>
      <c r="I113" s="308"/>
      <c r="J113" s="308"/>
      <c r="K113" s="310"/>
      <c r="L113" s="311"/>
      <c r="M113" s="312"/>
      <c r="N113" s="310"/>
      <c r="O113" s="308"/>
      <c r="P113" s="313"/>
      <c r="Q113" s="202"/>
      <c r="R113" s="202"/>
      <c r="S113" s="202"/>
      <c r="T113" s="202"/>
      <c r="U113" s="202"/>
      <c r="V113" s="202"/>
      <c r="W113" s="202"/>
      <c r="X113" s="202"/>
      <c r="Y113" s="202"/>
      <c r="Z113" s="202"/>
      <c r="AA113" s="202"/>
      <c r="AB113" s="202"/>
      <c r="AC113" s="202"/>
      <c r="AD113" s="202"/>
      <c r="AE113" s="202"/>
      <c r="AF113" s="202"/>
      <c r="AG113" s="202"/>
      <c r="AH113" s="202"/>
      <c r="AI113" s="202"/>
      <c r="AJ113" s="202"/>
      <c r="AK113" s="202"/>
      <c r="AL113" s="202"/>
    </row>
    <row r="114" spans="1:38" ht="15" customHeight="1">
      <c r="A114" s="230"/>
      <c r="B114" s="307"/>
      <c r="C114" s="308"/>
      <c r="D114" s="309"/>
      <c r="E114" s="308"/>
      <c r="F114" s="308"/>
      <c r="G114" s="308"/>
      <c r="H114" s="308"/>
      <c r="I114" s="308"/>
      <c r="J114" s="308"/>
      <c r="K114" s="310"/>
      <c r="L114" s="311"/>
      <c r="M114" s="312"/>
      <c r="N114" s="310"/>
      <c r="O114" s="308"/>
      <c r="P114" s="313"/>
      <c r="Q114" s="202"/>
      <c r="R114" s="202"/>
      <c r="S114" s="202"/>
      <c r="T114" s="202"/>
      <c r="U114" s="202"/>
      <c r="V114" s="202"/>
      <c r="W114" s="202"/>
      <c r="X114" s="202"/>
      <c r="Y114" s="202"/>
      <c r="Z114" s="202"/>
      <c r="AA114" s="202"/>
      <c r="AB114" s="202"/>
      <c r="AC114" s="202"/>
      <c r="AD114" s="202"/>
      <c r="AE114" s="202"/>
      <c r="AF114" s="202"/>
      <c r="AG114" s="202"/>
      <c r="AH114" s="202"/>
      <c r="AI114" s="202"/>
      <c r="AJ114" s="202"/>
      <c r="AK114" s="202"/>
      <c r="AL114" s="202"/>
    </row>
    <row r="115" spans="1:38" ht="38.25" customHeight="1">
      <c r="A115" s="106" t="s">
        <v>751</v>
      </c>
      <c r="B115" s="231"/>
      <c r="C115" s="231"/>
      <c r="D115" s="232"/>
      <c r="E115" s="171"/>
      <c r="F115" s="6"/>
      <c r="G115" s="6"/>
      <c r="H115" s="172"/>
      <c r="I115" s="233"/>
      <c r="J115" s="1"/>
      <c r="K115" s="6"/>
      <c r="L115" s="6"/>
      <c r="M115" s="6"/>
      <c r="N115" s="1"/>
      <c r="O115" s="1"/>
      <c r="Q115" s="1"/>
      <c r="R115" s="6"/>
      <c r="S115" s="1"/>
      <c r="T115" s="1"/>
      <c r="U115" s="1"/>
      <c r="V115" s="1"/>
      <c r="W115" s="1"/>
      <c r="X115" s="6"/>
      <c r="Y115" s="1"/>
      <c r="Z115" s="1"/>
      <c r="AA115" s="1"/>
      <c r="AB115" s="1"/>
      <c r="AC115" s="1"/>
      <c r="AD115" s="6"/>
      <c r="AE115" s="1"/>
      <c r="AF115" s="1"/>
      <c r="AG115" s="1"/>
      <c r="AH115" s="1"/>
      <c r="AI115" s="1"/>
      <c r="AJ115" s="6"/>
      <c r="AK115" s="1"/>
    </row>
    <row r="116" spans="1:38" ht="38.25">
      <c r="A116" s="107" t="s">
        <v>16</v>
      </c>
      <c r="B116" s="108" t="s">
        <v>592</v>
      </c>
      <c r="C116" s="108"/>
      <c r="D116" s="109" t="s">
        <v>609</v>
      </c>
      <c r="E116" s="108" t="s">
        <v>610</v>
      </c>
      <c r="F116" s="108" t="s">
        <v>611</v>
      </c>
      <c r="G116" s="108" t="s">
        <v>612</v>
      </c>
      <c r="H116" s="108" t="s">
        <v>613</v>
      </c>
      <c r="I116" s="108" t="s">
        <v>614</v>
      </c>
      <c r="J116" s="107" t="s">
        <v>615</v>
      </c>
      <c r="K116" s="175" t="s">
        <v>648</v>
      </c>
      <c r="L116" s="176" t="s">
        <v>617</v>
      </c>
      <c r="M116" s="110" t="s">
        <v>618</v>
      </c>
      <c r="N116" s="108" t="s">
        <v>619</v>
      </c>
      <c r="O116" s="109" t="s">
        <v>620</v>
      </c>
      <c r="P116" s="108" t="s">
        <v>621</v>
      </c>
      <c r="Q116" s="45"/>
      <c r="R116" s="6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</row>
    <row r="117" spans="1:38" ht="14.25" customHeight="1">
      <c r="A117" s="111">
        <v>1</v>
      </c>
      <c r="B117" s="112">
        <v>44840</v>
      </c>
      <c r="C117" s="209"/>
      <c r="D117" s="209" t="s">
        <v>752</v>
      </c>
      <c r="E117" s="111" t="s">
        <v>649</v>
      </c>
      <c r="F117" s="111" t="s">
        <v>753</v>
      </c>
      <c r="G117" s="111">
        <v>1220</v>
      </c>
      <c r="H117" s="111"/>
      <c r="I117" s="111" t="s">
        <v>754</v>
      </c>
      <c r="J117" s="117" t="s">
        <v>625</v>
      </c>
      <c r="K117" s="117"/>
      <c r="L117" s="118"/>
      <c r="M117" s="234"/>
      <c r="N117" s="117"/>
      <c r="O117" s="117"/>
      <c r="P117" s="118" t="e">
        <f>VLOOKUP(D117,'MidCap Intra'!B98:C597,2,0)</f>
        <v>#N/A</v>
      </c>
      <c r="Q117" s="45"/>
      <c r="R117" s="45" t="s">
        <v>626</v>
      </c>
      <c r="S117" s="45"/>
      <c r="T117" s="1"/>
      <c r="U117" s="1"/>
      <c r="V117" s="1"/>
      <c r="W117" s="1"/>
      <c r="X117" s="1"/>
      <c r="Y117" s="1"/>
      <c r="Z117" s="1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</row>
    <row r="118" spans="1:38" ht="14.25" customHeight="1">
      <c r="A118" s="121">
        <v>2</v>
      </c>
      <c r="B118" s="122">
        <v>45050</v>
      </c>
      <c r="C118" s="199"/>
      <c r="D118" s="199" t="s">
        <v>156</v>
      </c>
      <c r="E118" s="121" t="s">
        <v>649</v>
      </c>
      <c r="F118" s="121">
        <v>84</v>
      </c>
      <c r="G118" s="121">
        <v>74.900000000000006</v>
      </c>
      <c r="H118" s="121">
        <v>91.5</v>
      </c>
      <c r="I118" s="121" t="s">
        <v>755</v>
      </c>
      <c r="J118" s="127" t="s">
        <v>756</v>
      </c>
      <c r="K118" s="127">
        <f>H118-F118</f>
        <v>7.5</v>
      </c>
      <c r="L118" s="128">
        <f>(F118*-0.7)/100</f>
        <v>-0.58799999999999997</v>
      </c>
      <c r="M118" s="129">
        <f>(K118+L118)/F118</f>
        <v>8.2285714285714281E-2</v>
      </c>
      <c r="N118" s="235" t="s">
        <v>629</v>
      </c>
      <c r="O118" s="130">
        <v>45086</v>
      </c>
      <c r="P118" s="122"/>
      <c r="Q118" s="45"/>
      <c r="R118" s="45" t="s">
        <v>626</v>
      </c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</row>
    <row r="119" spans="1:38" ht="14.25" customHeight="1">
      <c r="A119" s="111">
        <v>3</v>
      </c>
      <c r="B119" s="112">
        <v>45071</v>
      </c>
      <c r="C119" s="209"/>
      <c r="D119" s="209" t="s">
        <v>281</v>
      </c>
      <c r="E119" s="111" t="s">
        <v>649</v>
      </c>
      <c r="F119" s="111" t="s">
        <v>757</v>
      </c>
      <c r="G119" s="111">
        <v>267</v>
      </c>
      <c r="H119" s="111"/>
      <c r="I119" s="111" t="s">
        <v>758</v>
      </c>
      <c r="J119" s="117" t="s">
        <v>625</v>
      </c>
      <c r="K119" s="117"/>
      <c r="L119" s="118"/>
      <c r="M119" s="119"/>
      <c r="N119" s="210"/>
      <c r="O119" s="236"/>
      <c r="P119" s="112"/>
      <c r="Q119" s="45"/>
      <c r="R119" s="45" t="s">
        <v>626</v>
      </c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</row>
    <row r="120" spans="1:38" ht="14.25" customHeight="1">
      <c r="A120" s="121">
        <v>4</v>
      </c>
      <c r="B120" s="122">
        <v>45077</v>
      </c>
      <c r="C120" s="199"/>
      <c r="D120" s="199" t="s">
        <v>520</v>
      </c>
      <c r="E120" s="121" t="s">
        <v>649</v>
      </c>
      <c r="F120" s="121">
        <v>1410</v>
      </c>
      <c r="G120" s="121">
        <v>1240</v>
      </c>
      <c r="H120" s="121">
        <v>1540</v>
      </c>
      <c r="I120" s="121" t="s">
        <v>635</v>
      </c>
      <c r="J120" s="127" t="s">
        <v>759</v>
      </c>
      <c r="K120" s="127">
        <f>H120-F120</f>
        <v>130</v>
      </c>
      <c r="L120" s="128">
        <f>(F120*-0.7)/100</f>
        <v>-9.8699999999999992</v>
      </c>
      <c r="M120" s="129">
        <f>(K120+L120)/F120</f>
        <v>8.519858156028369E-2</v>
      </c>
      <c r="N120" s="235" t="s">
        <v>629</v>
      </c>
      <c r="O120" s="130">
        <v>45084</v>
      </c>
      <c r="P120" s="122"/>
      <c r="Q120" s="45"/>
      <c r="R120" s="45" t="s">
        <v>626</v>
      </c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</row>
    <row r="121" spans="1:38" ht="12.75" customHeight="1">
      <c r="A121" s="111"/>
      <c r="B121" s="112"/>
      <c r="C121" s="209"/>
      <c r="D121" s="209"/>
      <c r="E121" s="111"/>
      <c r="F121" s="111"/>
      <c r="G121" s="111"/>
      <c r="H121" s="111"/>
      <c r="I121" s="111"/>
      <c r="J121" s="117"/>
      <c r="K121" s="117"/>
      <c r="L121" s="118"/>
      <c r="M121" s="234"/>
      <c r="N121" s="117"/>
      <c r="O121" s="117"/>
      <c r="P121" s="112"/>
      <c r="R121" s="6"/>
      <c r="S121" s="1"/>
      <c r="T121" s="1"/>
      <c r="U121" s="1"/>
      <c r="V121" s="1"/>
      <c r="W121" s="1"/>
      <c r="X121" s="1"/>
      <c r="Y121" s="1"/>
    </row>
    <row r="122" spans="1:38" ht="12.75" customHeight="1">
      <c r="A122" s="156" t="s">
        <v>640</v>
      </c>
      <c r="B122" s="156"/>
      <c r="C122" s="156"/>
      <c r="D122" s="156"/>
      <c r="E122" s="45"/>
      <c r="F122" s="163" t="s">
        <v>642</v>
      </c>
      <c r="G122" s="66"/>
      <c r="H122" s="66"/>
      <c r="I122" s="66"/>
      <c r="J122" s="6"/>
      <c r="K122" s="193"/>
      <c r="L122" s="194"/>
      <c r="M122" s="6"/>
      <c r="N122" s="146"/>
      <c r="O122" s="237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38" ht="12.75" customHeight="1">
      <c r="A123" s="162" t="s">
        <v>641</v>
      </c>
      <c r="B123" s="156"/>
      <c r="C123" s="156"/>
      <c r="D123" s="156"/>
      <c r="E123" s="6"/>
      <c r="F123" s="163" t="s">
        <v>645</v>
      </c>
      <c r="G123" s="6"/>
      <c r="H123" s="6" t="s">
        <v>760</v>
      </c>
      <c r="I123" s="6"/>
      <c r="J123" s="1"/>
      <c r="K123" s="6"/>
      <c r="L123" s="6"/>
      <c r="M123" s="6"/>
      <c r="N123" s="1"/>
      <c r="O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38" ht="12.75" customHeight="1">
      <c r="A124" s="162"/>
      <c r="B124" s="156"/>
      <c r="C124" s="156"/>
      <c r="D124" s="156"/>
      <c r="E124" s="6"/>
      <c r="F124" s="163"/>
      <c r="G124" s="6"/>
      <c r="H124" s="6"/>
      <c r="I124" s="6"/>
      <c r="J124" s="1"/>
      <c r="K124" s="6"/>
      <c r="L124" s="6"/>
      <c r="M124" s="6"/>
      <c r="N124" s="1"/>
      <c r="O124" s="1"/>
      <c r="Q124" s="1"/>
      <c r="R124" s="66"/>
      <c r="S124" s="1"/>
      <c r="T124" s="1"/>
      <c r="U124" s="1"/>
      <c r="V124" s="1"/>
      <c r="W124" s="1"/>
      <c r="X124" s="1"/>
      <c r="Y124" s="1"/>
      <c r="Z124" s="1"/>
    </row>
    <row r="125" spans="1:38" ht="12.75" customHeight="1">
      <c r="A125" s="162"/>
      <c r="B125" s="156"/>
      <c r="C125" s="156"/>
      <c r="D125" s="156"/>
      <c r="E125" s="6"/>
      <c r="F125" s="163"/>
      <c r="G125" s="66"/>
      <c r="H125" s="45"/>
      <c r="I125" s="66"/>
      <c r="J125" s="6"/>
      <c r="K125" s="193"/>
      <c r="L125" s="194"/>
      <c r="M125" s="6"/>
      <c r="N125" s="146"/>
      <c r="O125" s="195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162"/>
      <c r="B126" s="156"/>
      <c r="C126" s="156"/>
      <c r="D126" s="156"/>
      <c r="E126" s="6"/>
      <c r="F126" s="163"/>
      <c r="G126" s="66"/>
      <c r="H126" s="45"/>
      <c r="I126" s="66"/>
      <c r="J126" s="6"/>
      <c r="K126" s="193"/>
      <c r="L126" s="194"/>
      <c r="M126" s="6"/>
      <c r="N126" s="146"/>
      <c r="O126" s="195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162"/>
      <c r="B127" s="156"/>
      <c r="C127" s="156"/>
      <c r="D127" s="156"/>
      <c r="E127" s="6"/>
      <c r="F127" s="163"/>
      <c r="G127" s="66"/>
      <c r="H127" s="45"/>
      <c r="I127" s="66"/>
      <c r="J127" s="6"/>
      <c r="K127" s="193"/>
      <c r="L127" s="194"/>
      <c r="M127" s="6"/>
      <c r="N127" s="146"/>
      <c r="O127" s="195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62"/>
      <c r="B128" s="156"/>
      <c r="C128" s="156"/>
      <c r="D128" s="156"/>
      <c r="E128" s="6"/>
      <c r="F128" s="163"/>
      <c r="G128" s="66"/>
      <c r="H128" s="45"/>
      <c r="I128" s="66"/>
      <c r="J128" s="6"/>
      <c r="K128" s="193"/>
      <c r="L128" s="194"/>
      <c r="M128" s="6"/>
      <c r="N128" s="146"/>
      <c r="O128" s="195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62"/>
      <c r="B129" s="156"/>
      <c r="C129" s="156"/>
      <c r="D129" s="156"/>
      <c r="E129" s="6"/>
      <c r="F129" s="163"/>
      <c r="G129" s="66"/>
      <c r="H129" s="45"/>
      <c r="I129" s="66"/>
      <c r="J129" s="6"/>
      <c r="K129" s="193"/>
      <c r="L129" s="194"/>
      <c r="M129" s="6"/>
      <c r="N129" s="146"/>
      <c r="O129" s="195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62"/>
      <c r="B130" s="156"/>
      <c r="C130" s="156"/>
      <c r="D130" s="156"/>
      <c r="E130" s="6"/>
      <c r="F130" s="163"/>
      <c r="G130" s="66"/>
      <c r="H130" s="45"/>
      <c r="I130" s="66"/>
      <c r="J130" s="6"/>
      <c r="K130" s="193"/>
      <c r="L130" s="194"/>
      <c r="M130" s="6"/>
      <c r="N130" s="146"/>
      <c r="O130" s="195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66"/>
      <c r="B131" s="145"/>
      <c r="C131" s="145"/>
      <c r="D131" s="45"/>
      <c r="E131" s="66"/>
      <c r="F131" s="66"/>
      <c r="G131" s="66"/>
      <c r="H131" s="45"/>
      <c r="I131" s="66"/>
      <c r="J131" s="6"/>
      <c r="K131" s="193"/>
      <c r="L131" s="194"/>
      <c r="M131" s="6"/>
      <c r="N131" s="146"/>
      <c r="O131" s="195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38.25" customHeight="1">
      <c r="A132" s="45"/>
      <c r="B132" s="238" t="s">
        <v>761</v>
      </c>
      <c r="C132" s="238"/>
      <c r="D132" s="238"/>
      <c r="E132" s="238"/>
      <c r="F132" s="6"/>
      <c r="G132" s="6"/>
      <c r="H132" s="173"/>
      <c r="I132" s="6"/>
      <c r="J132" s="173"/>
      <c r="K132" s="174"/>
      <c r="L132" s="6"/>
      <c r="M132" s="6"/>
      <c r="N132" s="1"/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07" t="s">
        <v>16</v>
      </c>
      <c r="B133" s="108" t="s">
        <v>592</v>
      </c>
      <c r="C133" s="108"/>
      <c r="D133" s="109" t="s">
        <v>609</v>
      </c>
      <c r="E133" s="108" t="s">
        <v>610</v>
      </c>
      <c r="F133" s="108" t="s">
        <v>611</v>
      </c>
      <c r="G133" s="108" t="s">
        <v>762</v>
      </c>
      <c r="H133" s="108" t="s">
        <v>763</v>
      </c>
      <c r="I133" s="108" t="s">
        <v>614</v>
      </c>
      <c r="J133" s="239" t="s">
        <v>615</v>
      </c>
      <c r="K133" s="108" t="s">
        <v>616</v>
      </c>
      <c r="L133" s="108" t="s">
        <v>764</v>
      </c>
      <c r="M133" s="108" t="s">
        <v>619</v>
      </c>
      <c r="N133" s="109" t="s">
        <v>620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240">
        <v>1</v>
      </c>
      <c r="B134" s="241">
        <v>41579</v>
      </c>
      <c r="C134" s="241"/>
      <c r="D134" s="242" t="s">
        <v>765</v>
      </c>
      <c r="E134" s="243" t="s">
        <v>622</v>
      </c>
      <c r="F134" s="244">
        <v>82</v>
      </c>
      <c r="G134" s="243" t="s">
        <v>766</v>
      </c>
      <c r="H134" s="243">
        <v>100</v>
      </c>
      <c r="I134" s="245">
        <v>100</v>
      </c>
      <c r="J134" s="246" t="s">
        <v>767</v>
      </c>
      <c r="K134" s="247">
        <f t="shared" ref="K134:K186" si="48">H134-F134</f>
        <v>18</v>
      </c>
      <c r="L134" s="248">
        <f t="shared" ref="L134:L186" si="49">K134/F134</f>
        <v>0.21951219512195122</v>
      </c>
      <c r="M134" s="243" t="s">
        <v>629</v>
      </c>
      <c r="N134" s="249">
        <v>42657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240">
        <v>2</v>
      </c>
      <c r="B135" s="241">
        <v>41794</v>
      </c>
      <c r="C135" s="241"/>
      <c r="D135" s="242" t="s">
        <v>768</v>
      </c>
      <c r="E135" s="243" t="s">
        <v>649</v>
      </c>
      <c r="F135" s="244">
        <v>257</v>
      </c>
      <c r="G135" s="243" t="s">
        <v>766</v>
      </c>
      <c r="H135" s="243">
        <v>300</v>
      </c>
      <c r="I135" s="245">
        <v>300</v>
      </c>
      <c r="J135" s="246" t="s">
        <v>767</v>
      </c>
      <c r="K135" s="247">
        <f t="shared" si="48"/>
        <v>43</v>
      </c>
      <c r="L135" s="248">
        <f t="shared" si="49"/>
        <v>0.16731517509727625</v>
      </c>
      <c r="M135" s="243" t="s">
        <v>629</v>
      </c>
      <c r="N135" s="249">
        <v>41822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240">
        <v>3</v>
      </c>
      <c r="B136" s="241">
        <v>41828</v>
      </c>
      <c r="C136" s="241"/>
      <c r="D136" s="242" t="s">
        <v>769</v>
      </c>
      <c r="E136" s="243" t="s">
        <v>649</v>
      </c>
      <c r="F136" s="244">
        <v>393</v>
      </c>
      <c r="G136" s="243" t="s">
        <v>766</v>
      </c>
      <c r="H136" s="243">
        <v>468</v>
      </c>
      <c r="I136" s="245">
        <v>468</v>
      </c>
      <c r="J136" s="246" t="s">
        <v>767</v>
      </c>
      <c r="K136" s="247">
        <f t="shared" si="48"/>
        <v>75</v>
      </c>
      <c r="L136" s="248">
        <f t="shared" si="49"/>
        <v>0.19083969465648856</v>
      </c>
      <c r="M136" s="243" t="s">
        <v>629</v>
      </c>
      <c r="N136" s="249">
        <v>41863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240">
        <v>4</v>
      </c>
      <c r="B137" s="241">
        <v>41857</v>
      </c>
      <c r="C137" s="241"/>
      <c r="D137" s="242" t="s">
        <v>770</v>
      </c>
      <c r="E137" s="243" t="s">
        <v>649</v>
      </c>
      <c r="F137" s="244">
        <v>205</v>
      </c>
      <c r="G137" s="243" t="s">
        <v>766</v>
      </c>
      <c r="H137" s="243">
        <v>275</v>
      </c>
      <c r="I137" s="245">
        <v>250</v>
      </c>
      <c r="J137" s="246" t="s">
        <v>767</v>
      </c>
      <c r="K137" s="247">
        <f t="shared" si="48"/>
        <v>70</v>
      </c>
      <c r="L137" s="248">
        <f t="shared" si="49"/>
        <v>0.34146341463414637</v>
      </c>
      <c r="M137" s="243" t="s">
        <v>629</v>
      </c>
      <c r="N137" s="249">
        <v>41962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240">
        <v>5</v>
      </c>
      <c r="B138" s="241">
        <v>41886</v>
      </c>
      <c r="C138" s="241"/>
      <c r="D138" s="242" t="s">
        <v>771</v>
      </c>
      <c r="E138" s="243" t="s">
        <v>649</v>
      </c>
      <c r="F138" s="244">
        <v>162</v>
      </c>
      <c r="G138" s="243" t="s">
        <v>766</v>
      </c>
      <c r="H138" s="243">
        <v>190</v>
      </c>
      <c r="I138" s="245">
        <v>190</v>
      </c>
      <c r="J138" s="246" t="s">
        <v>767</v>
      </c>
      <c r="K138" s="247">
        <f t="shared" si="48"/>
        <v>28</v>
      </c>
      <c r="L138" s="248">
        <f t="shared" si="49"/>
        <v>0.1728395061728395</v>
      </c>
      <c r="M138" s="243" t="s">
        <v>629</v>
      </c>
      <c r="N138" s="249">
        <v>42006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240">
        <v>6</v>
      </c>
      <c r="B139" s="241">
        <v>41886</v>
      </c>
      <c r="C139" s="241"/>
      <c r="D139" s="242" t="s">
        <v>772</v>
      </c>
      <c r="E139" s="243" t="s">
        <v>649</v>
      </c>
      <c r="F139" s="244">
        <v>75</v>
      </c>
      <c r="G139" s="243" t="s">
        <v>766</v>
      </c>
      <c r="H139" s="243">
        <v>91.5</v>
      </c>
      <c r="I139" s="245" t="s">
        <v>755</v>
      </c>
      <c r="J139" s="246" t="s">
        <v>773</v>
      </c>
      <c r="K139" s="247">
        <f t="shared" si="48"/>
        <v>16.5</v>
      </c>
      <c r="L139" s="248">
        <f t="shared" si="49"/>
        <v>0.22</v>
      </c>
      <c r="M139" s="243" t="s">
        <v>629</v>
      </c>
      <c r="N139" s="249">
        <v>41954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240">
        <v>7</v>
      </c>
      <c r="B140" s="241">
        <v>41913</v>
      </c>
      <c r="C140" s="241"/>
      <c r="D140" s="242" t="s">
        <v>774</v>
      </c>
      <c r="E140" s="243" t="s">
        <v>649</v>
      </c>
      <c r="F140" s="244">
        <v>850</v>
      </c>
      <c r="G140" s="243" t="s">
        <v>766</v>
      </c>
      <c r="H140" s="243">
        <v>982.5</v>
      </c>
      <c r="I140" s="245">
        <v>1050</v>
      </c>
      <c r="J140" s="246" t="s">
        <v>775</v>
      </c>
      <c r="K140" s="247">
        <f t="shared" si="48"/>
        <v>132.5</v>
      </c>
      <c r="L140" s="248">
        <f t="shared" si="49"/>
        <v>0.15588235294117647</v>
      </c>
      <c r="M140" s="243" t="s">
        <v>629</v>
      </c>
      <c r="N140" s="249">
        <v>42039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40">
        <v>8</v>
      </c>
      <c r="B141" s="241">
        <v>41913</v>
      </c>
      <c r="C141" s="241"/>
      <c r="D141" s="242" t="s">
        <v>776</v>
      </c>
      <c r="E141" s="243" t="s">
        <v>649</v>
      </c>
      <c r="F141" s="244">
        <v>475</v>
      </c>
      <c r="G141" s="243" t="s">
        <v>766</v>
      </c>
      <c r="H141" s="243">
        <v>515</v>
      </c>
      <c r="I141" s="245">
        <v>600</v>
      </c>
      <c r="J141" s="246" t="s">
        <v>777</v>
      </c>
      <c r="K141" s="247">
        <f t="shared" si="48"/>
        <v>40</v>
      </c>
      <c r="L141" s="248">
        <f t="shared" si="49"/>
        <v>8.4210526315789472E-2</v>
      </c>
      <c r="M141" s="243" t="s">
        <v>629</v>
      </c>
      <c r="N141" s="249">
        <v>41939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240">
        <v>9</v>
      </c>
      <c r="B142" s="241">
        <v>41913</v>
      </c>
      <c r="C142" s="241"/>
      <c r="D142" s="242" t="s">
        <v>778</v>
      </c>
      <c r="E142" s="243" t="s">
        <v>649</v>
      </c>
      <c r="F142" s="244">
        <v>86</v>
      </c>
      <c r="G142" s="243" t="s">
        <v>766</v>
      </c>
      <c r="H142" s="243">
        <v>99</v>
      </c>
      <c r="I142" s="245">
        <v>140</v>
      </c>
      <c r="J142" s="246" t="s">
        <v>779</v>
      </c>
      <c r="K142" s="247">
        <f t="shared" si="48"/>
        <v>13</v>
      </c>
      <c r="L142" s="248">
        <f t="shared" si="49"/>
        <v>0.15116279069767441</v>
      </c>
      <c r="M142" s="243" t="s">
        <v>629</v>
      </c>
      <c r="N142" s="249">
        <v>41939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240">
        <v>10</v>
      </c>
      <c r="B143" s="241">
        <v>41926</v>
      </c>
      <c r="C143" s="241"/>
      <c r="D143" s="242" t="s">
        <v>780</v>
      </c>
      <c r="E143" s="243" t="s">
        <v>649</v>
      </c>
      <c r="F143" s="244">
        <v>496.6</v>
      </c>
      <c r="G143" s="243" t="s">
        <v>766</v>
      </c>
      <c r="H143" s="243">
        <v>621</v>
      </c>
      <c r="I143" s="245">
        <v>580</v>
      </c>
      <c r="J143" s="246" t="s">
        <v>767</v>
      </c>
      <c r="K143" s="247">
        <f t="shared" si="48"/>
        <v>124.39999999999998</v>
      </c>
      <c r="L143" s="248">
        <f t="shared" si="49"/>
        <v>0.25050342327829234</v>
      </c>
      <c r="M143" s="243" t="s">
        <v>629</v>
      </c>
      <c r="N143" s="249">
        <v>42605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40">
        <v>11</v>
      </c>
      <c r="B144" s="241">
        <v>41926</v>
      </c>
      <c r="C144" s="241"/>
      <c r="D144" s="242" t="s">
        <v>781</v>
      </c>
      <c r="E144" s="243" t="s">
        <v>649</v>
      </c>
      <c r="F144" s="244">
        <v>2481.9</v>
      </c>
      <c r="G144" s="243" t="s">
        <v>766</v>
      </c>
      <c r="H144" s="243">
        <v>2840</v>
      </c>
      <c r="I144" s="245">
        <v>2870</v>
      </c>
      <c r="J144" s="246" t="s">
        <v>782</v>
      </c>
      <c r="K144" s="247">
        <f t="shared" si="48"/>
        <v>358.09999999999991</v>
      </c>
      <c r="L144" s="248">
        <f t="shared" si="49"/>
        <v>0.14428462065353154</v>
      </c>
      <c r="M144" s="243" t="s">
        <v>629</v>
      </c>
      <c r="N144" s="249">
        <v>42017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40">
        <v>12</v>
      </c>
      <c r="B145" s="241">
        <v>41928</v>
      </c>
      <c r="C145" s="241"/>
      <c r="D145" s="242" t="s">
        <v>783</v>
      </c>
      <c r="E145" s="243" t="s">
        <v>649</v>
      </c>
      <c r="F145" s="244">
        <v>84.5</v>
      </c>
      <c r="G145" s="243" t="s">
        <v>766</v>
      </c>
      <c r="H145" s="243">
        <v>93</v>
      </c>
      <c r="I145" s="245">
        <v>110</v>
      </c>
      <c r="J145" s="246" t="s">
        <v>784</v>
      </c>
      <c r="K145" s="247">
        <f t="shared" si="48"/>
        <v>8.5</v>
      </c>
      <c r="L145" s="248">
        <f t="shared" si="49"/>
        <v>0.10059171597633136</v>
      </c>
      <c r="M145" s="243" t="s">
        <v>629</v>
      </c>
      <c r="N145" s="249">
        <v>41939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40">
        <v>13</v>
      </c>
      <c r="B146" s="241">
        <v>41928</v>
      </c>
      <c r="C146" s="241"/>
      <c r="D146" s="242" t="s">
        <v>785</v>
      </c>
      <c r="E146" s="243" t="s">
        <v>649</v>
      </c>
      <c r="F146" s="244">
        <v>401</v>
      </c>
      <c r="G146" s="243" t="s">
        <v>766</v>
      </c>
      <c r="H146" s="243">
        <v>428</v>
      </c>
      <c r="I146" s="245">
        <v>450</v>
      </c>
      <c r="J146" s="246" t="s">
        <v>786</v>
      </c>
      <c r="K146" s="247">
        <f t="shared" si="48"/>
        <v>27</v>
      </c>
      <c r="L146" s="248">
        <f t="shared" si="49"/>
        <v>6.7331670822942641E-2</v>
      </c>
      <c r="M146" s="243" t="s">
        <v>629</v>
      </c>
      <c r="N146" s="249">
        <v>42020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40">
        <v>14</v>
      </c>
      <c r="B147" s="241">
        <v>41928</v>
      </c>
      <c r="C147" s="241"/>
      <c r="D147" s="242" t="s">
        <v>787</v>
      </c>
      <c r="E147" s="243" t="s">
        <v>649</v>
      </c>
      <c r="F147" s="244">
        <v>101</v>
      </c>
      <c r="G147" s="243" t="s">
        <v>766</v>
      </c>
      <c r="H147" s="243">
        <v>112</v>
      </c>
      <c r="I147" s="245">
        <v>120</v>
      </c>
      <c r="J147" s="246" t="s">
        <v>788</v>
      </c>
      <c r="K147" s="247">
        <f t="shared" si="48"/>
        <v>11</v>
      </c>
      <c r="L147" s="248">
        <f t="shared" si="49"/>
        <v>0.10891089108910891</v>
      </c>
      <c r="M147" s="243" t="s">
        <v>629</v>
      </c>
      <c r="N147" s="249">
        <v>41939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40">
        <v>15</v>
      </c>
      <c r="B148" s="241">
        <v>41954</v>
      </c>
      <c r="C148" s="241"/>
      <c r="D148" s="242" t="s">
        <v>789</v>
      </c>
      <c r="E148" s="243" t="s">
        <v>649</v>
      </c>
      <c r="F148" s="244">
        <v>59</v>
      </c>
      <c r="G148" s="243" t="s">
        <v>766</v>
      </c>
      <c r="H148" s="243">
        <v>76</v>
      </c>
      <c r="I148" s="245">
        <v>76</v>
      </c>
      <c r="J148" s="246" t="s">
        <v>767</v>
      </c>
      <c r="K148" s="247">
        <f t="shared" si="48"/>
        <v>17</v>
      </c>
      <c r="L148" s="248">
        <f t="shared" si="49"/>
        <v>0.28813559322033899</v>
      </c>
      <c r="M148" s="243" t="s">
        <v>629</v>
      </c>
      <c r="N148" s="249">
        <v>43032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40">
        <v>16</v>
      </c>
      <c r="B149" s="241">
        <v>41954</v>
      </c>
      <c r="C149" s="241"/>
      <c r="D149" s="242" t="s">
        <v>778</v>
      </c>
      <c r="E149" s="243" t="s">
        <v>649</v>
      </c>
      <c r="F149" s="244">
        <v>99</v>
      </c>
      <c r="G149" s="243" t="s">
        <v>766</v>
      </c>
      <c r="H149" s="243">
        <v>120</v>
      </c>
      <c r="I149" s="245">
        <v>120</v>
      </c>
      <c r="J149" s="246" t="s">
        <v>697</v>
      </c>
      <c r="K149" s="247">
        <f t="shared" si="48"/>
        <v>21</v>
      </c>
      <c r="L149" s="248">
        <f t="shared" si="49"/>
        <v>0.21212121212121213</v>
      </c>
      <c r="M149" s="243" t="s">
        <v>629</v>
      </c>
      <c r="N149" s="249">
        <v>41960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40">
        <v>17</v>
      </c>
      <c r="B150" s="241">
        <v>41956</v>
      </c>
      <c r="C150" s="241"/>
      <c r="D150" s="242" t="s">
        <v>790</v>
      </c>
      <c r="E150" s="243" t="s">
        <v>649</v>
      </c>
      <c r="F150" s="244">
        <v>22</v>
      </c>
      <c r="G150" s="243" t="s">
        <v>766</v>
      </c>
      <c r="H150" s="243">
        <v>33.549999999999997</v>
      </c>
      <c r="I150" s="245">
        <v>32</v>
      </c>
      <c r="J150" s="246" t="s">
        <v>791</v>
      </c>
      <c r="K150" s="247">
        <f t="shared" si="48"/>
        <v>11.549999999999997</v>
      </c>
      <c r="L150" s="248">
        <f t="shared" si="49"/>
        <v>0.52499999999999991</v>
      </c>
      <c r="M150" s="243" t="s">
        <v>629</v>
      </c>
      <c r="N150" s="249">
        <v>42188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40">
        <v>18</v>
      </c>
      <c r="B151" s="241">
        <v>41976</v>
      </c>
      <c r="C151" s="241"/>
      <c r="D151" s="242" t="s">
        <v>792</v>
      </c>
      <c r="E151" s="243" t="s">
        <v>649</v>
      </c>
      <c r="F151" s="244">
        <v>440</v>
      </c>
      <c r="G151" s="243" t="s">
        <v>766</v>
      </c>
      <c r="H151" s="243">
        <v>520</v>
      </c>
      <c r="I151" s="245">
        <v>520</v>
      </c>
      <c r="J151" s="246" t="s">
        <v>793</v>
      </c>
      <c r="K151" s="247">
        <f t="shared" si="48"/>
        <v>80</v>
      </c>
      <c r="L151" s="248">
        <f t="shared" si="49"/>
        <v>0.18181818181818182</v>
      </c>
      <c r="M151" s="243" t="s">
        <v>629</v>
      </c>
      <c r="N151" s="249">
        <v>42208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40">
        <v>19</v>
      </c>
      <c r="B152" s="241">
        <v>41976</v>
      </c>
      <c r="C152" s="241"/>
      <c r="D152" s="242" t="s">
        <v>794</v>
      </c>
      <c r="E152" s="243" t="s">
        <v>649</v>
      </c>
      <c r="F152" s="244">
        <v>360</v>
      </c>
      <c r="G152" s="243" t="s">
        <v>766</v>
      </c>
      <c r="H152" s="243">
        <v>427</v>
      </c>
      <c r="I152" s="245">
        <v>425</v>
      </c>
      <c r="J152" s="246" t="s">
        <v>795</v>
      </c>
      <c r="K152" s="247">
        <f t="shared" si="48"/>
        <v>67</v>
      </c>
      <c r="L152" s="248">
        <f t="shared" si="49"/>
        <v>0.18611111111111112</v>
      </c>
      <c r="M152" s="243" t="s">
        <v>629</v>
      </c>
      <c r="N152" s="249">
        <v>42058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40">
        <v>20</v>
      </c>
      <c r="B153" s="241">
        <v>42012</v>
      </c>
      <c r="C153" s="241"/>
      <c r="D153" s="242" t="s">
        <v>796</v>
      </c>
      <c r="E153" s="243" t="s">
        <v>649</v>
      </c>
      <c r="F153" s="244">
        <v>360</v>
      </c>
      <c r="G153" s="243" t="s">
        <v>766</v>
      </c>
      <c r="H153" s="243">
        <v>455</v>
      </c>
      <c r="I153" s="245">
        <v>420</v>
      </c>
      <c r="J153" s="246" t="s">
        <v>797</v>
      </c>
      <c r="K153" s="247">
        <f t="shared" si="48"/>
        <v>95</v>
      </c>
      <c r="L153" s="248">
        <f t="shared" si="49"/>
        <v>0.2638888888888889</v>
      </c>
      <c r="M153" s="243" t="s">
        <v>629</v>
      </c>
      <c r="N153" s="249">
        <v>42024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40">
        <v>21</v>
      </c>
      <c r="B154" s="241">
        <v>42012</v>
      </c>
      <c r="C154" s="241"/>
      <c r="D154" s="242" t="s">
        <v>798</v>
      </c>
      <c r="E154" s="243" t="s">
        <v>649</v>
      </c>
      <c r="F154" s="244">
        <v>130</v>
      </c>
      <c r="G154" s="243"/>
      <c r="H154" s="243">
        <v>175.5</v>
      </c>
      <c r="I154" s="245">
        <v>165</v>
      </c>
      <c r="J154" s="246" t="s">
        <v>799</v>
      </c>
      <c r="K154" s="247">
        <f t="shared" si="48"/>
        <v>45.5</v>
      </c>
      <c r="L154" s="248">
        <f t="shared" si="49"/>
        <v>0.35</v>
      </c>
      <c r="M154" s="243" t="s">
        <v>629</v>
      </c>
      <c r="N154" s="249">
        <v>43088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40">
        <v>22</v>
      </c>
      <c r="B155" s="241">
        <v>42040</v>
      </c>
      <c r="C155" s="241"/>
      <c r="D155" s="242" t="s">
        <v>416</v>
      </c>
      <c r="E155" s="243" t="s">
        <v>622</v>
      </c>
      <c r="F155" s="244">
        <v>98</v>
      </c>
      <c r="G155" s="243"/>
      <c r="H155" s="243">
        <v>120</v>
      </c>
      <c r="I155" s="245">
        <v>120</v>
      </c>
      <c r="J155" s="246" t="s">
        <v>767</v>
      </c>
      <c r="K155" s="247">
        <f t="shared" si="48"/>
        <v>22</v>
      </c>
      <c r="L155" s="248">
        <f t="shared" si="49"/>
        <v>0.22448979591836735</v>
      </c>
      <c r="M155" s="243" t="s">
        <v>629</v>
      </c>
      <c r="N155" s="249">
        <v>42753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40">
        <v>23</v>
      </c>
      <c r="B156" s="241">
        <v>42040</v>
      </c>
      <c r="C156" s="241"/>
      <c r="D156" s="242" t="s">
        <v>800</v>
      </c>
      <c r="E156" s="243" t="s">
        <v>622</v>
      </c>
      <c r="F156" s="244">
        <v>196</v>
      </c>
      <c r="G156" s="243"/>
      <c r="H156" s="243">
        <v>262</v>
      </c>
      <c r="I156" s="245">
        <v>255</v>
      </c>
      <c r="J156" s="246" t="s">
        <v>767</v>
      </c>
      <c r="K156" s="247">
        <f t="shared" si="48"/>
        <v>66</v>
      </c>
      <c r="L156" s="248">
        <f t="shared" si="49"/>
        <v>0.33673469387755101</v>
      </c>
      <c r="M156" s="243" t="s">
        <v>629</v>
      </c>
      <c r="N156" s="249">
        <v>42599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50">
        <v>24</v>
      </c>
      <c r="B157" s="251">
        <v>42067</v>
      </c>
      <c r="C157" s="251"/>
      <c r="D157" s="252" t="s">
        <v>415</v>
      </c>
      <c r="E157" s="253" t="s">
        <v>622</v>
      </c>
      <c r="F157" s="254">
        <v>235</v>
      </c>
      <c r="G157" s="254"/>
      <c r="H157" s="255">
        <v>77</v>
      </c>
      <c r="I157" s="255" t="s">
        <v>801</v>
      </c>
      <c r="J157" s="256" t="s">
        <v>802</v>
      </c>
      <c r="K157" s="257">
        <f t="shared" si="48"/>
        <v>-158</v>
      </c>
      <c r="L157" s="258">
        <f t="shared" si="49"/>
        <v>-0.67234042553191486</v>
      </c>
      <c r="M157" s="254" t="s">
        <v>654</v>
      </c>
      <c r="N157" s="251">
        <v>43522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40">
        <v>25</v>
      </c>
      <c r="B158" s="241">
        <v>42067</v>
      </c>
      <c r="C158" s="241"/>
      <c r="D158" s="242" t="s">
        <v>803</v>
      </c>
      <c r="E158" s="243" t="s">
        <v>622</v>
      </c>
      <c r="F158" s="244">
        <v>185</v>
      </c>
      <c r="G158" s="243"/>
      <c r="H158" s="243">
        <v>224</v>
      </c>
      <c r="I158" s="245" t="s">
        <v>804</v>
      </c>
      <c r="J158" s="246" t="s">
        <v>767</v>
      </c>
      <c r="K158" s="247">
        <f t="shared" si="48"/>
        <v>39</v>
      </c>
      <c r="L158" s="248">
        <f t="shared" si="49"/>
        <v>0.21081081081081082</v>
      </c>
      <c r="M158" s="243" t="s">
        <v>629</v>
      </c>
      <c r="N158" s="249">
        <v>42647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50">
        <v>26</v>
      </c>
      <c r="B159" s="251">
        <v>42090</v>
      </c>
      <c r="C159" s="251"/>
      <c r="D159" s="259" t="s">
        <v>805</v>
      </c>
      <c r="E159" s="254" t="s">
        <v>622</v>
      </c>
      <c r="F159" s="254">
        <v>49.5</v>
      </c>
      <c r="G159" s="255"/>
      <c r="H159" s="255">
        <v>15.85</v>
      </c>
      <c r="I159" s="255">
        <v>67</v>
      </c>
      <c r="J159" s="256" t="s">
        <v>806</v>
      </c>
      <c r="K159" s="255">
        <f t="shared" si="48"/>
        <v>-33.65</v>
      </c>
      <c r="L159" s="260">
        <f t="shared" si="49"/>
        <v>-0.67979797979797973</v>
      </c>
      <c r="M159" s="254" t="s">
        <v>654</v>
      </c>
      <c r="N159" s="261">
        <v>43627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40">
        <v>27</v>
      </c>
      <c r="B160" s="241">
        <v>42093</v>
      </c>
      <c r="C160" s="241"/>
      <c r="D160" s="242" t="s">
        <v>807</v>
      </c>
      <c r="E160" s="243" t="s">
        <v>622</v>
      </c>
      <c r="F160" s="244">
        <v>183.5</v>
      </c>
      <c r="G160" s="243"/>
      <c r="H160" s="243">
        <v>219</v>
      </c>
      <c r="I160" s="245">
        <v>218</v>
      </c>
      <c r="J160" s="246" t="s">
        <v>808</v>
      </c>
      <c r="K160" s="247">
        <f t="shared" si="48"/>
        <v>35.5</v>
      </c>
      <c r="L160" s="248">
        <f t="shared" si="49"/>
        <v>0.19346049046321526</v>
      </c>
      <c r="M160" s="243" t="s">
        <v>629</v>
      </c>
      <c r="N160" s="249">
        <v>42103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40">
        <v>28</v>
      </c>
      <c r="B161" s="241">
        <v>42114</v>
      </c>
      <c r="C161" s="241"/>
      <c r="D161" s="242" t="s">
        <v>809</v>
      </c>
      <c r="E161" s="243" t="s">
        <v>622</v>
      </c>
      <c r="F161" s="244">
        <f>(227+237)/2</f>
        <v>232</v>
      </c>
      <c r="G161" s="243"/>
      <c r="H161" s="243">
        <v>298</v>
      </c>
      <c r="I161" s="245">
        <v>298</v>
      </c>
      <c r="J161" s="246" t="s">
        <v>767</v>
      </c>
      <c r="K161" s="247">
        <f t="shared" si="48"/>
        <v>66</v>
      </c>
      <c r="L161" s="248">
        <f t="shared" si="49"/>
        <v>0.28448275862068967</v>
      </c>
      <c r="M161" s="243" t="s">
        <v>629</v>
      </c>
      <c r="N161" s="249">
        <v>42823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40">
        <v>29</v>
      </c>
      <c r="B162" s="241">
        <v>42128</v>
      </c>
      <c r="C162" s="241"/>
      <c r="D162" s="242" t="s">
        <v>810</v>
      </c>
      <c r="E162" s="243" t="s">
        <v>649</v>
      </c>
      <c r="F162" s="244">
        <v>385</v>
      </c>
      <c r="G162" s="243"/>
      <c r="H162" s="243">
        <f>212.5+331</f>
        <v>543.5</v>
      </c>
      <c r="I162" s="245">
        <v>510</v>
      </c>
      <c r="J162" s="246" t="s">
        <v>811</v>
      </c>
      <c r="K162" s="247">
        <f t="shared" si="48"/>
        <v>158.5</v>
      </c>
      <c r="L162" s="248">
        <f t="shared" si="49"/>
        <v>0.41168831168831171</v>
      </c>
      <c r="M162" s="243" t="s">
        <v>629</v>
      </c>
      <c r="N162" s="249">
        <v>42235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40">
        <v>30</v>
      </c>
      <c r="B163" s="241">
        <v>42128</v>
      </c>
      <c r="C163" s="241"/>
      <c r="D163" s="242" t="s">
        <v>812</v>
      </c>
      <c r="E163" s="243" t="s">
        <v>649</v>
      </c>
      <c r="F163" s="244">
        <v>115.5</v>
      </c>
      <c r="G163" s="243"/>
      <c r="H163" s="243">
        <v>146</v>
      </c>
      <c r="I163" s="245">
        <v>142</v>
      </c>
      <c r="J163" s="246" t="s">
        <v>813</v>
      </c>
      <c r="K163" s="247">
        <f t="shared" si="48"/>
        <v>30.5</v>
      </c>
      <c r="L163" s="248">
        <f t="shared" si="49"/>
        <v>0.26406926406926406</v>
      </c>
      <c r="M163" s="243" t="s">
        <v>629</v>
      </c>
      <c r="N163" s="249">
        <v>42202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40">
        <v>31</v>
      </c>
      <c r="B164" s="241">
        <v>42151</v>
      </c>
      <c r="C164" s="241"/>
      <c r="D164" s="242" t="s">
        <v>565</v>
      </c>
      <c r="E164" s="243" t="s">
        <v>649</v>
      </c>
      <c r="F164" s="244">
        <v>237.5</v>
      </c>
      <c r="G164" s="243"/>
      <c r="H164" s="243">
        <v>279.5</v>
      </c>
      <c r="I164" s="245">
        <v>278</v>
      </c>
      <c r="J164" s="246" t="s">
        <v>767</v>
      </c>
      <c r="K164" s="247">
        <f t="shared" si="48"/>
        <v>42</v>
      </c>
      <c r="L164" s="248">
        <f t="shared" si="49"/>
        <v>0.17684210526315788</v>
      </c>
      <c r="M164" s="243" t="s">
        <v>629</v>
      </c>
      <c r="N164" s="249">
        <v>42222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40">
        <v>32</v>
      </c>
      <c r="B165" s="241">
        <v>42174</v>
      </c>
      <c r="C165" s="241"/>
      <c r="D165" s="242" t="s">
        <v>785</v>
      </c>
      <c r="E165" s="243" t="s">
        <v>622</v>
      </c>
      <c r="F165" s="244">
        <v>340</v>
      </c>
      <c r="G165" s="243"/>
      <c r="H165" s="243">
        <v>448</v>
      </c>
      <c r="I165" s="245">
        <v>448</v>
      </c>
      <c r="J165" s="246" t="s">
        <v>767</v>
      </c>
      <c r="K165" s="247">
        <f t="shared" si="48"/>
        <v>108</v>
      </c>
      <c r="L165" s="248">
        <f t="shared" si="49"/>
        <v>0.31764705882352939</v>
      </c>
      <c r="M165" s="243" t="s">
        <v>629</v>
      </c>
      <c r="N165" s="249">
        <v>43018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40">
        <v>33</v>
      </c>
      <c r="B166" s="241">
        <v>42191</v>
      </c>
      <c r="C166" s="241"/>
      <c r="D166" s="242" t="s">
        <v>814</v>
      </c>
      <c r="E166" s="243" t="s">
        <v>622</v>
      </c>
      <c r="F166" s="244">
        <v>390</v>
      </c>
      <c r="G166" s="243"/>
      <c r="H166" s="243">
        <v>460</v>
      </c>
      <c r="I166" s="245">
        <v>460</v>
      </c>
      <c r="J166" s="246" t="s">
        <v>767</v>
      </c>
      <c r="K166" s="247">
        <f t="shared" si="48"/>
        <v>70</v>
      </c>
      <c r="L166" s="248">
        <f t="shared" si="49"/>
        <v>0.17948717948717949</v>
      </c>
      <c r="M166" s="243" t="s">
        <v>629</v>
      </c>
      <c r="N166" s="249">
        <v>42478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50">
        <v>34</v>
      </c>
      <c r="B167" s="251">
        <v>42195</v>
      </c>
      <c r="C167" s="251"/>
      <c r="D167" s="252" t="s">
        <v>815</v>
      </c>
      <c r="E167" s="253" t="s">
        <v>622</v>
      </c>
      <c r="F167" s="254">
        <v>122.5</v>
      </c>
      <c r="G167" s="254"/>
      <c r="H167" s="255">
        <v>61</v>
      </c>
      <c r="I167" s="255">
        <v>172</v>
      </c>
      <c r="J167" s="256" t="s">
        <v>816</v>
      </c>
      <c r="K167" s="257">
        <f t="shared" si="48"/>
        <v>-61.5</v>
      </c>
      <c r="L167" s="258">
        <f t="shared" si="49"/>
        <v>-0.50204081632653064</v>
      </c>
      <c r="M167" s="254" t="s">
        <v>654</v>
      </c>
      <c r="N167" s="251">
        <v>43333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40">
        <v>35</v>
      </c>
      <c r="B168" s="241">
        <v>42219</v>
      </c>
      <c r="C168" s="241"/>
      <c r="D168" s="242" t="s">
        <v>817</v>
      </c>
      <c r="E168" s="243" t="s">
        <v>622</v>
      </c>
      <c r="F168" s="244">
        <v>297.5</v>
      </c>
      <c r="G168" s="243"/>
      <c r="H168" s="243">
        <v>350</v>
      </c>
      <c r="I168" s="245">
        <v>360</v>
      </c>
      <c r="J168" s="246" t="s">
        <v>818</v>
      </c>
      <c r="K168" s="247">
        <f t="shared" si="48"/>
        <v>52.5</v>
      </c>
      <c r="L168" s="248">
        <f t="shared" si="49"/>
        <v>0.17647058823529413</v>
      </c>
      <c r="M168" s="243" t="s">
        <v>629</v>
      </c>
      <c r="N168" s="249">
        <v>42232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40">
        <v>36</v>
      </c>
      <c r="B169" s="241">
        <v>42219</v>
      </c>
      <c r="C169" s="241"/>
      <c r="D169" s="242" t="s">
        <v>819</v>
      </c>
      <c r="E169" s="243" t="s">
        <v>622</v>
      </c>
      <c r="F169" s="244">
        <v>115.5</v>
      </c>
      <c r="G169" s="243"/>
      <c r="H169" s="243">
        <v>149</v>
      </c>
      <c r="I169" s="245">
        <v>140</v>
      </c>
      <c r="J169" s="246" t="s">
        <v>820</v>
      </c>
      <c r="K169" s="247">
        <f t="shared" si="48"/>
        <v>33.5</v>
      </c>
      <c r="L169" s="248">
        <f t="shared" si="49"/>
        <v>0.29004329004329005</v>
      </c>
      <c r="M169" s="243" t="s">
        <v>629</v>
      </c>
      <c r="N169" s="249">
        <v>42740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40">
        <v>37</v>
      </c>
      <c r="B170" s="241">
        <v>42251</v>
      </c>
      <c r="C170" s="241"/>
      <c r="D170" s="242" t="s">
        <v>565</v>
      </c>
      <c r="E170" s="243" t="s">
        <v>622</v>
      </c>
      <c r="F170" s="244">
        <v>226</v>
      </c>
      <c r="G170" s="243"/>
      <c r="H170" s="243">
        <v>292</v>
      </c>
      <c r="I170" s="245">
        <v>292</v>
      </c>
      <c r="J170" s="246" t="s">
        <v>821</v>
      </c>
      <c r="K170" s="247">
        <f t="shared" si="48"/>
        <v>66</v>
      </c>
      <c r="L170" s="248">
        <f t="shared" si="49"/>
        <v>0.29203539823008851</v>
      </c>
      <c r="M170" s="243" t="s">
        <v>629</v>
      </c>
      <c r="N170" s="249">
        <v>42286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40">
        <v>38</v>
      </c>
      <c r="B171" s="241">
        <v>42254</v>
      </c>
      <c r="C171" s="241"/>
      <c r="D171" s="242" t="s">
        <v>809</v>
      </c>
      <c r="E171" s="243" t="s">
        <v>622</v>
      </c>
      <c r="F171" s="244">
        <v>232.5</v>
      </c>
      <c r="G171" s="243"/>
      <c r="H171" s="243">
        <v>312.5</v>
      </c>
      <c r="I171" s="245">
        <v>310</v>
      </c>
      <c r="J171" s="246" t="s">
        <v>767</v>
      </c>
      <c r="K171" s="247">
        <f t="shared" si="48"/>
        <v>80</v>
      </c>
      <c r="L171" s="248">
        <f t="shared" si="49"/>
        <v>0.34408602150537637</v>
      </c>
      <c r="M171" s="243" t="s">
        <v>629</v>
      </c>
      <c r="N171" s="249">
        <v>42823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40">
        <v>39</v>
      </c>
      <c r="B172" s="241">
        <v>42268</v>
      </c>
      <c r="C172" s="241"/>
      <c r="D172" s="242" t="s">
        <v>822</v>
      </c>
      <c r="E172" s="243" t="s">
        <v>622</v>
      </c>
      <c r="F172" s="244">
        <v>196.5</v>
      </c>
      <c r="G172" s="243"/>
      <c r="H172" s="243">
        <v>238</v>
      </c>
      <c r="I172" s="245">
        <v>238</v>
      </c>
      <c r="J172" s="246" t="s">
        <v>821</v>
      </c>
      <c r="K172" s="247">
        <f t="shared" si="48"/>
        <v>41.5</v>
      </c>
      <c r="L172" s="248">
        <f t="shared" si="49"/>
        <v>0.21119592875318066</v>
      </c>
      <c r="M172" s="243" t="s">
        <v>629</v>
      </c>
      <c r="N172" s="249">
        <v>42291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40">
        <v>40</v>
      </c>
      <c r="B173" s="241">
        <v>42271</v>
      </c>
      <c r="C173" s="241"/>
      <c r="D173" s="242" t="s">
        <v>765</v>
      </c>
      <c r="E173" s="243" t="s">
        <v>622</v>
      </c>
      <c r="F173" s="244">
        <v>65</v>
      </c>
      <c r="G173" s="243"/>
      <c r="H173" s="243">
        <v>82</v>
      </c>
      <c r="I173" s="245">
        <v>82</v>
      </c>
      <c r="J173" s="246" t="s">
        <v>821</v>
      </c>
      <c r="K173" s="247">
        <f t="shared" si="48"/>
        <v>17</v>
      </c>
      <c r="L173" s="248">
        <f t="shared" si="49"/>
        <v>0.26153846153846155</v>
      </c>
      <c r="M173" s="243" t="s">
        <v>629</v>
      </c>
      <c r="N173" s="249">
        <v>42578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40">
        <v>41</v>
      </c>
      <c r="B174" s="241">
        <v>42291</v>
      </c>
      <c r="C174" s="241"/>
      <c r="D174" s="242" t="s">
        <v>823</v>
      </c>
      <c r="E174" s="243" t="s">
        <v>622</v>
      </c>
      <c r="F174" s="244">
        <v>144</v>
      </c>
      <c r="G174" s="243"/>
      <c r="H174" s="243">
        <v>182.5</v>
      </c>
      <c r="I174" s="245">
        <v>181</v>
      </c>
      <c r="J174" s="246" t="s">
        <v>821</v>
      </c>
      <c r="K174" s="247">
        <f t="shared" si="48"/>
        <v>38.5</v>
      </c>
      <c r="L174" s="248">
        <f t="shared" si="49"/>
        <v>0.2673611111111111</v>
      </c>
      <c r="M174" s="243" t="s">
        <v>629</v>
      </c>
      <c r="N174" s="249">
        <v>42817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40">
        <v>42</v>
      </c>
      <c r="B175" s="241">
        <v>42291</v>
      </c>
      <c r="C175" s="241"/>
      <c r="D175" s="242" t="s">
        <v>824</v>
      </c>
      <c r="E175" s="243" t="s">
        <v>622</v>
      </c>
      <c r="F175" s="244">
        <v>264</v>
      </c>
      <c r="G175" s="243"/>
      <c r="H175" s="243">
        <v>311</v>
      </c>
      <c r="I175" s="245">
        <v>311</v>
      </c>
      <c r="J175" s="246" t="s">
        <v>821</v>
      </c>
      <c r="K175" s="247">
        <f t="shared" si="48"/>
        <v>47</v>
      </c>
      <c r="L175" s="248">
        <f t="shared" si="49"/>
        <v>0.17803030303030304</v>
      </c>
      <c r="M175" s="243" t="s">
        <v>629</v>
      </c>
      <c r="N175" s="249">
        <v>42604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40">
        <v>43</v>
      </c>
      <c r="B176" s="241">
        <v>42318</v>
      </c>
      <c r="C176" s="241"/>
      <c r="D176" s="242" t="s">
        <v>825</v>
      </c>
      <c r="E176" s="243" t="s">
        <v>649</v>
      </c>
      <c r="F176" s="244">
        <v>549.5</v>
      </c>
      <c r="G176" s="243"/>
      <c r="H176" s="243">
        <v>630</v>
      </c>
      <c r="I176" s="245">
        <v>630</v>
      </c>
      <c r="J176" s="246" t="s">
        <v>821</v>
      </c>
      <c r="K176" s="247">
        <f t="shared" si="48"/>
        <v>80.5</v>
      </c>
      <c r="L176" s="248">
        <f t="shared" si="49"/>
        <v>0.1464968152866242</v>
      </c>
      <c r="M176" s="243" t="s">
        <v>629</v>
      </c>
      <c r="N176" s="249">
        <v>42419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40">
        <v>44</v>
      </c>
      <c r="B177" s="241">
        <v>42342</v>
      </c>
      <c r="C177" s="241"/>
      <c r="D177" s="242" t="s">
        <v>826</v>
      </c>
      <c r="E177" s="243" t="s">
        <v>622</v>
      </c>
      <c r="F177" s="244">
        <v>1027.5</v>
      </c>
      <c r="G177" s="243"/>
      <c r="H177" s="243">
        <v>1315</v>
      </c>
      <c r="I177" s="245">
        <v>1250</v>
      </c>
      <c r="J177" s="246" t="s">
        <v>821</v>
      </c>
      <c r="K177" s="247">
        <f t="shared" si="48"/>
        <v>287.5</v>
      </c>
      <c r="L177" s="248">
        <f t="shared" si="49"/>
        <v>0.27980535279805352</v>
      </c>
      <c r="M177" s="243" t="s">
        <v>629</v>
      </c>
      <c r="N177" s="249">
        <v>43244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40">
        <v>45</v>
      </c>
      <c r="B178" s="241">
        <v>42367</v>
      </c>
      <c r="C178" s="241"/>
      <c r="D178" s="242" t="s">
        <v>827</v>
      </c>
      <c r="E178" s="243" t="s">
        <v>622</v>
      </c>
      <c r="F178" s="244">
        <v>465</v>
      </c>
      <c r="G178" s="243"/>
      <c r="H178" s="243">
        <v>540</v>
      </c>
      <c r="I178" s="245">
        <v>540</v>
      </c>
      <c r="J178" s="246" t="s">
        <v>821</v>
      </c>
      <c r="K178" s="247">
        <f t="shared" si="48"/>
        <v>75</v>
      </c>
      <c r="L178" s="248">
        <f t="shared" si="49"/>
        <v>0.16129032258064516</v>
      </c>
      <c r="M178" s="243" t="s">
        <v>629</v>
      </c>
      <c r="N178" s="249">
        <v>42530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40">
        <v>46</v>
      </c>
      <c r="B179" s="241">
        <v>42380</v>
      </c>
      <c r="C179" s="241"/>
      <c r="D179" s="242" t="s">
        <v>416</v>
      </c>
      <c r="E179" s="243" t="s">
        <v>649</v>
      </c>
      <c r="F179" s="244">
        <v>81</v>
      </c>
      <c r="G179" s="243"/>
      <c r="H179" s="243">
        <v>110</v>
      </c>
      <c r="I179" s="245">
        <v>110</v>
      </c>
      <c r="J179" s="246" t="s">
        <v>821</v>
      </c>
      <c r="K179" s="247">
        <f t="shared" si="48"/>
        <v>29</v>
      </c>
      <c r="L179" s="248">
        <f t="shared" si="49"/>
        <v>0.35802469135802467</v>
      </c>
      <c r="M179" s="243" t="s">
        <v>629</v>
      </c>
      <c r="N179" s="249">
        <v>42745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40">
        <v>47</v>
      </c>
      <c r="B180" s="241">
        <v>42382</v>
      </c>
      <c r="C180" s="241"/>
      <c r="D180" s="242" t="s">
        <v>828</v>
      </c>
      <c r="E180" s="243" t="s">
        <v>649</v>
      </c>
      <c r="F180" s="244">
        <v>417.5</v>
      </c>
      <c r="G180" s="243"/>
      <c r="H180" s="243">
        <v>547</v>
      </c>
      <c r="I180" s="245">
        <v>535</v>
      </c>
      <c r="J180" s="246" t="s">
        <v>821</v>
      </c>
      <c r="K180" s="247">
        <f t="shared" si="48"/>
        <v>129.5</v>
      </c>
      <c r="L180" s="248">
        <f t="shared" si="49"/>
        <v>0.31017964071856285</v>
      </c>
      <c r="M180" s="243" t="s">
        <v>629</v>
      </c>
      <c r="N180" s="249">
        <v>42578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40">
        <v>48</v>
      </c>
      <c r="B181" s="241">
        <v>42408</v>
      </c>
      <c r="C181" s="241"/>
      <c r="D181" s="242" t="s">
        <v>829</v>
      </c>
      <c r="E181" s="243" t="s">
        <v>622</v>
      </c>
      <c r="F181" s="244">
        <v>650</v>
      </c>
      <c r="G181" s="243"/>
      <c r="H181" s="243">
        <v>800</v>
      </c>
      <c r="I181" s="245">
        <v>800</v>
      </c>
      <c r="J181" s="246" t="s">
        <v>821</v>
      </c>
      <c r="K181" s="247">
        <f t="shared" si="48"/>
        <v>150</v>
      </c>
      <c r="L181" s="248">
        <f t="shared" si="49"/>
        <v>0.23076923076923078</v>
      </c>
      <c r="M181" s="243" t="s">
        <v>629</v>
      </c>
      <c r="N181" s="249">
        <v>43154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40">
        <v>49</v>
      </c>
      <c r="B182" s="241">
        <v>42433</v>
      </c>
      <c r="C182" s="241"/>
      <c r="D182" s="242" t="s">
        <v>239</v>
      </c>
      <c r="E182" s="243" t="s">
        <v>622</v>
      </c>
      <c r="F182" s="244">
        <v>437.5</v>
      </c>
      <c r="G182" s="243"/>
      <c r="H182" s="243">
        <v>504.5</v>
      </c>
      <c r="I182" s="245">
        <v>522</v>
      </c>
      <c r="J182" s="246" t="s">
        <v>830</v>
      </c>
      <c r="K182" s="247">
        <f t="shared" si="48"/>
        <v>67</v>
      </c>
      <c r="L182" s="248">
        <f t="shared" si="49"/>
        <v>0.15314285714285714</v>
      </c>
      <c r="M182" s="243" t="s">
        <v>629</v>
      </c>
      <c r="N182" s="249">
        <v>42480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40">
        <v>50</v>
      </c>
      <c r="B183" s="241">
        <v>42438</v>
      </c>
      <c r="C183" s="241"/>
      <c r="D183" s="242" t="s">
        <v>831</v>
      </c>
      <c r="E183" s="243" t="s">
        <v>622</v>
      </c>
      <c r="F183" s="244">
        <v>189.5</v>
      </c>
      <c r="G183" s="243"/>
      <c r="H183" s="243">
        <v>218</v>
      </c>
      <c r="I183" s="245">
        <v>218</v>
      </c>
      <c r="J183" s="246" t="s">
        <v>821</v>
      </c>
      <c r="K183" s="247">
        <f t="shared" si="48"/>
        <v>28.5</v>
      </c>
      <c r="L183" s="248">
        <f t="shared" si="49"/>
        <v>0.15039577836411611</v>
      </c>
      <c r="M183" s="243" t="s">
        <v>629</v>
      </c>
      <c r="N183" s="249">
        <v>43034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50">
        <v>51</v>
      </c>
      <c r="B184" s="251">
        <v>42471</v>
      </c>
      <c r="C184" s="251"/>
      <c r="D184" s="259" t="s">
        <v>832</v>
      </c>
      <c r="E184" s="254" t="s">
        <v>622</v>
      </c>
      <c r="F184" s="254">
        <v>36.5</v>
      </c>
      <c r="G184" s="255"/>
      <c r="H184" s="255">
        <v>15.85</v>
      </c>
      <c r="I184" s="255">
        <v>60</v>
      </c>
      <c r="J184" s="256" t="s">
        <v>833</v>
      </c>
      <c r="K184" s="257">
        <f t="shared" si="48"/>
        <v>-20.65</v>
      </c>
      <c r="L184" s="258">
        <f t="shared" si="49"/>
        <v>-0.5657534246575342</v>
      </c>
      <c r="M184" s="254" t="s">
        <v>654</v>
      </c>
      <c r="N184" s="262">
        <v>43627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40">
        <v>52</v>
      </c>
      <c r="B185" s="241">
        <v>42472</v>
      </c>
      <c r="C185" s="241"/>
      <c r="D185" s="242" t="s">
        <v>834</v>
      </c>
      <c r="E185" s="243" t="s">
        <v>622</v>
      </c>
      <c r="F185" s="244">
        <v>93</v>
      </c>
      <c r="G185" s="243"/>
      <c r="H185" s="243">
        <v>149</v>
      </c>
      <c r="I185" s="245">
        <v>140</v>
      </c>
      <c r="J185" s="246" t="s">
        <v>835</v>
      </c>
      <c r="K185" s="247">
        <f t="shared" si="48"/>
        <v>56</v>
      </c>
      <c r="L185" s="248">
        <f t="shared" si="49"/>
        <v>0.60215053763440862</v>
      </c>
      <c r="M185" s="243" t="s">
        <v>629</v>
      </c>
      <c r="N185" s="249">
        <v>42740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40">
        <v>53</v>
      </c>
      <c r="B186" s="241">
        <v>42472</v>
      </c>
      <c r="C186" s="241"/>
      <c r="D186" s="242" t="s">
        <v>836</v>
      </c>
      <c r="E186" s="243" t="s">
        <v>622</v>
      </c>
      <c r="F186" s="244">
        <v>130</v>
      </c>
      <c r="G186" s="243"/>
      <c r="H186" s="243">
        <v>150</v>
      </c>
      <c r="I186" s="245" t="s">
        <v>837</v>
      </c>
      <c r="J186" s="246" t="s">
        <v>821</v>
      </c>
      <c r="K186" s="247">
        <f t="shared" si="48"/>
        <v>20</v>
      </c>
      <c r="L186" s="248">
        <f t="shared" si="49"/>
        <v>0.15384615384615385</v>
      </c>
      <c r="M186" s="243" t="s">
        <v>629</v>
      </c>
      <c r="N186" s="249">
        <v>42564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40">
        <v>54</v>
      </c>
      <c r="B187" s="241">
        <v>42473</v>
      </c>
      <c r="C187" s="241"/>
      <c r="D187" s="242" t="s">
        <v>838</v>
      </c>
      <c r="E187" s="243" t="s">
        <v>622</v>
      </c>
      <c r="F187" s="244">
        <v>196</v>
      </c>
      <c r="G187" s="243"/>
      <c r="H187" s="243">
        <v>299</v>
      </c>
      <c r="I187" s="245">
        <v>299</v>
      </c>
      <c r="J187" s="246" t="s">
        <v>821</v>
      </c>
      <c r="K187" s="247">
        <v>103</v>
      </c>
      <c r="L187" s="248">
        <v>0.52551020408163296</v>
      </c>
      <c r="M187" s="243" t="s">
        <v>629</v>
      </c>
      <c r="N187" s="249">
        <v>42620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40">
        <v>55</v>
      </c>
      <c r="B188" s="241">
        <v>42473</v>
      </c>
      <c r="C188" s="241"/>
      <c r="D188" s="242" t="s">
        <v>839</v>
      </c>
      <c r="E188" s="243" t="s">
        <v>622</v>
      </c>
      <c r="F188" s="244">
        <v>88</v>
      </c>
      <c r="G188" s="243"/>
      <c r="H188" s="243">
        <v>103</v>
      </c>
      <c r="I188" s="245">
        <v>103</v>
      </c>
      <c r="J188" s="246" t="s">
        <v>821</v>
      </c>
      <c r="K188" s="247">
        <v>15</v>
      </c>
      <c r="L188" s="248">
        <v>0.170454545454545</v>
      </c>
      <c r="M188" s="243" t="s">
        <v>629</v>
      </c>
      <c r="N188" s="249">
        <v>42530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40">
        <v>56</v>
      </c>
      <c r="B189" s="241">
        <v>42492</v>
      </c>
      <c r="C189" s="241"/>
      <c r="D189" s="242" t="s">
        <v>840</v>
      </c>
      <c r="E189" s="243" t="s">
        <v>622</v>
      </c>
      <c r="F189" s="244">
        <v>127.5</v>
      </c>
      <c r="G189" s="243"/>
      <c r="H189" s="243">
        <v>148</v>
      </c>
      <c r="I189" s="245" t="s">
        <v>841</v>
      </c>
      <c r="J189" s="246" t="s">
        <v>821</v>
      </c>
      <c r="K189" s="247">
        <f t="shared" ref="K189:K193" si="50">H189-F189</f>
        <v>20.5</v>
      </c>
      <c r="L189" s="248">
        <f t="shared" ref="L189:L193" si="51">K189/F189</f>
        <v>0.16078431372549021</v>
      </c>
      <c r="M189" s="243" t="s">
        <v>629</v>
      </c>
      <c r="N189" s="249">
        <v>42564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40">
        <v>57</v>
      </c>
      <c r="B190" s="241">
        <v>42493</v>
      </c>
      <c r="C190" s="241"/>
      <c r="D190" s="242" t="s">
        <v>842</v>
      </c>
      <c r="E190" s="243" t="s">
        <v>622</v>
      </c>
      <c r="F190" s="244">
        <v>675</v>
      </c>
      <c r="G190" s="243"/>
      <c r="H190" s="243">
        <v>815</v>
      </c>
      <c r="I190" s="245" t="s">
        <v>843</v>
      </c>
      <c r="J190" s="246" t="s">
        <v>821</v>
      </c>
      <c r="K190" s="247">
        <f t="shared" si="50"/>
        <v>140</v>
      </c>
      <c r="L190" s="248">
        <f t="shared" si="51"/>
        <v>0.2074074074074074</v>
      </c>
      <c r="M190" s="243" t="s">
        <v>629</v>
      </c>
      <c r="N190" s="249">
        <v>43154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50">
        <v>58</v>
      </c>
      <c r="B191" s="251">
        <v>42522</v>
      </c>
      <c r="C191" s="251"/>
      <c r="D191" s="252" t="s">
        <v>844</v>
      </c>
      <c r="E191" s="253" t="s">
        <v>622</v>
      </c>
      <c r="F191" s="254">
        <v>500</v>
      </c>
      <c r="G191" s="254"/>
      <c r="H191" s="255">
        <v>232.5</v>
      </c>
      <c r="I191" s="255" t="s">
        <v>845</v>
      </c>
      <c r="J191" s="256" t="s">
        <v>846</v>
      </c>
      <c r="K191" s="257">
        <f t="shared" si="50"/>
        <v>-267.5</v>
      </c>
      <c r="L191" s="258">
        <f t="shared" si="51"/>
        <v>-0.53500000000000003</v>
      </c>
      <c r="M191" s="254" t="s">
        <v>654</v>
      </c>
      <c r="N191" s="251">
        <v>43735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40">
        <v>59</v>
      </c>
      <c r="B192" s="241">
        <v>42527</v>
      </c>
      <c r="C192" s="241"/>
      <c r="D192" s="242" t="s">
        <v>567</v>
      </c>
      <c r="E192" s="243" t="s">
        <v>622</v>
      </c>
      <c r="F192" s="244">
        <v>110</v>
      </c>
      <c r="G192" s="243"/>
      <c r="H192" s="243">
        <v>126.5</v>
      </c>
      <c r="I192" s="245">
        <v>125</v>
      </c>
      <c r="J192" s="246" t="s">
        <v>773</v>
      </c>
      <c r="K192" s="247">
        <f t="shared" si="50"/>
        <v>16.5</v>
      </c>
      <c r="L192" s="248">
        <f t="shared" si="51"/>
        <v>0.15</v>
      </c>
      <c r="M192" s="243" t="s">
        <v>629</v>
      </c>
      <c r="N192" s="249">
        <v>42552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40">
        <v>60</v>
      </c>
      <c r="B193" s="241">
        <v>42538</v>
      </c>
      <c r="C193" s="241"/>
      <c r="D193" s="242" t="s">
        <v>847</v>
      </c>
      <c r="E193" s="243" t="s">
        <v>622</v>
      </c>
      <c r="F193" s="244">
        <v>44</v>
      </c>
      <c r="G193" s="243"/>
      <c r="H193" s="243">
        <v>69.5</v>
      </c>
      <c r="I193" s="245">
        <v>69.5</v>
      </c>
      <c r="J193" s="246" t="s">
        <v>848</v>
      </c>
      <c r="K193" s="247">
        <f t="shared" si="50"/>
        <v>25.5</v>
      </c>
      <c r="L193" s="248">
        <f t="shared" si="51"/>
        <v>0.57954545454545459</v>
      </c>
      <c r="M193" s="243" t="s">
        <v>629</v>
      </c>
      <c r="N193" s="249">
        <v>42977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40">
        <v>61</v>
      </c>
      <c r="B194" s="241">
        <v>42549</v>
      </c>
      <c r="C194" s="241"/>
      <c r="D194" s="242" t="s">
        <v>849</v>
      </c>
      <c r="E194" s="243" t="s">
        <v>622</v>
      </c>
      <c r="F194" s="244">
        <v>262.5</v>
      </c>
      <c r="G194" s="243"/>
      <c r="H194" s="243">
        <v>340</v>
      </c>
      <c r="I194" s="245">
        <v>333</v>
      </c>
      <c r="J194" s="246" t="s">
        <v>850</v>
      </c>
      <c r="K194" s="247">
        <v>77.5</v>
      </c>
      <c r="L194" s="248">
        <v>0.29523809523809502</v>
      </c>
      <c r="M194" s="243" t="s">
        <v>629</v>
      </c>
      <c r="N194" s="249">
        <v>43017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40">
        <v>62</v>
      </c>
      <c r="B195" s="241">
        <v>42549</v>
      </c>
      <c r="C195" s="241"/>
      <c r="D195" s="242" t="s">
        <v>851</v>
      </c>
      <c r="E195" s="243" t="s">
        <v>622</v>
      </c>
      <c r="F195" s="244">
        <v>840</v>
      </c>
      <c r="G195" s="243"/>
      <c r="H195" s="243">
        <v>1230</v>
      </c>
      <c r="I195" s="245">
        <v>1230</v>
      </c>
      <c r="J195" s="246" t="s">
        <v>821</v>
      </c>
      <c r="K195" s="247">
        <v>390</v>
      </c>
      <c r="L195" s="248">
        <v>0.46428571428571402</v>
      </c>
      <c r="M195" s="243" t="s">
        <v>629</v>
      </c>
      <c r="N195" s="249">
        <v>42649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63">
        <v>63</v>
      </c>
      <c r="B196" s="264">
        <v>42556</v>
      </c>
      <c r="C196" s="264"/>
      <c r="D196" s="265" t="s">
        <v>852</v>
      </c>
      <c r="E196" s="266" t="s">
        <v>622</v>
      </c>
      <c r="F196" s="266">
        <v>395</v>
      </c>
      <c r="G196" s="267"/>
      <c r="H196" s="267">
        <f>(468.5+342.5)/2</f>
        <v>405.5</v>
      </c>
      <c r="I196" s="267">
        <v>510</v>
      </c>
      <c r="J196" s="268" t="s">
        <v>853</v>
      </c>
      <c r="K196" s="269">
        <f t="shared" ref="K196:K202" si="52">H196-F196</f>
        <v>10.5</v>
      </c>
      <c r="L196" s="270">
        <f t="shared" ref="L196:L202" si="53">K196/F196</f>
        <v>2.6582278481012658E-2</v>
      </c>
      <c r="M196" s="266" t="s">
        <v>693</v>
      </c>
      <c r="N196" s="264">
        <v>43606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50">
        <v>64</v>
      </c>
      <c r="B197" s="251">
        <v>42584</v>
      </c>
      <c r="C197" s="251"/>
      <c r="D197" s="252" t="s">
        <v>854</v>
      </c>
      <c r="E197" s="253" t="s">
        <v>649</v>
      </c>
      <c r="F197" s="254">
        <f>169.5-12.8</f>
        <v>156.69999999999999</v>
      </c>
      <c r="G197" s="254"/>
      <c r="H197" s="255">
        <v>77</v>
      </c>
      <c r="I197" s="255" t="s">
        <v>855</v>
      </c>
      <c r="J197" s="256" t="s">
        <v>856</v>
      </c>
      <c r="K197" s="257">
        <f t="shared" si="52"/>
        <v>-79.699999999999989</v>
      </c>
      <c r="L197" s="258">
        <f t="shared" si="53"/>
        <v>-0.50861518825781749</v>
      </c>
      <c r="M197" s="254" t="s">
        <v>654</v>
      </c>
      <c r="N197" s="251">
        <v>43522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50">
        <v>65</v>
      </c>
      <c r="B198" s="251">
        <v>42586</v>
      </c>
      <c r="C198" s="251"/>
      <c r="D198" s="252" t="s">
        <v>857</v>
      </c>
      <c r="E198" s="253" t="s">
        <v>622</v>
      </c>
      <c r="F198" s="254">
        <v>400</v>
      </c>
      <c r="G198" s="254"/>
      <c r="H198" s="255">
        <v>305</v>
      </c>
      <c r="I198" s="255">
        <v>475</v>
      </c>
      <c r="J198" s="256" t="s">
        <v>858</v>
      </c>
      <c r="K198" s="257">
        <f t="shared" si="52"/>
        <v>-95</v>
      </c>
      <c r="L198" s="258">
        <f t="shared" si="53"/>
        <v>-0.23749999999999999</v>
      </c>
      <c r="M198" s="254" t="s">
        <v>654</v>
      </c>
      <c r="N198" s="251">
        <v>43606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40">
        <v>66</v>
      </c>
      <c r="B199" s="241">
        <v>42593</v>
      </c>
      <c r="C199" s="241"/>
      <c r="D199" s="242" t="s">
        <v>859</v>
      </c>
      <c r="E199" s="243" t="s">
        <v>622</v>
      </c>
      <c r="F199" s="244">
        <v>86.5</v>
      </c>
      <c r="G199" s="243"/>
      <c r="H199" s="243">
        <v>130</v>
      </c>
      <c r="I199" s="245">
        <v>130</v>
      </c>
      <c r="J199" s="246" t="s">
        <v>860</v>
      </c>
      <c r="K199" s="247">
        <f t="shared" si="52"/>
        <v>43.5</v>
      </c>
      <c r="L199" s="248">
        <f t="shared" si="53"/>
        <v>0.50289017341040465</v>
      </c>
      <c r="M199" s="243" t="s">
        <v>629</v>
      </c>
      <c r="N199" s="249">
        <v>43091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50">
        <v>67</v>
      </c>
      <c r="B200" s="251">
        <v>42600</v>
      </c>
      <c r="C200" s="251"/>
      <c r="D200" s="252" t="s">
        <v>123</v>
      </c>
      <c r="E200" s="253" t="s">
        <v>622</v>
      </c>
      <c r="F200" s="254">
        <v>133.5</v>
      </c>
      <c r="G200" s="254"/>
      <c r="H200" s="255">
        <v>126.5</v>
      </c>
      <c r="I200" s="255">
        <v>178</v>
      </c>
      <c r="J200" s="256" t="s">
        <v>861</v>
      </c>
      <c r="K200" s="257">
        <f t="shared" si="52"/>
        <v>-7</v>
      </c>
      <c r="L200" s="258">
        <f t="shared" si="53"/>
        <v>-5.2434456928838954E-2</v>
      </c>
      <c r="M200" s="254" t="s">
        <v>654</v>
      </c>
      <c r="N200" s="251">
        <v>42615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40">
        <v>68</v>
      </c>
      <c r="B201" s="241">
        <v>42613</v>
      </c>
      <c r="C201" s="241"/>
      <c r="D201" s="242" t="s">
        <v>862</v>
      </c>
      <c r="E201" s="243" t="s">
        <v>622</v>
      </c>
      <c r="F201" s="244">
        <v>560</v>
      </c>
      <c r="G201" s="243"/>
      <c r="H201" s="243">
        <v>725</v>
      </c>
      <c r="I201" s="245">
        <v>725</v>
      </c>
      <c r="J201" s="246" t="s">
        <v>767</v>
      </c>
      <c r="K201" s="247">
        <f t="shared" si="52"/>
        <v>165</v>
      </c>
      <c r="L201" s="248">
        <f t="shared" si="53"/>
        <v>0.29464285714285715</v>
      </c>
      <c r="M201" s="243" t="s">
        <v>629</v>
      </c>
      <c r="N201" s="249">
        <v>42456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40">
        <v>69</v>
      </c>
      <c r="B202" s="241">
        <v>42614</v>
      </c>
      <c r="C202" s="241"/>
      <c r="D202" s="242" t="s">
        <v>863</v>
      </c>
      <c r="E202" s="243" t="s">
        <v>622</v>
      </c>
      <c r="F202" s="244">
        <v>160.5</v>
      </c>
      <c r="G202" s="243"/>
      <c r="H202" s="243">
        <v>210</v>
      </c>
      <c r="I202" s="245">
        <v>210</v>
      </c>
      <c r="J202" s="246" t="s">
        <v>767</v>
      </c>
      <c r="K202" s="247">
        <f t="shared" si="52"/>
        <v>49.5</v>
      </c>
      <c r="L202" s="248">
        <f t="shared" si="53"/>
        <v>0.30841121495327101</v>
      </c>
      <c r="M202" s="243" t="s">
        <v>629</v>
      </c>
      <c r="N202" s="249">
        <v>42871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40">
        <v>70</v>
      </c>
      <c r="B203" s="241">
        <v>42646</v>
      </c>
      <c r="C203" s="241"/>
      <c r="D203" s="242" t="s">
        <v>428</v>
      </c>
      <c r="E203" s="243" t="s">
        <v>622</v>
      </c>
      <c r="F203" s="244">
        <v>430</v>
      </c>
      <c r="G203" s="243"/>
      <c r="H203" s="243">
        <v>596</v>
      </c>
      <c r="I203" s="245">
        <v>575</v>
      </c>
      <c r="J203" s="246" t="s">
        <v>864</v>
      </c>
      <c r="K203" s="247">
        <v>166</v>
      </c>
      <c r="L203" s="248">
        <v>0.38604651162790699</v>
      </c>
      <c r="M203" s="243" t="s">
        <v>629</v>
      </c>
      <c r="N203" s="249">
        <v>42769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40">
        <v>71</v>
      </c>
      <c r="B204" s="241">
        <v>42657</v>
      </c>
      <c r="C204" s="241"/>
      <c r="D204" s="242" t="s">
        <v>865</v>
      </c>
      <c r="E204" s="243" t="s">
        <v>622</v>
      </c>
      <c r="F204" s="244">
        <v>280</v>
      </c>
      <c r="G204" s="243"/>
      <c r="H204" s="243">
        <v>345</v>
      </c>
      <c r="I204" s="245">
        <v>345</v>
      </c>
      <c r="J204" s="246" t="s">
        <v>767</v>
      </c>
      <c r="K204" s="247">
        <f t="shared" ref="K204:K209" si="54">H204-F204</f>
        <v>65</v>
      </c>
      <c r="L204" s="248">
        <f t="shared" ref="L204:L205" si="55">K204/F204</f>
        <v>0.23214285714285715</v>
      </c>
      <c r="M204" s="243" t="s">
        <v>629</v>
      </c>
      <c r="N204" s="249">
        <v>42814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40">
        <v>72</v>
      </c>
      <c r="B205" s="241">
        <v>42657</v>
      </c>
      <c r="C205" s="241"/>
      <c r="D205" s="242" t="s">
        <v>866</v>
      </c>
      <c r="E205" s="243" t="s">
        <v>622</v>
      </c>
      <c r="F205" s="244">
        <v>245</v>
      </c>
      <c r="G205" s="243"/>
      <c r="H205" s="243">
        <v>325.5</v>
      </c>
      <c r="I205" s="245">
        <v>330</v>
      </c>
      <c r="J205" s="246" t="s">
        <v>867</v>
      </c>
      <c r="K205" s="247">
        <f t="shared" si="54"/>
        <v>80.5</v>
      </c>
      <c r="L205" s="248">
        <f t="shared" si="55"/>
        <v>0.32857142857142857</v>
      </c>
      <c r="M205" s="243" t="s">
        <v>629</v>
      </c>
      <c r="N205" s="249">
        <v>42769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40">
        <v>73</v>
      </c>
      <c r="B206" s="241">
        <v>42660</v>
      </c>
      <c r="C206" s="241"/>
      <c r="D206" s="242" t="s">
        <v>868</v>
      </c>
      <c r="E206" s="243" t="s">
        <v>622</v>
      </c>
      <c r="F206" s="244">
        <v>125</v>
      </c>
      <c r="G206" s="243"/>
      <c r="H206" s="243">
        <v>160</v>
      </c>
      <c r="I206" s="245">
        <v>160</v>
      </c>
      <c r="J206" s="246" t="s">
        <v>821</v>
      </c>
      <c r="K206" s="247">
        <f t="shared" si="54"/>
        <v>35</v>
      </c>
      <c r="L206" s="248">
        <v>0.28000000000000003</v>
      </c>
      <c r="M206" s="243" t="s">
        <v>629</v>
      </c>
      <c r="N206" s="249">
        <v>42803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40">
        <v>74</v>
      </c>
      <c r="B207" s="241">
        <v>42660</v>
      </c>
      <c r="C207" s="241"/>
      <c r="D207" s="242" t="s">
        <v>869</v>
      </c>
      <c r="E207" s="243" t="s">
        <v>622</v>
      </c>
      <c r="F207" s="244">
        <v>114</v>
      </c>
      <c r="G207" s="243"/>
      <c r="H207" s="243">
        <v>145</v>
      </c>
      <c r="I207" s="245">
        <v>145</v>
      </c>
      <c r="J207" s="246" t="s">
        <v>821</v>
      </c>
      <c r="K207" s="247">
        <f t="shared" si="54"/>
        <v>31</v>
      </c>
      <c r="L207" s="248">
        <f t="shared" ref="L207:L209" si="56">K207/F207</f>
        <v>0.27192982456140352</v>
      </c>
      <c r="M207" s="243" t="s">
        <v>629</v>
      </c>
      <c r="N207" s="249">
        <v>42859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40">
        <v>75</v>
      </c>
      <c r="B208" s="241">
        <v>42660</v>
      </c>
      <c r="C208" s="241"/>
      <c r="D208" s="242" t="s">
        <v>870</v>
      </c>
      <c r="E208" s="243" t="s">
        <v>622</v>
      </c>
      <c r="F208" s="244">
        <v>212</v>
      </c>
      <c r="G208" s="243"/>
      <c r="H208" s="243">
        <v>280</v>
      </c>
      <c r="I208" s="245">
        <v>276</v>
      </c>
      <c r="J208" s="246" t="s">
        <v>871</v>
      </c>
      <c r="K208" s="247">
        <f t="shared" si="54"/>
        <v>68</v>
      </c>
      <c r="L208" s="248">
        <f t="shared" si="56"/>
        <v>0.32075471698113206</v>
      </c>
      <c r="M208" s="243" t="s">
        <v>629</v>
      </c>
      <c r="N208" s="249">
        <v>42858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40">
        <v>76</v>
      </c>
      <c r="B209" s="241">
        <v>42678</v>
      </c>
      <c r="C209" s="241"/>
      <c r="D209" s="242" t="s">
        <v>480</v>
      </c>
      <c r="E209" s="243" t="s">
        <v>622</v>
      </c>
      <c r="F209" s="244">
        <v>155</v>
      </c>
      <c r="G209" s="243"/>
      <c r="H209" s="243">
        <v>210</v>
      </c>
      <c r="I209" s="245">
        <v>210</v>
      </c>
      <c r="J209" s="246" t="s">
        <v>872</v>
      </c>
      <c r="K209" s="247">
        <f t="shared" si="54"/>
        <v>55</v>
      </c>
      <c r="L209" s="248">
        <f t="shared" si="56"/>
        <v>0.35483870967741937</v>
      </c>
      <c r="M209" s="243" t="s">
        <v>629</v>
      </c>
      <c r="N209" s="249">
        <v>42944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50">
        <v>77</v>
      </c>
      <c r="B210" s="251">
        <v>42710</v>
      </c>
      <c r="C210" s="251"/>
      <c r="D210" s="252" t="s">
        <v>873</v>
      </c>
      <c r="E210" s="253" t="s">
        <v>622</v>
      </c>
      <c r="F210" s="254">
        <v>150.5</v>
      </c>
      <c r="G210" s="254"/>
      <c r="H210" s="255">
        <v>72.5</v>
      </c>
      <c r="I210" s="255">
        <v>174</v>
      </c>
      <c r="J210" s="256" t="s">
        <v>874</v>
      </c>
      <c r="K210" s="257">
        <v>-78</v>
      </c>
      <c r="L210" s="258">
        <v>-0.51827242524916906</v>
      </c>
      <c r="M210" s="254" t="s">
        <v>654</v>
      </c>
      <c r="N210" s="251">
        <v>43333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40">
        <v>78</v>
      </c>
      <c r="B211" s="241">
        <v>42712</v>
      </c>
      <c r="C211" s="241"/>
      <c r="D211" s="242" t="s">
        <v>875</v>
      </c>
      <c r="E211" s="243" t="s">
        <v>622</v>
      </c>
      <c r="F211" s="244">
        <v>380</v>
      </c>
      <c r="G211" s="243"/>
      <c r="H211" s="243">
        <v>478</v>
      </c>
      <c r="I211" s="245">
        <v>468</v>
      </c>
      <c r="J211" s="246" t="s">
        <v>821</v>
      </c>
      <c r="K211" s="247">
        <f t="shared" ref="K211:K213" si="57">H211-F211</f>
        <v>98</v>
      </c>
      <c r="L211" s="248">
        <f t="shared" ref="L211:L213" si="58">K211/F211</f>
        <v>0.25789473684210529</v>
      </c>
      <c r="M211" s="243" t="s">
        <v>629</v>
      </c>
      <c r="N211" s="249">
        <v>43025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40">
        <v>79</v>
      </c>
      <c r="B212" s="241">
        <v>42734</v>
      </c>
      <c r="C212" s="241"/>
      <c r="D212" s="242" t="s">
        <v>122</v>
      </c>
      <c r="E212" s="243" t="s">
        <v>622</v>
      </c>
      <c r="F212" s="244">
        <v>305</v>
      </c>
      <c r="G212" s="243"/>
      <c r="H212" s="243">
        <v>375</v>
      </c>
      <c r="I212" s="245">
        <v>375</v>
      </c>
      <c r="J212" s="246" t="s">
        <v>821</v>
      </c>
      <c r="K212" s="247">
        <f t="shared" si="57"/>
        <v>70</v>
      </c>
      <c r="L212" s="248">
        <f t="shared" si="58"/>
        <v>0.22950819672131148</v>
      </c>
      <c r="M212" s="243" t="s">
        <v>629</v>
      </c>
      <c r="N212" s="249">
        <v>42768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40">
        <v>80</v>
      </c>
      <c r="B213" s="241">
        <v>42739</v>
      </c>
      <c r="C213" s="241"/>
      <c r="D213" s="242" t="s">
        <v>105</v>
      </c>
      <c r="E213" s="243" t="s">
        <v>622</v>
      </c>
      <c r="F213" s="244">
        <v>99.5</v>
      </c>
      <c r="G213" s="243"/>
      <c r="H213" s="243">
        <v>158</v>
      </c>
      <c r="I213" s="245">
        <v>158</v>
      </c>
      <c r="J213" s="246" t="s">
        <v>821</v>
      </c>
      <c r="K213" s="247">
        <f t="shared" si="57"/>
        <v>58.5</v>
      </c>
      <c r="L213" s="248">
        <f t="shared" si="58"/>
        <v>0.5879396984924623</v>
      </c>
      <c r="M213" s="243" t="s">
        <v>629</v>
      </c>
      <c r="N213" s="249">
        <v>42898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40">
        <v>81</v>
      </c>
      <c r="B214" s="241">
        <v>42739</v>
      </c>
      <c r="C214" s="241"/>
      <c r="D214" s="242" t="s">
        <v>105</v>
      </c>
      <c r="E214" s="243" t="s">
        <v>622</v>
      </c>
      <c r="F214" s="244">
        <v>99.5</v>
      </c>
      <c r="G214" s="243"/>
      <c r="H214" s="243">
        <v>158</v>
      </c>
      <c r="I214" s="245">
        <v>158</v>
      </c>
      <c r="J214" s="246" t="s">
        <v>821</v>
      </c>
      <c r="K214" s="247">
        <v>58.5</v>
      </c>
      <c r="L214" s="248">
        <v>0.58793969849246197</v>
      </c>
      <c r="M214" s="243" t="s">
        <v>629</v>
      </c>
      <c r="N214" s="249">
        <v>42898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40">
        <v>82</v>
      </c>
      <c r="B215" s="241">
        <v>42786</v>
      </c>
      <c r="C215" s="241"/>
      <c r="D215" s="242" t="s">
        <v>212</v>
      </c>
      <c r="E215" s="243" t="s">
        <v>622</v>
      </c>
      <c r="F215" s="244">
        <v>140.5</v>
      </c>
      <c r="G215" s="243"/>
      <c r="H215" s="243">
        <v>220</v>
      </c>
      <c r="I215" s="245">
        <v>220</v>
      </c>
      <c r="J215" s="246" t="s">
        <v>821</v>
      </c>
      <c r="K215" s="247">
        <f>H215-F215</f>
        <v>79.5</v>
      </c>
      <c r="L215" s="248">
        <f>K215/F215</f>
        <v>0.5658362989323843</v>
      </c>
      <c r="M215" s="243" t="s">
        <v>629</v>
      </c>
      <c r="N215" s="249">
        <v>42864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40">
        <v>83</v>
      </c>
      <c r="B216" s="241">
        <v>42786</v>
      </c>
      <c r="C216" s="241"/>
      <c r="D216" s="242" t="s">
        <v>876</v>
      </c>
      <c r="E216" s="243" t="s">
        <v>622</v>
      </c>
      <c r="F216" s="244">
        <v>202.5</v>
      </c>
      <c r="G216" s="243"/>
      <c r="H216" s="243">
        <v>234</v>
      </c>
      <c r="I216" s="245">
        <v>234</v>
      </c>
      <c r="J216" s="246" t="s">
        <v>821</v>
      </c>
      <c r="K216" s="247">
        <v>31.5</v>
      </c>
      <c r="L216" s="248">
        <v>0.155555555555556</v>
      </c>
      <c r="M216" s="243" t="s">
        <v>629</v>
      </c>
      <c r="N216" s="249">
        <v>42836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40">
        <v>84</v>
      </c>
      <c r="B217" s="241">
        <v>42818</v>
      </c>
      <c r="C217" s="241"/>
      <c r="D217" s="242" t="s">
        <v>877</v>
      </c>
      <c r="E217" s="243" t="s">
        <v>622</v>
      </c>
      <c r="F217" s="244">
        <v>300.5</v>
      </c>
      <c r="G217" s="243"/>
      <c r="H217" s="243">
        <v>417.5</v>
      </c>
      <c r="I217" s="245">
        <v>420</v>
      </c>
      <c r="J217" s="246" t="s">
        <v>878</v>
      </c>
      <c r="K217" s="247">
        <f>H217-F217</f>
        <v>117</v>
      </c>
      <c r="L217" s="248">
        <f>K217/F217</f>
        <v>0.38935108153078202</v>
      </c>
      <c r="M217" s="243" t="s">
        <v>629</v>
      </c>
      <c r="N217" s="249">
        <v>43070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40">
        <v>85</v>
      </c>
      <c r="B218" s="241">
        <v>42818</v>
      </c>
      <c r="C218" s="241"/>
      <c r="D218" s="242" t="s">
        <v>851</v>
      </c>
      <c r="E218" s="243" t="s">
        <v>622</v>
      </c>
      <c r="F218" s="244">
        <v>850</v>
      </c>
      <c r="G218" s="243"/>
      <c r="H218" s="243">
        <v>1042.5</v>
      </c>
      <c r="I218" s="245">
        <v>1023</v>
      </c>
      <c r="J218" s="246" t="s">
        <v>879</v>
      </c>
      <c r="K218" s="247">
        <v>192.5</v>
      </c>
      <c r="L218" s="248">
        <v>0.22647058823529401</v>
      </c>
      <c r="M218" s="243" t="s">
        <v>629</v>
      </c>
      <c r="N218" s="249">
        <v>42830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40">
        <v>86</v>
      </c>
      <c r="B219" s="241">
        <v>42830</v>
      </c>
      <c r="C219" s="241"/>
      <c r="D219" s="242" t="s">
        <v>513</v>
      </c>
      <c r="E219" s="243" t="s">
        <v>622</v>
      </c>
      <c r="F219" s="244">
        <v>785</v>
      </c>
      <c r="G219" s="243"/>
      <c r="H219" s="243">
        <v>930</v>
      </c>
      <c r="I219" s="245">
        <v>920</v>
      </c>
      <c r="J219" s="246" t="s">
        <v>880</v>
      </c>
      <c r="K219" s="247">
        <f>H219-F219</f>
        <v>145</v>
      </c>
      <c r="L219" s="248">
        <f>K219/F219</f>
        <v>0.18471337579617833</v>
      </c>
      <c r="M219" s="243" t="s">
        <v>629</v>
      </c>
      <c r="N219" s="249">
        <v>42976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50">
        <v>87</v>
      </c>
      <c r="B220" s="251">
        <v>42831</v>
      </c>
      <c r="C220" s="251"/>
      <c r="D220" s="252" t="s">
        <v>881</v>
      </c>
      <c r="E220" s="253" t="s">
        <v>622</v>
      </c>
      <c r="F220" s="254">
        <v>40</v>
      </c>
      <c r="G220" s="254"/>
      <c r="H220" s="255">
        <v>13.1</v>
      </c>
      <c r="I220" s="255">
        <v>60</v>
      </c>
      <c r="J220" s="256" t="s">
        <v>882</v>
      </c>
      <c r="K220" s="257">
        <v>-26.9</v>
      </c>
      <c r="L220" s="258">
        <v>-0.67249999999999999</v>
      </c>
      <c r="M220" s="254" t="s">
        <v>654</v>
      </c>
      <c r="N220" s="251">
        <v>43138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40">
        <v>88</v>
      </c>
      <c r="B221" s="241">
        <v>42837</v>
      </c>
      <c r="C221" s="241"/>
      <c r="D221" s="242" t="s">
        <v>103</v>
      </c>
      <c r="E221" s="243" t="s">
        <v>622</v>
      </c>
      <c r="F221" s="244">
        <v>289.5</v>
      </c>
      <c r="G221" s="243"/>
      <c r="H221" s="243">
        <v>354</v>
      </c>
      <c r="I221" s="245">
        <v>360</v>
      </c>
      <c r="J221" s="246" t="s">
        <v>883</v>
      </c>
      <c r="K221" s="247">
        <f t="shared" ref="K221:K229" si="59">H221-F221</f>
        <v>64.5</v>
      </c>
      <c r="L221" s="248">
        <f t="shared" ref="L221:L229" si="60">K221/F221</f>
        <v>0.22279792746113988</v>
      </c>
      <c r="M221" s="243" t="s">
        <v>629</v>
      </c>
      <c r="N221" s="249">
        <v>43040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40">
        <v>89</v>
      </c>
      <c r="B222" s="241">
        <v>42845</v>
      </c>
      <c r="C222" s="241"/>
      <c r="D222" s="242" t="s">
        <v>449</v>
      </c>
      <c r="E222" s="243" t="s">
        <v>622</v>
      </c>
      <c r="F222" s="244">
        <v>700</v>
      </c>
      <c r="G222" s="243"/>
      <c r="H222" s="243">
        <v>840</v>
      </c>
      <c r="I222" s="245">
        <v>840</v>
      </c>
      <c r="J222" s="246" t="s">
        <v>884</v>
      </c>
      <c r="K222" s="247">
        <f t="shared" si="59"/>
        <v>140</v>
      </c>
      <c r="L222" s="248">
        <f t="shared" si="60"/>
        <v>0.2</v>
      </c>
      <c r="M222" s="243" t="s">
        <v>629</v>
      </c>
      <c r="N222" s="249">
        <v>42893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40">
        <v>90</v>
      </c>
      <c r="B223" s="241">
        <v>42887</v>
      </c>
      <c r="C223" s="241"/>
      <c r="D223" s="242" t="s">
        <v>885</v>
      </c>
      <c r="E223" s="243" t="s">
        <v>622</v>
      </c>
      <c r="F223" s="244">
        <v>130</v>
      </c>
      <c r="G223" s="243"/>
      <c r="H223" s="243">
        <v>144.25</v>
      </c>
      <c r="I223" s="245">
        <v>170</v>
      </c>
      <c r="J223" s="246" t="s">
        <v>886</v>
      </c>
      <c r="K223" s="247">
        <f t="shared" si="59"/>
        <v>14.25</v>
      </c>
      <c r="L223" s="248">
        <f t="shared" si="60"/>
        <v>0.10961538461538461</v>
      </c>
      <c r="M223" s="243" t="s">
        <v>629</v>
      </c>
      <c r="N223" s="249">
        <v>43675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40">
        <v>91</v>
      </c>
      <c r="B224" s="241">
        <v>42901</v>
      </c>
      <c r="C224" s="241"/>
      <c r="D224" s="242" t="s">
        <v>887</v>
      </c>
      <c r="E224" s="243" t="s">
        <v>622</v>
      </c>
      <c r="F224" s="244">
        <v>214.5</v>
      </c>
      <c r="G224" s="243"/>
      <c r="H224" s="243">
        <v>262</v>
      </c>
      <c r="I224" s="245">
        <v>262</v>
      </c>
      <c r="J224" s="246" t="s">
        <v>728</v>
      </c>
      <c r="K224" s="247">
        <f t="shared" si="59"/>
        <v>47.5</v>
      </c>
      <c r="L224" s="248">
        <f t="shared" si="60"/>
        <v>0.22144522144522144</v>
      </c>
      <c r="M224" s="243" t="s">
        <v>629</v>
      </c>
      <c r="N224" s="249">
        <v>42977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71">
        <v>92</v>
      </c>
      <c r="B225" s="272">
        <v>42933</v>
      </c>
      <c r="C225" s="272"/>
      <c r="D225" s="273" t="s">
        <v>888</v>
      </c>
      <c r="E225" s="274" t="s">
        <v>622</v>
      </c>
      <c r="F225" s="275">
        <v>370</v>
      </c>
      <c r="G225" s="274"/>
      <c r="H225" s="274">
        <v>447.5</v>
      </c>
      <c r="I225" s="276">
        <v>450</v>
      </c>
      <c r="J225" s="277" t="s">
        <v>821</v>
      </c>
      <c r="K225" s="247">
        <f t="shared" si="59"/>
        <v>77.5</v>
      </c>
      <c r="L225" s="278">
        <f t="shared" si="60"/>
        <v>0.20945945945945946</v>
      </c>
      <c r="M225" s="274" t="s">
        <v>629</v>
      </c>
      <c r="N225" s="279">
        <v>43035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71">
        <v>93</v>
      </c>
      <c r="B226" s="272">
        <v>42943</v>
      </c>
      <c r="C226" s="272"/>
      <c r="D226" s="273" t="s">
        <v>210</v>
      </c>
      <c r="E226" s="274" t="s">
        <v>622</v>
      </c>
      <c r="F226" s="275">
        <v>657.5</v>
      </c>
      <c r="G226" s="274"/>
      <c r="H226" s="274">
        <v>825</v>
      </c>
      <c r="I226" s="276">
        <v>820</v>
      </c>
      <c r="J226" s="277" t="s">
        <v>821</v>
      </c>
      <c r="K226" s="247">
        <f t="shared" si="59"/>
        <v>167.5</v>
      </c>
      <c r="L226" s="278">
        <f t="shared" si="60"/>
        <v>0.25475285171102663</v>
      </c>
      <c r="M226" s="274" t="s">
        <v>629</v>
      </c>
      <c r="N226" s="279">
        <v>43090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40">
        <v>94</v>
      </c>
      <c r="B227" s="241">
        <v>42964</v>
      </c>
      <c r="C227" s="241"/>
      <c r="D227" s="242" t="s">
        <v>396</v>
      </c>
      <c r="E227" s="243" t="s">
        <v>622</v>
      </c>
      <c r="F227" s="244">
        <v>605</v>
      </c>
      <c r="G227" s="243"/>
      <c r="H227" s="243">
        <v>750</v>
      </c>
      <c r="I227" s="245">
        <v>750</v>
      </c>
      <c r="J227" s="246" t="s">
        <v>880</v>
      </c>
      <c r="K227" s="247">
        <f t="shared" si="59"/>
        <v>145</v>
      </c>
      <c r="L227" s="248">
        <f t="shared" si="60"/>
        <v>0.23966942148760331</v>
      </c>
      <c r="M227" s="243" t="s">
        <v>629</v>
      </c>
      <c r="N227" s="249">
        <v>43027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50">
        <v>95</v>
      </c>
      <c r="B228" s="251">
        <v>42979</v>
      </c>
      <c r="C228" s="251"/>
      <c r="D228" s="259" t="s">
        <v>889</v>
      </c>
      <c r="E228" s="254" t="s">
        <v>622</v>
      </c>
      <c r="F228" s="254">
        <v>255</v>
      </c>
      <c r="G228" s="255"/>
      <c r="H228" s="255">
        <v>217.25</v>
      </c>
      <c r="I228" s="255">
        <v>320</v>
      </c>
      <c r="J228" s="256" t="s">
        <v>890</v>
      </c>
      <c r="K228" s="257">
        <f t="shared" si="59"/>
        <v>-37.75</v>
      </c>
      <c r="L228" s="260">
        <f t="shared" si="60"/>
        <v>-0.14803921568627451</v>
      </c>
      <c r="M228" s="254" t="s">
        <v>654</v>
      </c>
      <c r="N228" s="251">
        <v>43661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40">
        <v>96</v>
      </c>
      <c r="B229" s="241">
        <v>42997</v>
      </c>
      <c r="C229" s="241"/>
      <c r="D229" s="242" t="s">
        <v>891</v>
      </c>
      <c r="E229" s="243" t="s">
        <v>622</v>
      </c>
      <c r="F229" s="244">
        <v>215</v>
      </c>
      <c r="G229" s="243"/>
      <c r="H229" s="243">
        <v>258</v>
      </c>
      <c r="I229" s="245">
        <v>258</v>
      </c>
      <c r="J229" s="246" t="s">
        <v>821</v>
      </c>
      <c r="K229" s="247">
        <f t="shared" si="59"/>
        <v>43</v>
      </c>
      <c r="L229" s="248">
        <f t="shared" si="60"/>
        <v>0.2</v>
      </c>
      <c r="M229" s="243" t="s">
        <v>629</v>
      </c>
      <c r="N229" s="249">
        <v>43040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40">
        <v>97</v>
      </c>
      <c r="B230" s="241">
        <v>42997</v>
      </c>
      <c r="C230" s="241"/>
      <c r="D230" s="242" t="s">
        <v>891</v>
      </c>
      <c r="E230" s="243" t="s">
        <v>622</v>
      </c>
      <c r="F230" s="244">
        <v>215</v>
      </c>
      <c r="G230" s="243"/>
      <c r="H230" s="243">
        <v>258</v>
      </c>
      <c r="I230" s="245">
        <v>258</v>
      </c>
      <c r="J230" s="277" t="s">
        <v>821</v>
      </c>
      <c r="K230" s="247">
        <v>43</v>
      </c>
      <c r="L230" s="248">
        <v>0.2</v>
      </c>
      <c r="M230" s="243" t="s">
        <v>629</v>
      </c>
      <c r="N230" s="249">
        <v>43040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71">
        <v>98</v>
      </c>
      <c r="B231" s="272">
        <v>42998</v>
      </c>
      <c r="C231" s="272"/>
      <c r="D231" s="273" t="s">
        <v>892</v>
      </c>
      <c r="E231" s="274" t="s">
        <v>622</v>
      </c>
      <c r="F231" s="244">
        <v>75</v>
      </c>
      <c r="G231" s="274"/>
      <c r="H231" s="274">
        <v>90</v>
      </c>
      <c r="I231" s="276">
        <v>90</v>
      </c>
      <c r="J231" s="246" t="s">
        <v>893</v>
      </c>
      <c r="K231" s="247">
        <f t="shared" ref="K231:K236" si="61">H231-F231</f>
        <v>15</v>
      </c>
      <c r="L231" s="248">
        <f t="shared" ref="L231:L236" si="62">K231/F231</f>
        <v>0.2</v>
      </c>
      <c r="M231" s="243" t="s">
        <v>629</v>
      </c>
      <c r="N231" s="249">
        <v>43019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71">
        <v>99</v>
      </c>
      <c r="B232" s="272">
        <v>43011</v>
      </c>
      <c r="C232" s="272"/>
      <c r="D232" s="273" t="s">
        <v>894</v>
      </c>
      <c r="E232" s="274" t="s">
        <v>622</v>
      </c>
      <c r="F232" s="275">
        <v>315</v>
      </c>
      <c r="G232" s="274"/>
      <c r="H232" s="274">
        <v>392</v>
      </c>
      <c r="I232" s="276">
        <v>384</v>
      </c>
      <c r="J232" s="277" t="s">
        <v>895</v>
      </c>
      <c r="K232" s="247">
        <f t="shared" si="61"/>
        <v>77</v>
      </c>
      <c r="L232" s="278">
        <f t="shared" si="62"/>
        <v>0.24444444444444444</v>
      </c>
      <c r="M232" s="274" t="s">
        <v>629</v>
      </c>
      <c r="N232" s="279">
        <v>43017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71">
        <v>100</v>
      </c>
      <c r="B233" s="272">
        <v>43013</v>
      </c>
      <c r="C233" s="272"/>
      <c r="D233" s="273" t="s">
        <v>484</v>
      </c>
      <c r="E233" s="274" t="s">
        <v>622</v>
      </c>
      <c r="F233" s="275">
        <v>145</v>
      </c>
      <c r="G233" s="274"/>
      <c r="H233" s="274">
        <v>179</v>
      </c>
      <c r="I233" s="276">
        <v>180</v>
      </c>
      <c r="J233" s="277" t="s">
        <v>896</v>
      </c>
      <c r="K233" s="247">
        <f t="shared" si="61"/>
        <v>34</v>
      </c>
      <c r="L233" s="278">
        <f t="shared" si="62"/>
        <v>0.23448275862068965</v>
      </c>
      <c r="M233" s="274" t="s">
        <v>629</v>
      </c>
      <c r="N233" s="279">
        <v>43025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71">
        <v>101</v>
      </c>
      <c r="B234" s="272">
        <v>43014</v>
      </c>
      <c r="C234" s="272"/>
      <c r="D234" s="273" t="s">
        <v>368</v>
      </c>
      <c r="E234" s="274" t="s">
        <v>622</v>
      </c>
      <c r="F234" s="275">
        <v>256</v>
      </c>
      <c r="G234" s="274"/>
      <c r="H234" s="274">
        <v>323</v>
      </c>
      <c r="I234" s="276">
        <v>320</v>
      </c>
      <c r="J234" s="277" t="s">
        <v>821</v>
      </c>
      <c r="K234" s="247">
        <f t="shared" si="61"/>
        <v>67</v>
      </c>
      <c r="L234" s="278">
        <f t="shared" si="62"/>
        <v>0.26171875</v>
      </c>
      <c r="M234" s="274" t="s">
        <v>629</v>
      </c>
      <c r="N234" s="279">
        <v>43067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71">
        <v>102</v>
      </c>
      <c r="B235" s="272">
        <v>43017</v>
      </c>
      <c r="C235" s="272"/>
      <c r="D235" s="273" t="s">
        <v>384</v>
      </c>
      <c r="E235" s="274" t="s">
        <v>622</v>
      </c>
      <c r="F235" s="275">
        <v>137.5</v>
      </c>
      <c r="G235" s="274"/>
      <c r="H235" s="274">
        <v>184</v>
      </c>
      <c r="I235" s="276">
        <v>183</v>
      </c>
      <c r="J235" s="277" t="s">
        <v>897</v>
      </c>
      <c r="K235" s="247">
        <f t="shared" si="61"/>
        <v>46.5</v>
      </c>
      <c r="L235" s="278">
        <f t="shared" si="62"/>
        <v>0.33818181818181819</v>
      </c>
      <c r="M235" s="274" t="s">
        <v>629</v>
      </c>
      <c r="N235" s="279">
        <v>43108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71">
        <v>103</v>
      </c>
      <c r="B236" s="272">
        <v>43018</v>
      </c>
      <c r="C236" s="272"/>
      <c r="D236" s="273" t="s">
        <v>898</v>
      </c>
      <c r="E236" s="274" t="s">
        <v>622</v>
      </c>
      <c r="F236" s="275">
        <v>125.5</v>
      </c>
      <c r="G236" s="274"/>
      <c r="H236" s="274">
        <v>158</v>
      </c>
      <c r="I236" s="276">
        <v>155</v>
      </c>
      <c r="J236" s="277" t="s">
        <v>899</v>
      </c>
      <c r="K236" s="247">
        <f t="shared" si="61"/>
        <v>32.5</v>
      </c>
      <c r="L236" s="278">
        <f t="shared" si="62"/>
        <v>0.25896414342629481</v>
      </c>
      <c r="M236" s="274" t="s">
        <v>629</v>
      </c>
      <c r="N236" s="279">
        <v>43067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71">
        <v>104</v>
      </c>
      <c r="B237" s="272">
        <v>43018</v>
      </c>
      <c r="C237" s="272"/>
      <c r="D237" s="273" t="s">
        <v>900</v>
      </c>
      <c r="E237" s="274" t="s">
        <v>622</v>
      </c>
      <c r="F237" s="275">
        <v>895</v>
      </c>
      <c r="G237" s="274"/>
      <c r="H237" s="274">
        <v>1122.5</v>
      </c>
      <c r="I237" s="276">
        <v>1078</v>
      </c>
      <c r="J237" s="277" t="s">
        <v>901</v>
      </c>
      <c r="K237" s="247">
        <v>227.5</v>
      </c>
      <c r="L237" s="278">
        <v>0.25418994413407803</v>
      </c>
      <c r="M237" s="274" t="s">
        <v>629</v>
      </c>
      <c r="N237" s="279">
        <v>43117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71">
        <v>105</v>
      </c>
      <c r="B238" s="272">
        <v>43020</v>
      </c>
      <c r="C238" s="272"/>
      <c r="D238" s="273" t="s">
        <v>377</v>
      </c>
      <c r="E238" s="274" t="s">
        <v>622</v>
      </c>
      <c r="F238" s="275">
        <v>525</v>
      </c>
      <c r="G238" s="274"/>
      <c r="H238" s="274">
        <v>629</v>
      </c>
      <c r="I238" s="276">
        <v>629</v>
      </c>
      <c r="J238" s="277" t="s">
        <v>821</v>
      </c>
      <c r="K238" s="247">
        <v>104</v>
      </c>
      <c r="L238" s="278">
        <v>0.19809523809523799</v>
      </c>
      <c r="M238" s="274" t="s">
        <v>629</v>
      </c>
      <c r="N238" s="279">
        <v>43119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71">
        <v>106</v>
      </c>
      <c r="B239" s="272">
        <v>43046</v>
      </c>
      <c r="C239" s="272"/>
      <c r="D239" s="273" t="s">
        <v>421</v>
      </c>
      <c r="E239" s="274" t="s">
        <v>622</v>
      </c>
      <c r="F239" s="275">
        <v>740</v>
      </c>
      <c r="G239" s="274"/>
      <c r="H239" s="274">
        <v>892.5</v>
      </c>
      <c r="I239" s="276">
        <v>900</v>
      </c>
      <c r="J239" s="277" t="s">
        <v>902</v>
      </c>
      <c r="K239" s="247">
        <f t="shared" ref="K239:K241" si="63">H239-F239</f>
        <v>152.5</v>
      </c>
      <c r="L239" s="278">
        <f t="shared" ref="L239:L241" si="64">K239/F239</f>
        <v>0.20608108108108109</v>
      </c>
      <c r="M239" s="274" t="s">
        <v>629</v>
      </c>
      <c r="N239" s="279">
        <v>43052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40">
        <v>107</v>
      </c>
      <c r="B240" s="241">
        <v>43073</v>
      </c>
      <c r="C240" s="241"/>
      <c r="D240" s="242" t="s">
        <v>903</v>
      </c>
      <c r="E240" s="243" t="s">
        <v>622</v>
      </c>
      <c r="F240" s="244">
        <v>118.5</v>
      </c>
      <c r="G240" s="243"/>
      <c r="H240" s="243">
        <v>143.5</v>
      </c>
      <c r="I240" s="245">
        <v>145</v>
      </c>
      <c r="J240" s="246" t="s">
        <v>904</v>
      </c>
      <c r="K240" s="247">
        <f t="shared" si="63"/>
        <v>25</v>
      </c>
      <c r="L240" s="248">
        <f t="shared" si="64"/>
        <v>0.2109704641350211</v>
      </c>
      <c r="M240" s="243" t="s">
        <v>629</v>
      </c>
      <c r="N240" s="249">
        <v>43097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50">
        <v>108</v>
      </c>
      <c r="B241" s="251">
        <v>43090</v>
      </c>
      <c r="C241" s="251"/>
      <c r="D241" s="252" t="s">
        <v>454</v>
      </c>
      <c r="E241" s="253" t="s">
        <v>622</v>
      </c>
      <c r="F241" s="254">
        <v>715</v>
      </c>
      <c r="G241" s="254"/>
      <c r="H241" s="255">
        <v>500</v>
      </c>
      <c r="I241" s="255">
        <v>872</v>
      </c>
      <c r="J241" s="256" t="s">
        <v>905</v>
      </c>
      <c r="K241" s="257">
        <f t="shared" si="63"/>
        <v>-215</v>
      </c>
      <c r="L241" s="258">
        <f t="shared" si="64"/>
        <v>-0.30069930069930068</v>
      </c>
      <c r="M241" s="254" t="s">
        <v>654</v>
      </c>
      <c r="N241" s="251">
        <v>43670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40">
        <v>109</v>
      </c>
      <c r="B242" s="241">
        <v>43098</v>
      </c>
      <c r="C242" s="241"/>
      <c r="D242" s="242" t="s">
        <v>894</v>
      </c>
      <c r="E242" s="243" t="s">
        <v>622</v>
      </c>
      <c r="F242" s="244">
        <v>435</v>
      </c>
      <c r="G242" s="243"/>
      <c r="H242" s="243">
        <v>542.5</v>
      </c>
      <c r="I242" s="245">
        <v>539</v>
      </c>
      <c r="J242" s="246" t="s">
        <v>821</v>
      </c>
      <c r="K242" s="247">
        <v>107.5</v>
      </c>
      <c r="L242" s="248">
        <v>0.247126436781609</v>
      </c>
      <c r="M242" s="243" t="s">
        <v>629</v>
      </c>
      <c r="N242" s="249">
        <v>43206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40">
        <v>110</v>
      </c>
      <c r="B243" s="241">
        <v>43098</v>
      </c>
      <c r="C243" s="241"/>
      <c r="D243" s="242" t="s">
        <v>586</v>
      </c>
      <c r="E243" s="243" t="s">
        <v>622</v>
      </c>
      <c r="F243" s="244">
        <v>885</v>
      </c>
      <c r="G243" s="243"/>
      <c r="H243" s="243">
        <v>1090</v>
      </c>
      <c r="I243" s="245">
        <v>1084</v>
      </c>
      <c r="J243" s="246" t="s">
        <v>821</v>
      </c>
      <c r="K243" s="247">
        <v>205</v>
      </c>
      <c r="L243" s="248">
        <v>0.23163841807909599</v>
      </c>
      <c r="M243" s="243" t="s">
        <v>629</v>
      </c>
      <c r="N243" s="249">
        <v>43213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80">
        <v>111</v>
      </c>
      <c r="B244" s="281">
        <v>43192</v>
      </c>
      <c r="C244" s="281"/>
      <c r="D244" s="259" t="s">
        <v>906</v>
      </c>
      <c r="E244" s="254" t="s">
        <v>622</v>
      </c>
      <c r="F244" s="282">
        <v>478.5</v>
      </c>
      <c r="G244" s="254"/>
      <c r="H244" s="254">
        <v>442</v>
      </c>
      <c r="I244" s="255">
        <v>613</v>
      </c>
      <c r="J244" s="256" t="s">
        <v>907</v>
      </c>
      <c r="K244" s="257">
        <f t="shared" ref="K244:K247" si="65">H244-F244</f>
        <v>-36.5</v>
      </c>
      <c r="L244" s="258">
        <f t="shared" ref="L244:L247" si="66">K244/F244</f>
        <v>-7.6280041797283177E-2</v>
      </c>
      <c r="M244" s="254" t="s">
        <v>654</v>
      </c>
      <c r="N244" s="251">
        <v>43762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50">
        <v>112</v>
      </c>
      <c r="B245" s="251">
        <v>43194</v>
      </c>
      <c r="C245" s="251"/>
      <c r="D245" s="252" t="s">
        <v>908</v>
      </c>
      <c r="E245" s="253" t="s">
        <v>622</v>
      </c>
      <c r="F245" s="254">
        <f>141.5-7.3</f>
        <v>134.19999999999999</v>
      </c>
      <c r="G245" s="254"/>
      <c r="H245" s="255">
        <v>77</v>
      </c>
      <c r="I245" s="255">
        <v>180</v>
      </c>
      <c r="J245" s="256" t="s">
        <v>909</v>
      </c>
      <c r="K245" s="257">
        <f t="shared" si="65"/>
        <v>-57.199999999999989</v>
      </c>
      <c r="L245" s="258">
        <f t="shared" si="66"/>
        <v>-0.42622950819672129</v>
      </c>
      <c r="M245" s="254" t="s">
        <v>654</v>
      </c>
      <c r="N245" s="251">
        <v>43522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50">
        <v>113</v>
      </c>
      <c r="B246" s="251">
        <v>43209</v>
      </c>
      <c r="C246" s="251"/>
      <c r="D246" s="252" t="s">
        <v>910</v>
      </c>
      <c r="E246" s="253" t="s">
        <v>622</v>
      </c>
      <c r="F246" s="254">
        <v>430</v>
      </c>
      <c r="G246" s="254"/>
      <c r="H246" s="255">
        <v>220</v>
      </c>
      <c r="I246" s="255">
        <v>537</v>
      </c>
      <c r="J246" s="256" t="s">
        <v>911</v>
      </c>
      <c r="K246" s="257">
        <f t="shared" si="65"/>
        <v>-210</v>
      </c>
      <c r="L246" s="258">
        <f t="shared" si="66"/>
        <v>-0.48837209302325579</v>
      </c>
      <c r="M246" s="254" t="s">
        <v>654</v>
      </c>
      <c r="N246" s="251">
        <v>43252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71">
        <v>114</v>
      </c>
      <c r="B247" s="272">
        <v>43220</v>
      </c>
      <c r="C247" s="272"/>
      <c r="D247" s="273" t="s">
        <v>912</v>
      </c>
      <c r="E247" s="274" t="s">
        <v>622</v>
      </c>
      <c r="F247" s="274">
        <v>153.5</v>
      </c>
      <c r="G247" s="274"/>
      <c r="H247" s="274">
        <v>196</v>
      </c>
      <c r="I247" s="276">
        <v>196</v>
      </c>
      <c r="J247" s="246" t="s">
        <v>913</v>
      </c>
      <c r="K247" s="247">
        <f t="shared" si="65"/>
        <v>42.5</v>
      </c>
      <c r="L247" s="248">
        <f t="shared" si="66"/>
        <v>0.27687296416938112</v>
      </c>
      <c r="M247" s="243" t="s">
        <v>629</v>
      </c>
      <c r="N247" s="249">
        <v>43605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50">
        <v>115</v>
      </c>
      <c r="B248" s="251">
        <v>43306</v>
      </c>
      <c r="C248" s="251"/>
      <c r="D248" s="252" t="s">
        <v>881</v>
      </c>
      <c r="E248" s="253" t="s">
        <v>622</v>
      </c>
      <c r="F248" s="254">
        <v>27.5</v>
      </c>
      <c r="G248" s="254"/>
      <c r="H248" s="255">
        <v>13.1</v>
      </c>
      <c r="I248" s="255">
        <v>60</v>
      </c>
      <c r="J248" s="256" t="s">
        <v>914</v>
      </c>
      <c r="K248" s="257">
        <v>-14.4</v>
      </c>
      <c r="L248" s="258">
        <v>-0.52363636363636401</v>
      </c>
      <c r="M248" s="254" t="s">
        <v>654</v>
      </c>
      <c r="N248" s="251">
        <v>43138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80">
        <v>116</v>
      </c>
      <c r="B249" s="281">
        <v>43318</v>
      </c>
      <c r="C249" s="281"/>
      <c r="D249" s="259" t="s">
        <v>915</v>
      </c>
      <c r="E249" s="254" t="s">
        <v>622</v>
      </c>
      <c r="F249" s="254">
        <v>148.5</v>
      </c>
      <c r="G249" s="254"/>
      <c r="H249" s="254">
        <v>102</v>
      </c>
      <c r="I249" s="255">
        <v>182</v>
      </c>
      <c r="J249" s="256" t="s">
        <v>916</v>
      </c>
      <c r="K249" s="257">
        <f>H249-F249</f>
        <v>-46.5</v>
      </c>
      <c r="L249" s="258">
        <f>K249/F249</f>
        <v>-0.31313131313131315</v>
      </c>
      <c r="M249" s="254" t="s">
        <v>654</v>
      </c>
      <c r="N249" s="251">
        <v>43661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40">
        <v>117</v>
      </c>
      <c r="B250" s="241">
        <v>43335</v>
      </c>
      <c r="C250" s="241"/>
      <c r="D250" s="242" t="s">
        <v>917</v>
      </c>
      <c r="E250" s="243" t="s">
        <v>622</v>
      </c>
      <c r="F250" s="274">
        <v>285</v>
      </c>
      <c r="G250" s="243"/>
      <c r="H250" s="243">
        <v>355</v>
      </c>
      <c r="I250" s="245">
        <v>364</v>
      </c>
      <c r="J250" s="246" t="s">
        <v>918</v>
      </c>
      <c r="K250" s="247">
        <v>70</v>
      </c>
      <c r="L250" s="248">
        <v>0.24561403508771901</v>
      </c>
      <c r="M250" s="243" t="s">
        <v>629</v>
      </c>
      <c r="N250" s="249">
        <v>43455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40">
        <v>118</v>
      </c>
      <c r="B251" s="241">
        <v>43341</v>
      </c>
      <c r="C251" s="241"/>
      <c r="D251" s="242" t="s">
        <v>411</v>
      </c>
      <c r="E251" s="243" t="s">
        <v>622</v>
      </c>
      <c r="F251" s="274">
        <v>525</v>
      </c>
      <c r="G251" s="243"/>
      <c r="H251" s="243">
        <v>585</v>
      </c>
      <c r="I251" s="245">
        <v>635</v>
      </c>
      <c r="J251" s="246" t="s">
        <v>919</v>
      </c>
      <c r="K251" s="247">
        <f t="shared" ref="K251:K302" si="67">H251-F251</f>
        <v>60</v>
      </c>
      <c r="L251" s="248">
        <f t="shared" ref="L251:L302" si="68">K251/F251</f>
        <v>0.11428571428571428</v>
      </c>
      <c r="M251" s="243" t="s">
        <v>629</v>
      </c>
      <c r="N251" s="249">
        <v>43662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40">
        <v>119</v>
      </c>
      <c r="B252" s="241">
        <v>43395</v>
      </c>
      <c r="C252" s="241"/>
      <c r="D252" s="242" t="s">
        <v>396</v>
      </c>
      <c r="E252" s="243" t="s">
        <v>622</v>
      </c>
      <c r="F252" s="274">
        <v>475</v>
      </c>
      <c r="G252" s="243"/>
      <c r="H252" s="243">
        <v>574</v>
      </c>
      <c r="I252" s="245">
        <v>570</v>
      </c>
      <c r="J252" s="246" t="s">
        <v>821</v>
      </c>
      <c r="K252" s="247">
        <f t="shared" si="67"/>
        <v>99</v>
      </c>
      <c r="L252" s="248">
        <f t="shared" si="68"/>
        <v>0.20842105263157895</v>
      </c>
      <c r="M252" s="243" t="s">
        <v>629</v>
      </c>
      <c r="N252" s="249">
        <v>43403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71">
        <v>120</v>
      </c>
      <c r="B253" s="272">
        <v>43397</v>
      </c>
      <c r="C253" s="272"/>
      <c r="D253" s="273" t="s">
        <v>920</v>
      </c>
      <c r="E253" s="274" t="s">
        <v>622</v>
      </c>
      <c r="F253" s="274">
        <v>707.5</v>
      </c>
      <c r="G253" s="274"/>
      <c r="H253" s="274">
        <v>872</v>
      </c>
      <c r="I253" s="276">
        <v>872</v>
      </c>
      <c r="J253" s="277" t="s">
        <v>821</v>
      </c>
      <c r="K253" s="247">
        <f t="shared" si="67"/>
        <v>164.5</v>
      </c>
      <c r="L253" s="278">
        <f t="shared" si="68"/>
        <v>0.23250883392226149</v>
      </c>
      <c r="M253" s="274" t="s">
        <v>629</v>
      </c>
      <c r="N253" s="279">
        <v>43482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71">
        <v>121</v>
      </c>
      <c r="B254" s="272">
        <v>43398</v>
      </c>
      <c r="C254" s="272"/>
      <c r="D254" s="273" t="s">
        <v>921</v>
      </c>
      <c r="E254" s="274" t="s">
        <v>622</v>
      </c>
      <c r="F254" s="274">
        <v>162</v>
      </c>
      <c r="G254" s="274"/>
      <c r="H254" s="274">
        <v>204</v>
      </c>
      <c r="I254" s="276">
        <v>209</v>
      </c>
      <c r="J254" s="277" t="s">
        <v>922</v>
      </c>
      <c r="K254" s="247">
        <f t="shared" si="67"/>
        <v>42</v>
      </c>
      <c r="L254" s="278">
        <f t="shared" si="68"/>
        <v>0.25925925925925924</v>
      </c>
      <c r="M254" s="274" t="s">
        <v>629</v>
      </c>
      <c r="N254" s="279">
        <v>43539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71">
        <v>122</v>
      </c>
      <c r="B255" s="272">
        <v>43399</v>
      </c>
      <c r="C255" s="272"/>
      <c r="D255" s="273" t="s">
        <v>506</v>
      </c>
      <c r="E255" s="274" t="s">
        <v>622</v>
      </c>
      <c r="F255" s="274">
        <v>240</v>
      </c>
      <c r="G255" s="274"/>
      <c r="H255" s="274">
        <v>297</v>
      </c>
      <c r="I255" s="276">
        <v>297</v>
      </c>
      <c r="J255" s="277" t="s">
        <v>821</v>
      </c>
      <c r="K255" s="283">
        <f t="shared" si="67"/>
        <v>57</v>
      </c>
      <c r="L255" s="278">
        <f t="shared" si="68"/>
        <v>0.23749999999999999</v>
      </c>
      <c r="M255" s="274" t="s">
        <v>629</v>
      </c>
      <c r="N255" s="279">
        <v>43417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40">
        <v>123</v>
      </c>
      <c r="B256" s="241">
        <v>43439</v>
      </c>
      <c r="C256" s="241"/>
      <c r="D256" s="242" t="s">
        <v>923</v>
      </c>
      <c r="E256" s="243" t="s">
        <v>622</v>
      </c>
      <c r="F256" s="243">
        <v>202.5</v>
      </c>
      <c r="G256" s="243"/>
      <c r="H256" s="243">
        <v>255</v>
      </c>
      <c r="I256" s="245">
        <v>252</v>
      </c>
      <c r="J256" s="246" t="s">
        <v>821</v>
      </c>
      <c r="K256" s="247">
        <f t="shared" si="67"/>
        <v>52.5</v>
      </c>
      <c r="L256" s="248">
        <f t="shared" si="68"/>
        <v>0.25925925925925924</v>
      </c>
      <c r="M256" s="243" t="s">
        <v>629</v>
      </c>
      <c r="N256" s="249">
        <v>43542</v>
      </c>
      <c r="O256" s="1"/>
      <c r="P256" s="1"/>
      <c r="Q256" s="1"/>
      <c r="R256" s="6" t="s">
        <v>924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71">
        <v>124</v>
      </c>
      <c r="B257" s="272">
        <v>43465</v>
      </c>
      <c r="C257" s="241"/>
      <c r="D257" s="273" t="s">
        <v>161</v>
      </c>
      <c r="E257" s="274" t="s">
        <v>622</v>
      </c>
      <c r="F257" s="274">
        <v>710</v>
      </c>
      <c r="G257" s="274"/>
      <c r="H257" s="274">
        <v>866</v>
      </c>
      <c r="I257" s="276">
        <v>866</v>
      </c>
      <c r="J257" s="277" t="s">
        <v>821</v>
      </c>
      <c r="K257" s="247">
        <f t="shared" si="67"/>
        <v>156</v>
      </c>
      <c r="L257" s="248">
        <f t="shared" si="68"/>
        <v>0.21971830985915494</v>
      </c>
      <c r="M257" s="243" t="s">
        <v>629</v>
      </c>
      <c r="N257" s="249">
        <v>43553</v>
      </c>
      <c r="O257" s="1"/>
      <c r="P257" s="1"/>
      <c r="Q257" s="1"/>
      <c r="R257" s="6" t="s">
        <v>924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71">
        <v>125</v>
      </c>
      <c r="B258" s="272">
        <v>43522</v>
      </c>
      <c r="C258" s="272"/>
      <c r="D258" s="273" t="s">
        <v>176</v>
      </c>
      <c r="E258" s="274" t="s">
        <v>622</v>
      </c>
      <c r="F258" s="274">
        <v>337.25</v>
      </c>
      <c r="G258" s="274"/>
      <c r="H258" s="274">
        <v>398.5</v>
      </c>
      <c r="I258" s="276">
        <v>411</v>
      </c>
      <c r="J258" s="246" t="s">
        <v>925</v>
      </c>
      <c r="K258" s="247">
        <f t="shared" si="67"/>
        <v>61.25</v>
      </c>
      <c r="L258" s="248">
        <f t="shared" si="68"/>
        <v>0.1816160118606375</v>
      </c>
      <c r="M258" s="243" t="s">
        <v>629</v>
      </c>
      <c r="N258" s="249">
        <v>43760</v>
      </c>
      <c r="O258" s="1"/>
      <c r="P258" s="1"/>
      <c r="Q258" s="1"/>
      <c r="R258" s="6" t="s">
        <v>924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84">
        <v>126</v>
      </c>
      <c r="B259" s="285">
        <v>43559</v>
      </c>
      <c r="C259" s="285"/>
      <c r="D259" s="286" t="s">
        <v>926</v>
      </c>
      <c r="E259" s="287" t="s">
        <v>622</v>
      </c>
      <c r="F259" s="287">
        <v>130</v>
      </c>
      <c r="G259" s="287"/>
      <c r="H259" s="287">
        <v>65</v>
      </c>
      <c r="I259" s="288">
        <v>158</v>
      </c>
      <c r="J259" s="256" t="s">
        <v>927</v>
      </c>
      <c r="K259" s="257">
        <f t="shared" si="67"/>
        <v>-65</v>
      </c>
      <c r="L259" s="258">
        <f t="shared" si="68"/>
        <v>-0.5</v>
      </c>
      <c r="M259" s="254" t="s">
        <v>654</v>
      </c>
      <c r="N259" s="251">
        <v>43726</v>
      </c>
      <c r="O259" s="1"/>
      <c r="P259" s="1"/>
      <c r="Q259" s="1"/>
      <c r="R259" s="6" t="s">
        <v>928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71">
        <v>127</v>
      </c>
      <c r="B260" s="272">
        <v>43017</v>
      </c>
      <c r="C260" s="272"/>
      <c r="D260" s="273" t="s">
        <v>212</v>
      </c>
      <c r="E260" s="274" t="s">
        <v>622</v>
      </c>
      <c r="F260" s="274">
        <v>141.5</v>
      </c>
      <c r="G260" s="274"/>
      <c r="H260" s="274">
        <v>183.5</v>
      </c>
      <c r="I260" s="276">
        <v>210</v>
      </c>
      <c r="J260" s="246" t="s">
        <v>922</v>
      </c>
      <c r="K260" s="247">
        <f t="shared" si="67"/>
        <v>42</v>
      </c>
      <c r="L260" s="248">
        <f t="shared" si="68"/>
        <v>0.29681978798586572</v>
      </c>
      <c r="M260" s="243" t="s">
        <v>629</v>
      </c>
      <c r="N260" s="249">
        <v>43042</v>
      </c>
      <c r="O260" s="1"/>
      <c r="P260" s="1"/>
      <c r="Q260" s="1"/>
      <c r="R260" s="6" t="s">
        <v>928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84">
        <v>128</v>
      </c>
      <c r="B261" s="285">
        <v>43074</v>
      </c>
      <c r="C261" s="285"/>
      <c r="D261" s="286" t="s">
        <v>929</v>
      </c>
      <c r="E261" s="287" t="s">
        <v>622</v>
      </c>
      <c r="F261" s="282">
        <v>172</v>
      </c>
      <c r="G261" s="287"/>
      <c r="H261" s="287">
        <v>155.25</v>
      </c>
      <c r="I261" s="288">
        <v>230</v>
      </c>
      <c r="J261" s="256" t="s">
        <v>930</v>
      </c>
      <c r="K261" s="257">
        <f t="shared" si="67"/>
        <v>-16.75</v>
      </c>
      <c r="L261" s="258">
        <f t="shared" si="68"/>
        <v>-9.7383720930232565E-2</v>
      </c>
      <c r="M261" s="254" t="s">
        <v>654</v>
      </c>
      <c r="N261" s="251">
        <v>43787</v>
      </c>
      <c r="O261" s="1"/>
      <c r="P261" s="1"/>
      <c r="Q261" s="1"/>
      <c r="R261" s="6" t="s">
        <v>928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71">
        <v>129</v>
      </c>
      <c r="B262" s="272">
        <v>43398</v>
      </c>
      <c r="C262" s="272"/>
      <c r="D262" s="273" t="s">
        <v>121</v>
      </c>
      <c r="E262" s="274" t="s">
        <v>622</v>
      </c>
      <c r="F262" s="274">
        <v>698.5</v>
      </c>
      <c r="G262" s="274"/>
      <c r="H262" s="274">
        <v>890</v>
      </c>
      <c r="I262" s="276">
        <v>890</v>
      </c>
      <c r="J262" s="246" t="s">
        <v>931</v>
      </c>
      <c r="K262" s="247">
        <f t="shared" si="67"/>
        <v>191.5</v>
      </c>
      <c r="L262" s="248">
        <f t="shared" si="68"/>
        <v>0.27415891195418757</v>
      </c>
      <c r="M262" s="243" t="s">
        <v>629</v>
      </c>
      <c r="N262" s="249">
        <v>44328</v>
      </c>
      <c r="O262" s="1"/>
      <c r="P262" s="1"/>
      <c r="Q262" s="1"/>
      <c r="R262" s="6" t="s">
        <v>924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71">
        <v>130</v>
      </c>
      <c r="B263" s="272">
        <v>42877</v>
      </c>
      <c r="C263" s="272"/>
      <c r="D263" s="273" t="s">
        <v>932</v>
      </c>
      <c r="E263" s="274" t="s">
        <v>622</v>
      </c>
      <c r="F263" s="274">
        <v>127.6</v>
      </c>
      <c r="G263" s="274"/>
      <c r="H263" s="274">
        <v>138</v>
      </c>
      <c r="I263" s="276">
        <v>190</v>
      </c>
      <c r="J263" s="246" t="s">
        <v>933</v>
      </c>
      <c r="K263" s="247">
        <f t="shared" si="67"/>
        <v>10.400000000000006</v>
      </c>
      <c r="L263" s="248">
        <f t="shared" si="68"/>
        <v>8.1504702194357417E-2</v>
      </c>
      <c r="M263" s="243" t="s">
        <v>629</v>
      </c>
      <c r="N263" s="249">
        <v>43774</v>
      </c>
      <c r="O263" s="1"/>
      <c r="P263" s="1"/>
      <c r="Q263" s="1"/>
      <c r="R263" s="6" t="s">
        <v>928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71">
        <v>131</v>
      </c>
      <c r="B264" s="272">
        <v>43158</v>
      </c>
      <c r="C264" s="272"/>
      <c r="D264" s="273" t="s">
        <v>934</v>
      </c>
      <c r="E264" s="274" t="s">
        <v>622</v>
      </c>
      <c r="F264" s="274">
        <v>317</v>
      </c>
      <c r="G264" s="274"/>
      <c r="H264" s="274">
        <v>382.5</v>
      </c>
      <c r="I264" s="276">
        <v>398</v>
      </c>
      <c r="J264" s="246" t="s">
        <v>935</v>
      </c>
      <c r="K264" s="247">
        <f t="shared" si="67"/>
        <v>65.5</v>
      </c>
      <c r="L264" s="248">
        <f t="shared" si="68"/>
        <v>0.20662460567823343</v>
      </c>
      <c r="M264" s="243" t="s">
        <v>629</v>
      </c>
      <c r="N264" s="249">
        <v>44238</v>
      </c>
      <c r="O264" s="1"/>
      <c r="P264" s="1"/>
      <c r="Q264" s="1"/>
      <c r="R264" s="6" t="s">
        <v>928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84">
        <v>132</v>
      </c>
      <c r="B265" s="285">
        <v>43164</v>
      </c>
      <c r="C265" s="285"/>
      <c r="D265" s="286" t="s">
        <v>168</v>
      </c>
      <c r="E265" s="287" t="s">
        <v>622</v>
      </c>
      <c r="F265" s="282">
        <f>510-14.4</f>
        <v>495.6</v>
      </c>
      <c r="G265" s="287"/>
      <c r="H265" s="287">
        <v>350</v>
      </c>
      <c r="I265" s="288">
        <v>672</v>
      </c>
      <c r="J265" s="256" t="s">
        <v>936</v>
      </c>
      <c r="K265" s="257">
        <f t="shared" si="67"/>
        <v>-145.60000000000002</v>
      </c>
      <c r="L265" s="258">
        <f t="shared" si="68"/>
        <v>-0.29378531073446329</v>
      </c>
      <c r="M265" s="254" t="s">
        <v>654</v>
      </c>
      <c r="N265" s="251">
        <v>43887</v>
      </c>
      <c r="O265" s="1"/>
      <c r="P265" s="1"/>
      <c r="Q265" s="1"/>
      <c r="R265" s="6" t="s">
        <v>924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84">
        <v>133</v>
      </c>
      <c r="B266" s="285">
        <v>43237</v>
      </c>
      <c r="C266" s="285"/>
      <c r="D266" s="286" t="s">
        <v>937</v>
      </c>
      <c r="E266" s="287" t="s">
        <v>622</v>
      </c>
      <c r="F266" s="282">
        <v>230.3</v>
      </c>
      <c r="G266" s="287"/>
      <c r="H266" s="287">
        <v>102.5</v>
      </c>
      <c r="I266" s="288">
        <v>348</v>
      </c>
      <c r="J266" s="256" t="s">
        <v>938</v>
      </c>
      <c r="K266" s="257">
        <f t="shared" si="67"/>
        <v>-127.80000000000001</v>
      </c>
      <c r="L266" s="258">
        <f t="shared" si="68"/>
        <v>-0.55492835432045162</v>
      </c>
      <c r="M266" s="254" t="s">
        <v>654</v>
      </c>
      <c r="N266" s="251">
        <v>43896</v>
      </c>
      <c r="O266" s="1"/>
      <c r="P266" s="1"/>
      <c r="Q266" s="1"/>
      <c r="R266" s="6" t="s">
        <v>924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71">
        <v>134</v>
      </c>
      <c r="B267" s="272">
        <v>43258</v>
      </c>
      <c r="C267" s="272"/>
      <c r="D267" s="273" t="s">
        <v>458</v>
      </c>
      <c r="E267" s="274" t="s">
        <v>622</v>
      </c>
      <c r="F267" s="274">
        <f>342.5-5.1</f>
        <v>337.4</v>
      </c>
      <c r="G267" s="274"/>
      <c r="H267" s="274">
        <v>412.5</v>
      </c>
      <c r="I267" s="276">
        <v>439</v>
      </c>
      <c r="J267" s="246" t="s">
        <v>939</v>
      </c>
      <c r="K267" s="247">
        <f t="shared" si="67"/>
        <v>75.100000000000023</v>
      </c>
      <c r="L267" s="248">
        <f t="shared" si="68"/>
        <v>0.22258446947243635</v>
      </c>
      <c r="M267" s="243" t="s">
        <v>629</v>
      </c>
      <c r="N267" s="249">
        <v>44230</v>
      </c>
      <c r="O267" s="1"/>
      <c r="P267" s="1"/>
      <c r="Q267" s="1"/>
      <c r="R267" s="6" t="s">
        <v>928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65">
        <v>135</v>
      </c>
      <c r="B268" s="264">
        <v>43285</v>
      </c>
      <c r="C268" s="264"/>
      <c r="D268" s="265" t="s">
        <v>59</v>
      </c>
      <c r="E268" s="266" t="s">
        <v>622</v>
      </c>
      <c r="F268" s="266">
        <f>127.5-5.53</f>
        <v>121.97</v>
      </c>
      <c r="G268" s="267"/>
      <c r="H268" s="267">
        <v>122.5</v>
      </c>
      <c r="I268" s="267">
        <v>170</v>
      </c>
      <c r="J268" s="268" t="s">
        <v>940</v>
      </c>
      <c r="K268" s="269">
        <f t="shared" si="67"/>
        <v>0.53000000000000114</v>
      </c>
      <c r="L268" s="270">
        <f t="shared" si="68"/>
        <v>4.3453308190538747E-3</v>
      </c>
      <c r="M268" s="266" t="s">
        <v>693</v>
      </c>
      <c r="N268" s="264">
        <v>44431</v>
      </c>
      <c r="O268" s="1"/>
      <c r="P268" s="1"/>
      <c r="Q268" s="1"/>
      <c r="R268" s="6" t="s">
        <v>924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84">
        <v>136</v>
      </c>
      <c r="B269" s="285">
        <v>43294</v>
      </c>
      <c r="C269" s="285"/>
      <c r="D269" s="286" t="s">
        <v>941</v>
      </c>
      <c r="E269" s="287" t="s">
        <v>622</v>
      </c>
      <c r="F269" s="282">
        <v>46.5</v>
      </c>
      <c r="G269" s="287"/>
      <c r="H269" s="287">
        <v>17</v>
      </c>
      <c r="I269" s="288">
        <v>59</v>
      </c>
      <c r="J269" s="256" t="s">
        <v>942</v>
      </c>
      <c r="K269" s="257">
        <f t="shared" si="67"/>
        <v>-29.5</v>
      </c>
      <c r="L269" s="258">
        <f t="shared" si="68"/>
        <v>-0.63440860215053763</v>
      </c>
      <c r="M269" s="254" t="s">
        <v>654</v>
      </c>
      <c r="N269" s="251">
        <v>43887</v>
      </c>
      <c r="O269" s="1"/>
      <c r="P269" s="1"/>
      <c r="Q269" s="1"/>
      <c r="R269" s="6" t="s">
        <v>924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71">
        <v>137</v>
      </c>
      <c r="B270" s="272">
        <v>43396</v>
      </c>
      <c r="C270" s="272"/>
      <c r="D270" s="273" t="s">
        <v>441</v>
      </c>
      <c r="E270" s="274" t="s">
        <v>622</v>
      </c>
      <c r="F270" s="274">
        <v>156.5</v>
      </c>
      <c r="G270" s="274"/>
      <c r="H270" s="274">
        <v>207.5</v>
      </c>
      <c r="I270" s="276">
        <v>191</v>
      </c>
      <c r="J270" s="246" t="s">
        <v>821</v>
      </c>
      <c r="K270" s="247">
        <f t="shared" si="67"/>
        <v>51</v>
      </c>
      <c r="L270" s="248">
        <f t="shared" si="68"/>
        <v>0.32587859424920129</v>
      </c>
      <c r="M270" s="243" t="s">
        <v>629</v>
      </c>
      <c r="N270" s="249">
        <v>44369</v>
      </c>
      <c r="O270" s="1"/>
      <c r="P270" s="1"/>
      <c r="Q270" s="1"/>
      <c r="R270" s="6" t="s">
        <v>924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71">
        <v>138</v>
      </c>
      <c r="B271" s="272">
        <v>43439</v>
      </c>
      <c r="C271" s="272"/>
      <c r="D271" s="273" t="s">
        <v>355</v>
      </c>
      <c r="E271" s="274" t="s">
        <v>622</v>
      </c>
      <c r="F271" s="274">
        <v>259.5</v>
      </c>
      <c r="G271" s="274"/>
      <c r="H271" s="274">
        <v>320</v>
      </c>
      <c r="I271" s="276">
        <v>320</v>
      </c>
      <c r="J271" s="246" t="s">
        <v>821</v>
      </c>
      <c r="K271" s="247">
        <f t="shared" si="67"/>
        <v>60.5</v>
      </c>
      <c r="L271" s="248">
        <f t="shared" si="68"/>
        <v>0.23314065510597304</v>
      </c>
      <c r="M271" s="243" t="s">
        <v>629</v>
      </c>
      <c r="N271" s="249">
        <v>44323</v>
      </c>
      <c r="O271" s="1"/>
      <c r="P271" s="1"/>
      <c r="Q271" s="1"/>
      <c r="R271" s="6" t="s">
        <v>924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84">
        <v>139</v>
      </c>
      <c r="B272" s="285">
        <v>43439</v>
      </c>
      <c r="C272" s="285"/>
      <c r="D272" s="286" t="s">
        <v>943</v>
      </c>
      <c r="E272" s="287" t="s">
        <v>622</v>
      </c>
      <c r="F272" s="287">
        <v>715</v>
      </c>
      <c r="G272" s="287"/>
      <c r="H272" s="287">
        <v>445</v>
      </c>
      <c r="I272" s="288">
        <v>840</v>
      </c>
      <c r="J272" s="256" t="s">
        <v>944</v>
      </c>
      <c r="K272" s="257">
        <f t="shared" si="67"/>
        <v>-270</v>
      </c>
      <c r="L272" s="258">
        <f t="shared" si="68"/>
        <v>-0.3776223776223776</v>
      </c>
      <c r="M272" s="254" t="s">
        <v>654</v>
      </c>
      <c r="N272" s="251">
        <v>43800</v>
      </c>
      <c r="O272" s="1"/>
      <c r="P272" s="1"/>
      <c r="Q272" s="1"/>
      <c r="R272" s="6" t="s">
        <v>924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71">
        <v>140</v>
      </c>
      <c r="B273" s="272">
        <v>43469</v>
      </c>
      <c r="C273" s="272"/>
      <c r="D273" s="273" t="s">
        <v>182</v>
      </c>
      <c r="E273" s="274" t="s">
        <v>622</v>
      </c>
      <c r="F273" s="274">
        <v>875</v>
      </c>
      <c r="G273" s="274"/>
      <c r="H273" s="274">
        <v>1165</v>
      </c>
      <c r="I273" s="276">
        <v>1185</v>
      </c>
      <c r="J273" s="246" t="s">
        <v>945</v>
      </c>
      <c r="K273" s="247">
        <f t="shared" si="67"/>
        <v>290</v>
      </c>
      <c r="L273" s="248">
        <f t="shared" si="68"/>
        <v>0.33142857142857141</v>
      </c>
      <c r="M273" s="243" t="s">
        <v>629</v>
      </c>
      <c r="N273" s="249">
        <v>43847</v>
      </c>
      <c r="O273" s="1"/>
      <c r="P273" s="1"/>
      <c r="Q273" s="1"/>
      <c r="R273" s="6" t="s">
        <v>924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71">
        <v>141</v>
      </c>
      <c r="B274" s="272">
        <v>43559</v>
      </c>
      <c r="C274" s="272"/>
      <c r="D274" s="273" t="s">
        <v>374</v>
      </c>
      <c r="E274" s="274" t="s">
        <v>622</v>
      </c>
      <c r="F274" s="274">
        <f>387-14.63</f>
        <v>372.37</v>
      </c>
      <c r="G274" s="274"/>
      <c r="H274" s="274">
        <v>490</v>
      </c>
      <c r="I274" s="276">
        <v>490</v>
      </c>
      <c r="J274" s="246" t="s">
        <v>821</v>
      </c>
      <c r="K274" s="247">
        <f t="shared" si="67"/>
        <v>117.63</v>
      </c>
      <c r="L274" s="248">
        <f t="shared" si="68"/>
        <v>0.31589548030185027</v>
      </c>
      <c r="M274" s="243" t="s">
        <v>629</v>
      </c>
      <c r="N274" s="249">
        <v>43850</v>
      </c>
      <c r="O274" s="1"/>
      <c r="P274" s="1"/>
      <c r="Q274" s="1"/>
      <c r="R274" s="6" t="s">
        <v>924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84">
        <v>142</v>
      </c>
      <c r="B275" s="285">
        <v>43578</v>
      </c>
      <c r="C275" s="285"/>
      <c r="D275" s="286" t="s">
        <v>946</v>
      </c>
      <c r="E275" s="287" t="s">
        <v>649</v>
      </c>
      <c r="F275" s="287">
        <v>220</v>
      </c>
      <c r="G275" s="287"/>
      <c r="H275" s="287">
        <v>127.5</v>
      </c>
      <c r="I275" s="288">
        <v>284</v>
      </c>
      <c r="J275" s="256" t="s">
        <v>947</v>
      </c>
      <c r="K275" s="257">
        <f t="shared" si="67"/>
        <v>-92.5</v>
      </c>
      <c r="L275" s="258">
        <f t="shared" si="68"/>
        <v>-0.42045454545454547</v>
      </c>
      <c r="M275" s="254" t="s">
        <v>654</v>
      </c>
      <c r="N275" s="251">
        <v>43896</v>
      </c>
      <c r="O275" s="1"/>
      <c r="P275" s="1"/>
      <c r="Q275" s="1"/>
      <c r="R275" s="6" t="s">
        <v>924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71">
        <v>143</v>
      </c>
      <c r="B276" s="272">
        <v>43622</v>
      </c>
      <c r="C276" s="272"/>
      <c r="D276" s="273" t="s">
        <v>507</v>
      </c>
      <c r="E276" s="274" t="s">
        <v>649</v>
      </c>
      <c r="F276" s="274">
        <v>332.8</v>
      </c>
      <c r="G276" s="274"/>
      <c r="H276" s="274">
        <v>405</v>
      </c>
      <c r="I276" s="276">
        <v>419</v>
      </c>
      <c r="J276" s="246" t="s">
        <v>948</v>
      </c>
      <c r="K276" s="247">
        <f t="shared" si="67"/>
        <v>72.199999999999989</v>
      </c>
      <c r="L276" s="248">
        <f t="shared" si="68"/>
        <v>0.21694711538461534</v>
      </c>
      <c r="M276" s="243" t="s">
        <v>629</v>
      </c>
      <c r="N276" s="249">
        <v>43860</v>
      </c>
      <c r="O276" s="1"/>
      <c r="P276" s="1"/>
      <c r="Q276" s="1"/>
      <c r="R276" s="6" t="s">
        <v>928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65">
        <v>144</v>
      </c>
      <c r="B277" s="264">
        <v>43641</v>
      </c>
      <c r="C277" s="264"/>
      <c r="D277" s="265" t="s">
        <v>174</v>
      </c>
      <c r="E277" s="266" t="s">
        <v>622</v>
      </c>
      <c r="F277" s="266">
        <v>386</v>
      </c>
      <c r="G277" s="267"/>
      <c r="H277" s="267">
        <v>395</v>
      </c>
      <c r="I277" s="267">
        <v>452</v>
      </c>
      <c r="J277" s="268" t="s">
        <v>949</v>
      </c>
      <c r="K277" s="269">
        <f t="shared" si="67"/>
        <v>9</v>
      </c>
      <c r="L277" s="270">
        <f t="shared" si="68"/>
        <v>2.3316062176165803E-2</v>
      </c>
      <c r="M277" s="266" t="s">
        <v>693</v>
      </c>
      <c r="N277" s="264">
        <v>43868</v>
      </c>
      <c r="O277" s="1"/>
      <c r="P277" s="1"/>
      <c r="Q277" s="1"/>
      <c r="R277" s="6" t="s">
        <v>928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65">
        <v>145</v>
      </c>
      <c r="B278" s="264">
        <v>43707</v>
      </c>
      <c r="C278" s="264"/>
      <c r="D278" s="265" t="s">
        <v>148</v>
      </c>
      <c r="E278" s="266" t="s">
        <v>622</v>
      </c>
      <c r="F278" s="266">
        <v>137.5</v>
      </c>
      <c r="G278" s="267"/>
      <c r="H278" s="267">
        <v>138.5</v>
      </c>
      <c r="I278" s="267">
        <v>190</v>
      </c>
      <c r="J278" s="268" t="s">
        <v>950</v>
      </c>
      <c r="K278" s="269">
        <f t="shared" si="67"/>
        <v>1</v>
      </c>
      <c r="L278" s="270">
        <f t="shared" si="68"/>
        <v>7.2727272727272727E-3</v>
      </c>
      <c r="M278" s="266" t="s">
        <v>693</v>
      </c>
      <c r="N278" s="264">
        <v>44432</v>
      </c>
      <c r="O278" s="1"/>
      <c r="P278" s="1"/>
      <c r="Q278" s="1"/>
      <c r="R278" s="6" t="s">
        <v>924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71">
        <v>146</v>
      </c>
      <c r="B279" s="272">
        <v>43731</v>
      </c>
      <c r="C279" s="272"/>
      <c r="D279" s="273" t="s">
        <v>451</v>
      </c>
      <c r="E279" s="274" t="s">
        <v>622</v>
      </c>
      <c r="F279" s="274">
        <v>235</v>
      </c>
      <c r="G279" s="274"/>
      <c r="H279" s="274">
        <v>295</v>
      </c>
      <c r="I279" s="276">
        <v>296</v>
      </c>
      <c r="J279" s="246" t="s">
        <v>951</v>
      </c>
      <c r="K279" s="247">
        <f t="shared" si="67"/>
        <v>60</v>
      </c>
      <c r="L279" s="248">
        <f t="shared" si="68"/>
        <v>0.25531914893617019</v>
      </c>
      <c r="M279" s="243" t="s">
        <v>629</v>
      </c>
      <c r="N279" s="249">
        <v>43844</v>
      </c>
      <c r="O279" s="1"/>
      <c r="P279" s="1"/>
      <c r="Q279" s="1"/>
      <c r="R279" s="6" t="s">
        <v>928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71">
        <v>147</v>
      </c>
      <c r="B280" s="272">
        <v>43752</v>
      </c>
      <c r="C280" s="272"/>
      <c r="D280" s="273" t="s">
        <v>952</v>
      </c>
      <c r="E280" s="274" t="s">
        <v>622</v>
      </c>
      <c r="F280" s="274">
        <v>277.5</v>
      </c>
      <c r="G280" s="274"/>
      <c r="H280" s="274">
        <v>333</v>
      </c>
      <c r="I280" s="276">
        <v>333</v>
      </c>
      <c r="J280" s="246" t="s">
        <v>953</v>
      </c>
      <c r="K280" s="247">
        <f t="shared" si="67"/>
        <v>55.5</v>
      </c>
      <c r="L280" s="248">
        <f t="shared" si="68"/>
        <v>0.2</v>
      </c>
      <c r="M280" s="243" t="s">
        <v>629</v>
      </c>
      <c r="N280" s="249">
        <v>43846</v>
      </c>
      <c r="O280" s="1"/>
      <c r="P280" s="1"/>
      <c r="Q280" s="1"/>
      <c r="R280" s="6" t="s">
        <v>924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71">
        <v>148</v>
      </c>
      <c r="B281" s="272">
        <v>43752</v>
      </c>
      <c r="C281" s="272"/>
      <c r="D281" s="273" t="s">
        <v>954</v>
      </c>
      <c r="E281" s="274" t="s">
        <v>622</v>
      </c>
      <c r="F281" s="274">
        <v>930</v>
      </c>
      <c r="G281" s="274"/>
      <c r="H281" s="274">
        <v>1165</v>
      </c>
      <c r="I281" s="276">
        <v>1200</v>
      </c>
      <c r="J281" s="246" t="s">
        <v>955</v>
      </c>
      <c r="K281" s="247">
        <f t="shared" si="67"/>
        <v>235</v>
      </c>
      <c r="L281" s="248">
        <f t="shared" si="68"/>
        <v>0.25268817204301075</v>
      </c>
      <c r="M281" s="243" t="s">
        <v>629</v>
      </c>
      <c r="N281" s="249">
        <v>43847</v>
      </c>
      <c r="O281" s="1"/>
      <c r="P281" s="1"/>
      <c r="Q281" s="1"/>
      <c r="R281" s="6" t="s">
        <v>928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71">
        <v>149</v>
      </c>
      <c r="B282" s="272">
        <v>43753</v>
      </c>
      <c r="C282" s="272"/>
      <c r="D282" s="273" t="s">
        <v>956</v>
      </c>
      <c r="E282" s="274" t="s">
        <v>622</v>
      </c>
      <c r="F282" s="244">
        <v>111</v>
      </c>
      <c r="G282" s="274"/>
      <c r="H282" s="274">
        <v>141</v>
      </c>
      <c r="I282" s="276">
        <v>141</v>
      </c>
      <c r="J282" s="246" t="s">
        <v>957</v>
      </c>
      <c r="K282" s="247">
        <f t="shared" si="67"/>
        <v>30</v>
      </c>
      <c r="L282" s="248">
        <f t="shared" si="68"/>
        <v>0.27027027027027029</v>
      </c>
      <c r="M282" s="243" t="s">
        <v>629</v>
      </c>
      <c r="N282" s="249">
        <v>44328</v>
      </c>
      <c r="O282" s="1"/>
      <c r="P282" s="1"/>
      <c r="Q282" s="1"/>
      <c r="R282" s="6" t="s">
        <v>928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71">
        <v>150</v>
      </c>
      <c r="B283" s="272">
        <v>43753</v>
      </c>
      <c r="C283" s="272"/>
      <c r="D283" s="273" t="s">
        <v>958</v>
      </c>
      <c r="E283" s="274" t="s">
        <v>622</v>
      </c>
      <c r="F283" s="244">
        <v>296</v>
      </c>
      <c r="G283" s="274"/>
      <c r="H283" s="274">
        <v>370</v>
      </c>
      <c r="I283" s="276">
        <v>370</v>
      </c>
      <c r="J283" s="246" t="s">
        <v>821</v>
      </c>
      <c r="K283" s="247">
        <f t="shared" si="67"/>
        <v>74</v>
      </c>
      <c r="L283" s="248">
        <f t="shared" si="68"/>
        <v>0.25</v>
      </c>
      <c r="M283" s="243" t="s">
        <v>629</v>
      </c>
      <c r="N283" s="249">
        <v>43853</v>
      </c>
      <c r="O283" s="1"/>
      <c r="P283" s="1"/>
      <c r="Q283" s="1"/>
      <c r="R283" s="6" t="s">
        <v>928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71">
        <v>151</v>
      </c>
      <c r="B284" s="272">
        <v>43754</v>
      </c>
      <c r="C284" s="272"/>
      <c r="D284" s="273" t="s">
        <v>959</v>
      </c>
      <c r="E284" s="274" t="s">
        <v>622</v>
      </c>
      <c r="F284" s="244">
        <v>300</v>
      </c>
      <c r="G284" s="274"/>
      <c r="H284" s="274">
        <v>382.5</v>
      </c>
      <c r="I284" s="276">
        <v>344</v>
      </c>
      <c r="J284" s="246" t="s">
        <v>960</v>
      </c>
      <c r="K284" s="247">
        <f t="shared" si="67"/>
        <v>82.5</v>
      </c>
      <c r="L284" s="248">
        <f t="shared" si="68"/>
        <v>0.27500000000000002</v>
      </c>
      <c r="M284" s="243" t="s">
        <v>629</v>
      </c>
      <c r="N284" s="249">
        <v>44238</v>
      </c>
      <c r="O284" s="1"/>
      <c r="P284" s="1"/>
      <c r="Q284" s="1"/>
      <c r="R284" s="6" t="s">
        <v>928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71">
        <v>152</v>
      </c>
      <c r="B285" s="272">
        <v>43832</v>
      </c>
      <c r="C285" s="272"/>
      <c r="D285" s="273" t="s">
        <v>961</v>
      </c>
      <c r="E285" s="274" t="s">
        <v>622</v>
      </c>
      <c r="F285" s="244">
        <v>495</v>
      </c>
      <c r="G285" s="274"/>
      <c r="H285" s="274">
        <v>595</v>
      </c>
      <c r="I285" s="276">
        <v>590</v>
      </c>
      <c r="J285" s="246" t="s">
        <v>746</v>
      </c>
      <c r="K285" s="247">
        <f t="shared" si="67"/>
        <v>100</v>
      </c>
      <c r="L285" s="248">
        <f t="shared" si="68"/>
        <v>0.20202020202020202</v>
      </c>
      <c r="M285" s="243" t="s">
        <v>629</v>
      </c>
      <c r="N285" s="249">
        <v>44589</v>
      </c>
      <c r="O285" s="1"/>
      <c r="P285" s="1"/>
      <c r="Q285" s="1"/>
      <c r="R285" s="6" t="s">
        <v>928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71">
        <v>153</v>
      </c>
      <c r="B286" s="272">
        <v>43966</v>
      </c>
      <c r="C286" s="272"/>
      <c r="D286" s="273" t="s">
        <v>77</v>
      </c>
      <c r="E286" s="274" t="s">
        <v>622</v>
      </c>
      <c r="F286" s="244">
        <v>67.5</v>
      </c>
      <c r="G286" s="274"/>
      <c r="H286" s="274">
        <v>86</v>
      </c>
      <c r="I286" s="276">
        <v>86</v>
      </c>
      <c r="J286" s="246" t="s">
        <v>962</v>
      </c>
      <c r="K286" s="247">
        <f t="shared" si="67"/>
        <v>18.5</v>
      </c>
      <c r="L286" s="248">
        <f t="shared" si="68"/>
        <v>0.27407407407407408</v>
      </c>
      <c r="M286" s="243" t="s">
        <v>629</v>
      </c>
      <c r="N286" s="249">
        <v>44008</v>
      </c>
      <c r="O286" s="1"/>
      <c r="P286" s="1"/>
      <c r="Q286" s="1"/>
      <c r="R286" s="6" t="s">
        <v>928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71">
        <v>154</v>
      </c>
      <c r="B287" s="272">
        <v>44035</v>
      </c>
      <c r="C287" s="272"/>
      <c r="D287" s="273" t="s">
        <v>506</v>
      </c>
      <c r="E287" s="274" t="s">
        <v>622</v>
      </c>
      <c r="F287" s="244">
        <v>231</v>
      </c>
      <c r="G287" s="274"/>
      <c r="H287" s="274">
        <v>281</v>
      </c>
      <c r="I287" s="276">
        <v>281</v>
      </c>
      <c r="J287" s="246" t="s">
        <v>821</v>
      </c>
      <c r="K287" s="247">
        <f t="shared" si="67"/>
        <v>50</v>
      </c>
      <c r="L287" s="248">
        <f t="shared" si="68"/>
        <v>0.21645021645021645</v>
      </c>
      <c r="M287" s="243" t="s">
        <v>629</v>
      </c>
      <c r="N287" s="249">
        <v>44358</v>
      </c>
      <c r="O287" s="1"/>
      <c r="P287" s="1"/>
      <c r="Q287" s="1"/>
      <c r="R287" s="6" t="s">
        <v>928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71">
        <v>155</v>
      </c>
      <c r="B288" s="272">
        <v>44092</v>
      </c>
      <c r="C288" s="272"/>
      <c r="D288" s="273" t="s">
        <v>146</v>
      </c>
      <c r="E288" s="274" t="s">
        <v>622</v>
      </c>
      <c r="F288" s="274">
        <v>206</v>
      </c>
      <c r="G288" s="274"/>
      <c r="H288" s="274">
        <v>248</v>
      </c>
      <c r="I288" s="276">
        <v>248</v>
      </c>
      <c r="J288" s="246" t="s">
        <v>821</v>
      </c>
      <c r="K288" s="247">
        <f t="shared" si="67"/>
        <v>42</v>
      </c>
      <c r="L288" s="248">
        <f t="shared" si="68"/>
        <v>0.20388349514563106</v>
      </c>
      <c r="M288" s="243" t="s">
        <v>629</v>
      </c>
      <c r="N288" s="249">
        <v>44214</v>
      </c>
      <c r="O288" s="1"/>
      <c r="P288" s="1"/>
      <c r="Q288" s="1"/>
      <c r="R288" s="6" t="s">
        <v>928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71">
        <v>156</v>
      </c>
      <c r="B289" s="272">
        <v>44140</v>
      </c>
      <c r="C289" s="272"/>
      <c r="D289" s="273" t="s">
        <v>146</v>
      </c>
      <c r="E289" s="274" t="s">
        <v>622</v>
      </c>
      <c r="F289" s="274">
        <v>182.5</v>
      </c>
      <c r="G289" s="274"/>
      <c r="H289" s="274">
        <v>248</v>
      </c>
      <c r="I289" s="276">
        <v>248</v>
      </c>
      <c r="J289" s="246" t="s">
        <v>821</v>
      </c>
      <c r="K289" s="247">
        <f t="shared" si="67"/>
        <v>65.5</v>
      </c>
      <c r="L289" s="248">
        <f t="shared" si="68"/>
        <v>0.35890410958904112</v>
      </c>
      <c r="M289" s="243" t="s">
        <v>629</v>
      </c>
      <c r="N289" s="249">
        <v>44214</v>
      </c>
      <c r="O289" s="1"/>
      <c r="P289" s="1"/>
      <c r="Q289" s="1"/>
      <c r="R289" s="6" t="s">
        <v>928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71">
        <v>157</v>
      </c>
      <c r="B290" s="272">
        <v>44140</v>
      </c>
      <c r="C290" s="272"/>
      <c r="D290" s="273" t="s">
        <v>355</v>
      </c>
      <c r="E290" s="274" t="s">
        <v>622</v>
      </c>
      <c r="F290" s="274">
        <v>247.5</v>
      </c>
      <c r="G290" s="274"/>
      <c r="H290" s="274">
        <v>320</v>
      </c>
      <c r="I290" s="276">
        <v>320</v>
      </c>
      <c r="J290" s="246" t="s">
        <v>821</v>
      </c>
      <c r="K290" s="247">
        <f t="shared" si="67"/>
        <v>72.5</v>
      </c>
      <c r="L290" s="248">
        <f t="shared" si="68"/>
        <v>0.29292929292929293</v>
      </c>
      <c r="M290" s="243" t="s">
        <v>629</v>
      </c>
      <c r="N290" s="249">
        <v>44323</v>
      </c>
      <c r="O290" s="1"/>
      <c r="P290" s="1"/>
      <c r="Q290" s="1"/>
      <c r="R290" s="6" t="s">
        <v>928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71">
        <v>158</v>
      </c>
      <c r="B291" s="272">
        <v>44140</v>
      </c>
      <c r="C291" s="272"/>
      <c r="D291" s="273" t="s">
        <v>205</v>
      </c>
      <c r="E291" s="274" t="s">
        <v>622</v>
      </c>
      <c r="F291" s="244">
        <v>925</v>
      </c>
      <c r="G291" s="274"/>
      <c r="H291" s="274">
        <v>1095</v>
      </c>
      <c r="I291" s="276">
        <v>1093</v>
      </c>
      <c r="J291" s="246" t="s">
        <v>963</v>
      </c>
      <c r="K291" s="247">
        <f t="shared" si="67"/>
        <v>170</v>
      </c>
      <c r="L291" s="248">
        <f t="shared" si="68"/>
        <v>0.18378378378378379</v>
      </c>
      <c r="M291" s="243" t="s">
        <v>629</v>
      </c>
      <c r="N291" s="249">
        <v>44201</v>
      </c>
      <c r="O291" s="1"/>
      <c r="P291" s="1"/>
      <c r="Q291" s="1"/>
      <c r="R291" s="6" t="s">
        <v>928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71">
        <v>159</v>
      </c>
      <c r="B292" s="272">
        <v>44140</v>
      </c>
      <c r="C292" s="272"/>
      <c r="D292" s="273" t="s">
        <v>374</v>
      </c>
      <c r="E292" s="274" t="s">
        <v>622</v>
      </c>
      <c r="F292" s="244">
        <v>332.5</v>
      </c>
      <c r="G292" s="274"/>
      <c r="H292" s="274">
        <v>393</v>
      </c>
      <c r="I292" s="276">
        <v>406</v>
      </c>
      <c r="J292" s="246" t="s">
        <v>964</v>
      </c>
      <c r="K292" s="247">
        <f t="shared" si="67"/>
        <v>60.5</v>
      </c>
      <c r="L292" s="248">
        <f t="shared" si="68"/>
        <v>0.18195488721804512</v>
      </c>
      <c r="M292" s="243" t="s">
        <v>629</v>
      </c>
      <c r="N292" s="249">
        <v>44256</v>
      </c>
      <c r="O292" s="1"/>
      <c r="P292" s="1"/>
      <c r="Q292" s="1"/>
      <c r="R292" s="6" t="s">
        <v>928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71">
        <v>160</v>
      </c>
      <c r="B293" s="272">
        <v>44141</v>
      </c>
      <c r="C293" s="272"/>
      <c r="D293" s="273" t="s">
        <v>506</v>
      </c>
      <c r="E293" s="274" t="s">
        <v>622</v>
      </c>
      <c r="F293" s="244">
        <v>231</v>
      </c>
      <c r="G293" s="274"/>
      <c r="H293" s="274">
        <v>281</v>
      </c>
      <c r="I293" s="276">
        <v>281</v>
      </c>
      <c r="J293" s="246" t="s">
        <v>821</v>
      </c>
      <c r="K293" s="247">
        <f t="shared" si="67"/>
        <v>50</v>
      </c>
      <c r="L293" s="248">
        <f t="shared" si="68"/>
        <v>0.21645021645021645</v>
      </c>
      <c r="M293" s="243" t="s">
        <v>629</v>
      </c>
      <c r="N293" s="249">
        <v>44358</v>
      </c>
      <c r="O293" s="1"/>
      <c r="P293" s="1"/>
      <c r="Q293" s="1"/>
      <c r="R293" s="6" t="s">
        <v>928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71">
        <v>161</v>
      </c>
      <c r="B294" s="272">
        <v>44187</v>
      </c>
      <c r="C294" s="272"/>
      <c r="D294" s="273" t="s">
        <v>965</v>
      </c>
      <c r="E294" s="274" t="s">
        <v>622</v>
      </c>
      <c r="F294" s="244">
        <v>190</v>
      </c>
      <c r="G294" s="274"/>
      <c r="H294" s="274">
        <v>239</v>
      </c>
      <c r="I294" s="276">
        <v>239</v>
      </c>
      <c r="J294" s="246" t="s">
        <v>966</v>
      </c>
      <c r="K294" s="247">
        <f t="shared" si="67"/>
        <v>49</v>
      </c>
      <c r="L294" s="248">
        <f t="shared" si="68"/>
        <v>0.25789473684210529</v>
      </c>
      <c r="M294" s="243" t="s">
        <v>629</v>
      </c>
      <c r="N294" s="249">
        <v>44844</v>
      </c>
      <c r="O294" s="1"/>
      <c r="P294" s="1"/>
      <c r="Q294" s="1"/>
      <c r="R294" s="6" t="s">
        <v>928</v>
      </c>
    </row>
    <row r="295" spans="1:26" ht="12.75" customHeight="1">
      <c r="A295" s="271">
        <v>162</v>
      </c>
      <c r="B295" s="272">
        <v>44258</v>
      </c>
      <c r="C295" s="272"/>
      <c r="D295" s="273" t="s">
        <v>961</v>
      </c>
      <c r="E295" s="274" t="s">
        <v>622</v>
      </c>
      <c r="F295" s="244">
        <v>495</v>
      </c>
      <c r="G295" s="274"/>
      <c r="H295" s="274">
        <v>595</v>
      </c>
      <c r="I295" s="276">
        <v>590</v>
      </c>
      <c r="J295" s="246" t="s">
        <v>746</v>
      </c>
      <c r="K295" s="247">
        <f t="shared" si="67"/>
        <v>100</v>
      </c>
      <c r="L295" s="248">
        <f t="shared" si="68"/>
        <v>0.20202020202020202</v>
      </c>
      <c r="M295" s="243" t="s">
        <v>629</v>
      </c>
      <c r="N295" s="249">
        <v>44589</v>
      </c>
      <c r="O295" s="1"/>
      <c r="P295" s="1"/>
      <c r="R295" s="6" t="s">
        <v>928</v>
      </c>
    </row>
    <row r="296" spans="1:26" ht="12.75" customHeight="1">
      <c r="A296" s="271">
        <v>163</v>
      </c>
      <c r="B296" s="272">
        <v>44274</v>
      </c>
      <c r="C296" s="272"/>
      <c r="D296" s="273" t="s">
        <v>374</v>
      </c>
      <c r="E296" s="274" t="s">
        <v>622</v>
      </c>
      <c r="F296" s="244">
        <v>355</v>
      </c>
      <c r="G296" s="274"/>
      <c r="H296" s="274">
        <v>422.5</v>
      </c>
      <c r="I296" s="276">
        <v>420</v>
      </c>
      <c r="J296" s="246" t="s">
        <v>967</v>
      </c>
      <c r="K296" s="247">
        <f t="shared" si="67"/>
        <v>67.5</v>
      </c>
      <c r="L296" s="248">
        <f t="shared" si="68"/>
        <v>0.19014084507042253</v>
      </c>
      <c r="M296" s="243" t="s">
        <v>629</v>
      </c>
      <c r="N296" s="249">
        <v>44361</v>
      </c>
      <c r="O296" s="1"/>
      <c r="R296" s="289" t="s">
        <v>928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71">
        <v>164</v>
      </c>
      <c r="B297" s="272">
        <v>44295</v>
      </c>
      <c r="C297" s="272"/>
      <c r="D297" s="273" t="s">
        <v>332</v>
      </c>
      <c r="E297" s="274" t="s">
        <v>622</v>
      </c>
      <c r="F297" s="244">
        <v>555</v>
      </c>
      <c r="G297" s="274"/>
      <c r="H297" s="274">
        <v>663</v>
      </c>
      <c r="I297" s="276">
        <v>663</v>
      </c>
      <c r="J297" s="246" t="s">
        <v>968</v>
      </c>
      <c r="K297" s="247">
        <f t="shared" si="67"/>
        <v>108</v>
      </c>
      <c r="L297" s="248">
        <f t="shared" si="68"/>
        <v>0.19459459459459461</v>
      </c>
      <c r="M297" s="243" t="s">
        <v>629</v>
      </c>
      <c r="N297" s="249">
        <v>44321</v>
      </c>
      <c r="O297" s="1"/>
      <c r="P297" s="1"/>
      <c r="Q297" s="1"/>
      <c r="R297" s="289" t="s">
        <v>928</v>
      </c>
    </row>
    <row r="298" spans="1:26" ht="12.75" customHeight="1">
      <c r="A298" s="271">
        <v>165</v>
      </c>
      <c r="B298" s="272">
        <v>44308</v>
      </c>
      <c r="C298" s="272"/>
      <c r="D298" s="273" t="s">
        <v>932</v>
      </c>
      <c r="E298" s="274" t="s">
        <v>622</v>
      </c>
      <c r="F298" s="244">
        <v>126.5</v>
      </c>
      <c r="G298" s="274"/>
      <c r="H298" s="274">
        <v>155</v>
      </c>
      <c r="I298" s="276">
        <v>155</v>
      </c>
      <c r="J298" s="246" t="s">
        <v>821</v>
      </c>
      <c r="K298" s="247">
        <f t="shared" si="67"/>
        <v>28.5</v>
      </c>
      <c r="L298" s="248">
        <f t="shared" si="68"/>
        <v>0.22529644268774704</v>
      </c>
      <c r="M298" s="243" t="s">
        <v>629</v>
      </c>
      <c r="N298" s="249">
        <v>44362</v>
      </c>
      <c r="O298" s="1"/>
      <c r="R298" s="289" t="s">
        <v>928</v>
      </c>
    </row>
    <row r="299" spans="1:26" ht="12.75" customHeight="1">
      <c r="A299" s="250">
        <v>166</v>
      </c>
      <c r="B299" s="281">
        <v>44368</v>
      </c>
      <c r="C299" s="281"/>
      <c r="D299" s="252" t="s">
        <v>969</v>
      </c>
      <c r="E299" s="254" t="s">
        <v>622</v>
      </c>
      <c r="F299" s="282">
        <v>287.5</v>
      </c>
      <c r="G299" s="254"/>
      <c r="H299" s="254">
        <v>245</v>
      </c>
      <c r="I299" s="255">
        <v>344</v>
      </c>
      <c r="J299" s="256" t="s">
        <v>970</v>
      </c>
      <c r="K299" s="257">
        <f t="shared" si="67"/>
        <v>-42.5</v>
      </c>
      <c r="L299" s="258">
        <f t="shared" si="68"/>
        <v>-0.14782608695652175</v>
      </c>
      <c r="M299" s="254" t="s">
        <v>654</v>
      </c>
      <c r="N299" s="251">
        <v>44508</v>
      </c>
      <c r="O299" s="1"/>
      <c r="R299" s="289" t="s">
        <v>928</v>
      </c>
    </row>
    <row r="300" spans="1:26" ht="12.75" customHeight="1">
      <c r="A300" s="271">
        <v>167</v>
      </c>
      <c r="B300" s="272">
        <v>44368</v>
      </c>
      <c r="C300" s="272"/>
      <c r="D300" s="273" t="s">
        <v>506</v>
      </c>
      <c r="E300" s="274" t="s">
        <v>622</v>
      </c>
      <c r="F300" s="244">
        <v>241</v>
      </c>
      <c r="G300" s="274"/>
      <c r="H300" s="274">
        <v>298</v>
      </c>
      <c r="I300" s="276">
        <v>320</v>
      </c>
      <c r="J300" s="246" t="s">
        <v>821</v>
      </c>
      <c r="K300" s="247">
        <f t="shared" si="67"/>
        <v>57</v>
      </c>
      <c r="L300" s="248">
        <f t="shared" si="68"/>
        <v>0.23651452282157676</v>
      </c>
      <c r="M300" s="243" t="s">
        <v>629</v>
      </c>
      <c r="N300" s="249">
        <v>44802</v>
      </c>
      <c r="O300" s="45"/>
      <c r="R300" s="289" t="s">
        <v>928</v>
      </c>
    </row>
    <row r="301" spans="1:26" ht="12.75" customHeight="1">
      <c r="A301" s="271">
        <v>168</v>
      </c>
      <c r="B301" s="272">
        <v>44406</v>
      </c>
      <c r="C301" s="272"/>
      <c r="D301" s="273" t="s">
        <v>932</v>
      </c>
      <c r="E301" s="274" t="s">
        <v>622</v>
      </c>
      <c r="F301" s="244">
        <v>162.5</v>
      </c>
      <c r="G301" s="274"/>
      <c r="H301" s="274">
        <v>200</v>
      </c>
      <c r="I301" s="276">
        <v>200</v>
      </c>
      <c r="J301" s="246" t="s">
        <v>821</v>
      </c>
      <c r="K301" s="247">
        <f t="shared" si="67"/>
        <v>37.5</v>
      </c>
      <c r="L301" s="248">
        <f t="shared" si="68"/>
        <v>0.23076923076923078</v>
      </c>
      <c r="M301" s="243" t="s">
        <v>629</v>
      </c>
      <c r="N301" s="249">
        <v>44802</v>
      </c>
      <c r="O301" s="1"/>
      <c r="R301" s="289" t="s">
        <v>928</v>
      </c>
    </row>
    <row r="302" spans="1:26" ht="12.75" customHeight="1">
      <c r="A302" s="271">
        <v>169</v>
      </c>
      <c r="B302" s="272">
        <v>44462</v>
      </c>
      <c r="C302" s="272"/>
      <c r="D302" s="273" t="s">
        <v>459</v>
      </c>
      <c r="E302" s="274" t="s">
        <v>622</v>
      </c>
      <c r="F302" s="244">
        <v>1235</v>
      </c>
      <c r="G302" s="274"/>
      <c r="H302" s="274">
        <v>1505</v>
      </c>
      <c r="I302" s="276">
        <v>1500</v>
      </c>
      <c r="J302" s="246" t="s">
        <v>821</v>
      </c>
      <c r="K302" s="247">
        <f t="shared" si="67"/>
        <v>270</v>
      </c>
      <c r="L302" s="248">
        <f t="shared" si="68"/>
        <v>0.21862348178137653</v>
      </c>
      <c r="M302" s="243" t="s">
        <v>629</v>
      </c>
      <c r="N302" s="249">
        <v>44564</v>
      </c>
      <c r="O302" s="1"/>
      <c r="R302" s="289" t="s">
        <v>928</v>
      </c>
    </row>
    <row r="303" spans="1:26" ht="12.75" customHeight="1">
      <c r="A303" s="290">
        <v>170</v>
      </c>
      <c r="B303" s="291">
        <v>44480</v>
      </c>
      <c r="C303" s="291"/>
      <c r="D303" s="292" t="s">
        <v>971</v>
      </c>
      <c r="E303" s="293" t="s">
        <v>622</v>
      </c>
      <c r="F303" s="66">
        <v>58.75</v>
      </c>
      <c r="G303" s="293"/>
      <c r="H303" s="294"/>
      <c r="I303" s="60"/>
      <c r="J303" s="295" t="s">
        <v>625</v>
      </c>
      <c r="K303" s="290"/>
      <c r="L303" s="291"/>
      <c r="M303" s="291"/>
      <c r="N303" s="292"/>
      <c r="O303" s="45"/>
      <c r="R303" s="289" t="s">
        <v>928</v>
      </c>
    </row>
    <row r="304" spans="1:26" ht="12.75" customHeight="1">
      <c r="A304" s="296">
        <v>171</v>
      </c>
      <c r="B304" s="297">
        <v>44481</v>
      </c>
      <c r="C304" s="297"/>
      <c r="D304" s="298" t="s">
        <v>281</v>
      </c>
      <c r="E304" s="60" t="s">
        <v>622</v>
      </c>
      <c r="F304" s="299" t="s">
        <v>972</v>
      </c>
      <c r="G304" s="60"/>
      <c r="H304" s="60"/>
      <c r="I304" s="60">
        <v>380</v>
      </c>
      <c r="J304" s="300" t="s">
        <v>625</v>
      </c>
      <c r="K304" s="296"/>
      <c r="L304" s="297"/>
      <c r="M304" s="297"/>
      <c r="N304" s="298"/>
      <c r="O304" s="45"/>
      <c r="R304" s="289" t="s">
        <v>928</v>
      </c>
    </row>
    <row r="305" spans="1:38" ht="12.75" customHeight="1">
      <c r="A305" s="271">
        <v>172</v>
      </c>
      <c r="B305" s="272">
        <v>44481</v>
      </c>
      <c r="C305" s="272"/>
      <c r="D305" s="273" t="s">
        <v>973</v>
      </c>
      <c r="E305" s="274" t="s">
        <v>622</v>
      </c>
      <c r="F305" s="244">
        <v>45.5</v>
      </c>
      <c r="G305" s="274"/>
      <c r="H305" s="274">
        <v>56.5</v>
      </c>
      <c r="I305" s="276">
        <v>56</v>
      </c>
      <c r="J305" s="246" t="s">
        <v>974</v>
      </c>
      <c r="K305" s="247">
        <f t="shared" ref="K305:K306" si="69">H305-F305</f>
        <v>11</v>
      </c>
      <c r="L305" s="248">
        <f t="shared" ref="L305:L306" si="70">K305/F305</f>
        <v>0.24175824175824176</v>
      </c>
      <c r="M305" s="243" t="s">
        <v>629</v>
      </c>
      <c r="N305" s="249">
        <v>44881</v>
      </c>
      <c r="O305" s="45"/>
      <c r="R305" s="289"/>
    </row>
    <row r="306" spans="1:38" ht="12.75" customHeight="1">
      <c r="A306" s="271">
        <v>173</v>
      </c>
      <c r="B306" s="272">
        <v>44551</v>
      </c>
      <c r="C306" s="272"/>
      <c r="D306" s="273" t="s">
        <v>133</v>
      </c>
      <c r="E306" s="274" t="s">
        <v>622</v>
      </c>
      <c r="F306" s="244">
        <v>2300</v>
      </c>
      <c r="G306" s="274"/>
      <c r="H306" s="274">
        <f>(2820+2200)/2</f>
        <v>2510</v>
      </c>
      <c r="I306" s="276">
        <v>3000</v>
      </c>
      <c r="J306" s="246" t="s">
        <v>975</v>
      </c>
      <c r="K306" s="247">
        <f t="shared" si="69"/>
        <v>210</v>
      </c>
      <c r="L306" s="248">
        <f t="shared" si="70"/>
        <v>9.1304347826086957E-2</v>
      </c>
      <c r="M306" s="243" t="s">
        <v>629</v>
      </c>
      <c r="N306" s="249">
        <v>44649</v>
      </c>
      <c r="O306" s="1"/>
      <c r="R306" s="289"/>
    </row>
    <row r="307" spans="1:38" ht="12.75" customHeight="1">
      <c r="A307" s="62">
        <v>174</v>
      </c>
      <c r="B307" s="297">
        <v>44606</v>
      </c>
      <c r="C307" s="62"/>
      <c r="D307" s="62" t="s">
        <v>449</v>
      </c>
      <c r="E307" s="60" t="s">
        <v>622</v>
      </c>
      <c r="F307" s="60" t="s">
        <v>976</v>
      </c>
      <c r="G307" s="60"/>
      <c r="H307" s="60"/>
      <c r="I307" s="60">
        <v>764</v>
      </c>
      <c r="J307" s="60" t="s">
        <v>625</v>
      </c>
      <c r="K307" s="60"/>
      <c r="L307" s="60"/>
      <c r="M307" s="60"/>
      <c r="N307" s="62"/>
      <c r="O307" s="45"/>
      <c r="R307" s="289"/>
    </row>
    <row r="308" spans="1:38" ht="12.75" customHeight="1">
      <c r="A308" s="271">
        <v>175</v>
      </c>
      <c r="B308" s="272">
        <v>44613</v>
      </c>
      <c r="C308" s="272"/>
      <c r="D308" s="273" t="s">
        <v>459</v>
      </c>
      <c r="E308" s="274" t="s">
        <v>622</v>
      </c>
      <c r="F308" s="244">
        <v>1255</v>
      </c>
      <c r="G308" s="274"/>
      <c r="H308" s="274">
        <v>1515</v>
      </c>
      <c r="I308" s="276">
        <v>1510</v>
      </c>
      <c r="J308" s="246" t="s">
        <v>821</v>
      </c>
      <c r="K308" s="247">
        <f>H308-F308</f>
        <v>260</v>
      </c>
      <c r="L308" s="248">
        <f>K308/F308</f>
        <v>0.20717131474103587</v>
      </c>
      <c r="M308" s="243" t="s">
        <v>629</v>
      </c>
      <c r="N308" s="249">
        <v>44834</v>
      </c>
      <c r="O308" s="45"/>
      <c r="R308" s="289"/>
    </row>
    <row r="309" spans="1:38" ht="12.75" customHeight="1">
      <c r="A309">
        <v>176</v>
      </c>
      <c r="B309" s="297">
        <v>44670</v>
      </c>
      <c r="C309" s="297"/>
      <c r="D309" s="62" t="s">
        <v>576</v>
      </c>
      <c r="E309" s="301" t="s">
        <v>622</v>
      </c>
      <c r="F309" s="60" t="s">
        <v>977</v>
      </c>
      <c r="G309" s="60"/>
      <c r="H309" s="60"/>
      <c r="I309" s="60">
        <v>553</v>
      </c>
      <c r="J309" s="60" t="s">
        <v>625</v>
      </c>
      <c r="K309" s="60"/>
      <c r="L309" s="60"/>
      <c r="M309" s="60"/>
      <c r="N309" s="60"/>
      <c r="O309" s="45"/>
      <c r="R309" s="289"/>
    </row>
    <row r="310" spans="1:38" ht="12.75" customHeight="1">
      <c r="A310" s="271">
        <v>177</v>
      </c>
      <c r="B310" s="272">
        <v>44746</v>
      </c>
      <c r="C310" s="272"/>
      <c r="D310" s="273" t="s">
        <v>978</v>
      </c>
      <c r="E310" s="274" t="s">
        <v>622</v>
      </c>
      <c r="F310" s="244">
        <v>207.5</v>
      </c>
      <c r="G310" s="274"/>
      <c r="H310" s="274">
        <v>254</v>
      </c>
      <c r="I310" s="276">
        <v>254</v>
      </c>
      <c r="J310" s="246" t="s">
        <v>821</v>
      </c>
      <c r="K310" s="247">
        <f t="shared" ref="K310:K312" si="71">H310-F310</f>
        <v>46.5</v>
      </c>
      <c r="L310" s="248">
        <f t="shared" ref="L310:L312" si="72">K310/F310</f>
        <v>0.22409638554216868</v>
      </c>
      <c r="M310" s="243" t="s">
        <v>629</v>
      </c>
      <c r="N310" s="249">
        <v>44792</v>
      </c>
      <c r="O310" s="1"/>
      <c r="R310" s="289"/>
    </row>
    <row r="311" spans="1:38" ht="12.75" customHeight="1">
      <c r="A311" s="271">
        <v>178</v>
      </c>
      <c r="B311" s="272">
        <v>44775</v>
      </c>
      <c r="C311" s="272"/>
      <c r="D311" s="273" t="s">
        <v>508</v>
      </c>
      <c r="E311" s="274" t="s">
        <v>622</v>
      </c>
      <c r="F311" s="244">
        <v>31.25</v>
      </c>
      <c r="G311" s="274"/>
      <c r="H311" s="274">
        <v>38.75</v>
      </c>
      <c r="I311" s="276">
        <v>38</v>
      </c>
      <c r="J311" s="246" t="s">
        <v>821</v>
      </c>
      <c r="K311" s="247">
        <f t="shared" si="71"/>
        <v>7.5</v>
      </c>
      <c r="L311" s="248">
        <f t="shared" si="72"/>
        <v>0.24</v>
      </c>
      <c r="M311" s="243" t="s">
        <v>629</v>
      </c>
      <c r="N311" s="249">
        <v>44844</v>
      </c>
      <c r="O311" s="45"/>
      <c r="R311" s="66"/>
    </row>
    <row r="312" spans="1:38" ht="12.75" customHeight="1">
      <c r="A312" s="271">
        <v>179</v>
      </c>
      <c r="B312" s="272">
        <v>44841</v>
      </c>
      <c r="C312" s="272"/>
      <c r="D312" s="273" t="s">
        <v>979</v>
      </c>
      <c r="E312" s="274" t="s">
        <v>622</v>
      </c>
      <c r="F312" s="244">
        <v>665</v>
      </c>
      <c r="G312" s="274"/>
      <c r="H312" s="274">
        <v>807.5</v>
      </c>
      <c r="I312" s="276">
        <v>840</v>
      </c>
      <c r="J312" s="246" t="s">
        <v>975</v>
      </c>
      <c r="K312" s="247">
        <f t="shared" si="71"/>
        <v>142.5</v>
      </c>
      <c r="L312" s="248">
        <f t="shared" si="72"/>
        <v>0.21428571428571427</v>
      </c>
      <c r="M312" s="243" t="s">
        <v>629</v>
      </c>
      <c r="N312" s="249">
        <v>45097</v>
      </c>
      <c r="O312" s="45"/>
      <c r="R312" s="66"/>
    </row>
    <row r="313" spans="1:38" ht="12.75" customHeight="1">
      <c r="A313" s="296">
        <v>180</v>
      </c>
      <c r="B313" s="297">
        <v>44844</v>
      </c>
      <c r="C313" s="62"/>
      <c r="D313" s="62" t="s">
        <v>451</v>
      </c>
      <c r="E313" s="301" t="s">
        <v>622</v>
      </c>
      <c r="F313" s="60" t="s">
        <v>980</v>
      </c>
      <c r="G313" s="60"/>
      <c r="H313" s="60"/>
      <c r="I313" s="60">
        <v>291</v>
      </c>
      <c r="J313" s="60" t="s">
        <v>625</v>
      </c>
      <c r="K313" s="60"/>
      <c r="L313" s="60"/>
      <c r="M313" s="60"/>
      <c r="N313" s="60"/>
      <c r="O313" s="45"/>
      <c r="Q313" s="45"/>
      <c r="R313" s="66"/>
    </row>
    <row r="314" spans="1:38" ht="12.75" customHeight="1">
      <c r="A314" s="296">
        <v>181</v>
      </c>
      <c r="B314" s="297">
        <v>44845</v>
      </c>
      <c r="C314" s="62"/>
      <c r="D314" s="62" t="s">
        <v>449</v>
      </c>
      <c r="E314" s="301" t="s">
        <v>622</v>
      </c>
      <c r="F314" s="60" t="s">
        <v>981</v>
      </c>
      <c r="G314" s="60"/>
      <c r="H314" s="60"/>
      <c r="I314" s="60">
        <v>765</v>
      </c>
      <c r="J314" s="60" t="s">
        <v>625</v>
      </c>
      <c r="K314" s="60"/>
      <c r="L314" s="60"/>
      <c r="M314" s="60"/>
      <c r="N314" s="60"/>
      <c r="O314" s="45"/>
      <c r="Q314" s="45"/>
      <c r="R314" s="66"/>
    </row>
    <row r="315" spans="1:38" ht="12.75" customHeight="1">
      <c r="A315" s="302">
        <v>182</v>
      </c>
      <c r="B315" s="297">
        <v>44981</v>
      </c>
      <c r="C315" s="297"/>
      <c r="D315" s="62" t="s">
        <v>467</v>
      </c>
      <c r="E315" s="301" t="s">
        <v>622</v>
      </c>
      <c r="F315" s="301" t="s">
        <v>982</v>
      </c>
      <c r="G315" s="60"/>
      <c r="H315" s="60"/>
      <c r="I315" s="60">
        <v>2080</v>
      </c>
      <c r="J315" s="60" t="s">
        <v>625</v>
      </c>
      <c r="K315" s="60"/>
      <c r="L315" s="60"/>
      <c r="M315" s="60"/>
      <c r="N315" s="60"/>
      <c r="O315" s="45"/>
      <c r="R315" s="66"/>
    </row>
    <row r="316" spans="1:38" ht="12.75" customHeight="1">
      <c r="A316" s="271">
        <v>183</v>
      </c>
      <c r="B316" s="272">
        <v>44986</v>
      </c>
      <c r="C316" s="272"/>
      <c r="D316" s="273" t="s">
        <v>508</v>
      </c>
      <c r="E316" s="274" t="s">
        <v>622</v>
      </c>
      <c r="F316" s="244">
        <v>57.5</v>
      </c>
      <c r="G316" s="274"/>
      <c r="H316" s="274">
        <v>120</v>
      </c>
      <c r="I316" s="276">
        <v>120</v>
      </c>
      <c r="J316" s="246" t="s">
        <v>821</v>
      </c>
      <c r="K316" s="247">
        <f>H316-F316</f>
        <v>62.5</v>
      </c>
      <c r="L316" s="248">
        <f>K316/F316</f>
        <v>1.0869565217391304</v>
      </c>
      <c r="M316" s="243" t="s">
        <v>629</v>
      </c>
      <c r="N316" s="249">
        <v>45415</v>
      </c>
      <c r="O316" s="45"/>
      <c r="R316" s="66"/>
    </row>
    <row r="317" spans="1:38" ht="12.75" customHeight="1">
      <c r="A317" s="302">
        <v>184</v>
      </c>
      <c r="B317" s="297">
        <v>45008</v>
      </c>
      <c r="C317" s="297"/>
      <c r="D317" s="62" t="s">
        <v>526</v>
      </c>
      <c r="E317" s="301" t="s">
        <v>622</v>
      </c>
      <c r="F317" s="301" t="s">
        <v>983</v>
      </c>
      <c r="G317" s="60"/>
      <c r="H317" s="60"/>
      <c r="I317" s="60">
        <v>3523</v>
      </c>
      <c r="J317" s="60" t="s">
        <v>625</v>
      </c>
      <c r="K317" s="60"/>
      <c r="L317" s="60"/>
      <c r="M317" s="60"/>
      <c r="N317" s="60"/>
      <c r="O317" s="45"/>
      <c r="R317" s="66"/>
    </row>
    <row r="318" spans="1:38" ht="12.75" customHeight="1">
      <c r="A318" s="296">
        <v>185</v>
      </c>
      <c r="B318" s="297">
        <v>45027</v>
      </c>
      <c r="C318" s="62"/>
      <c r="D318" s="62" t="s">
        <v>984</v>
      </c>
      <c r="E318" s="301" t="s">
        <v>622</v>
      </c>
      <c r="F318" s="60" t="s">
        <v>985</v>
      </c>
      <c r="G318" s="60"/>
      <c r="H318" s="60"/>
      <c r="I318" s="60">
        <v>810</v>
      </c>
      <c r="J318" s="60" t="s">
        <v>625</v>
      </c>
      <c r="K318" s="60"/>
      <c r="L318" s="60"/>
      <c r="M318" s="60"/>
      <c r="N318" s="60"/>
      <c r="O318" s="45"/>
      <c r="R318" s="66"/>
    </row>
    <row r="319" spans="1:38" ht="12.75" customHeight="1">
      <c r="A319" s="296">
        <v>186</v>
      </c>
      <c r="B319" s="297">
        <v>45050</v>
      </c>
      <c r="C319" s="62"/>
      <c r="D319" s="62" t="s">
        <v>43</v>
      </c>
      <c r="E319" s="301" t="s">
        <v>622</v>
      </c>
      <c r="F319" s="60" t="s">
        <v>986</v>
      </c>
      <c r="G319" s="60"/>
      <c r="H319" s="60"/>
      <c r="I319" s="60">
        <v>5040</v>
      </c>
      <c r="J319" s="60" t="s">
        <v>625</v>
      </c>
      <c r="K319" s="60"/>
      <c r="L319" s="60"/>
      <c r="M319" s="60"/>
      <c r="N319" s="60"/>
      <c r="O319" s="45"/>
      <c r="R319" s="66"/>
    </row>
    <row r="320" spans="1:38" ht="12.75" customHeight="1">
      <c r="A320" s="290">
        <v>187</v>
      </c>
      <c r="B320" s="291">
        <v>45075</v>
      </c>
      <c r="C320" s="303"/>
      <c r="D320" s="303" t="s">
        <v>987</v>
      </c>
      <c r="E320" s="304" t="s">
        <v>622</v>
      </c>
      <c r="F320" s="293" t="s">
        <v>988</v>
      </c>
      <c r="G320" s="293"/>
      <c r="H320" s="293"/>
      <c r="I320" s="293">
        <v>732</v>
      </c>
      <c r="J320" s="293" t="s">
        <v>625</v>
      </c>
      <c r="K320" s="293"/>
      <c r="L320" s="293"/>
      <c r="M320" s="293"/>
      <c r="N320" s="293"/>
      <c r="O320" s="45"/>
      <c r="Q320" s="45"/>
      <c r="R320" s="66"/>
      <c r="T320" s="45"/>
      <c r="V320" s="45"/>
      <c r="W320" s="66"/>
      <c r="Y320" s="45"/>
      <c r="AA320" s="45"/>
      <c r="AB320" s="66"/>
      <c r="AD320" s="45"/>
      <c r="AF320" s="45"/>
      <c r="AG320" s="66"/>
      <c r="AI320" s="45"/>
      <c r="AK320" s="45"/>
      <c r="AL320" s="66"/>
    </row>
    <row r="321" spans="1:38" ht="12.75" customHeight="1">
      <c r="A321" s="296">
        <v>188</v>
      </c>
      <c r="B321" s="297">
        <v>45078</v>
      </c>
      <c r="C321" s="62"/>
      <c r="D321" s="62" t="s">
        <v>564</v>
      </c>
      <c r="E321" s="301" t="s">
        <v>622</v>
      </c>
      <c r="F321" s="60" t="s">
        <v>989</v>
      </c>
      <c r="G321" s="60"/>
      <c r="H321" s="60"/>
      <c r="I321" s="60">
        <v>4300</v>
      </c>
      <c r="J321" s="60" t="s">
        <v>625</v>
      </c>
      <c r="K321" s="60"/>
      <c r="L321" s="60"/>
      <c r="M321" s="60"/>
      <c r="N321" s="60"/>
      <c r="O321" s="45"/>
      <c r="Q321" s="45"/>
      <c r="R321" s="66"/>
      <c r="T321" s="45"/>
      <c r="V321" s="45"/>
      <c r="W321" s="66"/>
      <c r="Y321" s="45"/>
      <c r="AA321" s="45"/>
      <c r="AB321" s="66"/>
      <c r="AD321" s="45"/>
      <c r="AF321" s="45"/>
      <c r="AG321" s="66"/>
      <c r="AI321" s="45"/>
      <c r="AK321" s="45"/>
      <c r="AL321" s="66"/>
    </row>
    <row r="322" spans="1:38" ht="12.75" customHeight="1">
      <c r="A322" s="296"/>
      <c r="B322" s="297"/>
      <c r="C322" s="62"/>
      <c r="D322" s="62"/>
      <c r="E322" s="301"/>
      <c r="F322" s="60"/>
      <c r="G322" s="60"/>
      <c r="H322" s="60"/>
      <c r="I322" s="60"/>
      <c r="J322" s="60"/>
      <c r="K322" s="60"/>
      <c r="L322" s="60"/>
      <c r="M322" s="60"/>
      <c r="N322" s="60"/>
      <c r="O322" s="45"/>
      <c r="R322" s="66"/>
      <c r="T322" s="45"/>
      <c r="W322" s="66"/>
      <c r="Y322" s="45"/>
      <c r="AB322" s="66"/>
      <c r="AD322" s="45"/>
      <c r="AG322" s="66"/>
      <c r="AI322" s="45"/>
      <c r="AL322" s="66"/>
    </row>
    <row r="323" spans="1:38" ht="12.75" customHeight="1">
      <c r="A323" s="62"/>
      <c r="B323" s="62"/>
      <c r="C323" s="62"/>
      <c r="D323" s="62"/>
      <c r="E323" s="62"/>
      <c r="F323" s="60"/>
      <c r="G323" s="60"/>
      <c r="H323" s="60"/>
      <c r="I323" s="60"/>
      <c r="J323" s="31"/>
      <c r="K323" s="60"/>
      <c r="L323" s="60"/>
      <c r="M323" s="60"/>
      <c r="N323" s="62"/>
      <c r="O323" s="45"/>
      <c r="R323" s="66"/>
      <c r="T323" s="45"/>
      <c r="W323" s="66"/>
      <c r="Y323" s="45"/>
      <c r="AB323" s="66"/>
      <c r="AD323" s="45"/>
      <c r="AG323" s="66"/>
      <c r="AI323" s="45"/>
      <c r="AL323" s="66"/>
    </row>
    <row r="324" spans="1:38" ht="12.75" customHeight="1">
      <c r="B324" s="305" t="s">
        <v>990</v>
      </c>
      <c r="F324" s="66"/>
      <c r="G324" s="66"/>
      <c r="H324" s="66"/>
      <c r="I324" s="66"/>
      <c r="J324" s="45"/>
      <c r="K324" s="66"/>
      <c r="L324" s="66"/>
      <c r="M324" s="66"/>
      <c r="O324" s="45"/>
      <c r="R324" s="66"/>
      <c r="T324" s="45"/>
      <c r="W324" s="66"/>
      <c r="Y324" s="45"/>
      <c r="AB324" s="66"/>
      <c r="AD324" s="45"/>
      <c r="AG324" s="66"/>
      <c r="AI324" s="45"/>
      <c r="AL324" s="66"/>
    </row>
    <row r="325" spans="1:38" ht="12.75" customHeight="1">
      <c r="A325" s="306"/>
      <c r="F325" s="66"/>
      <c r="G325" s="66"/>
      <c r="H325" s="66"/>
      <c r="I325" s="66"/>
      <c r="J325" s="45"/>
      <c r="K325" s="66"/>
      <c r="L325" s="66"/>
      <c r="M325" s="66"/>
      <c r="O325" s="45"/>
      <c r="R325" s="66"/>
      <c r="T325" s="45"/>
      <c r="W325" s="66"/>
      <c r="Y325" s="45"/>
      <c r="AB325" s="66"/>
      <c r="AD325" s="45"/>
      <c r="AG325" s="66"/>
      <c r="AI325" s="45"/>
      <c r="AL325" s="66"/>
    </row>
    <row r="326" spans="1:38" ht="12.75" customHeight="1">
      <c r="A326" s="306"/>
      <c r="F326" s="66"/>
      <c r="G326" s="66"/>
      <c r="H326" s="66"/>
      <c r="I326" s="66"/>
      <c r="J326" s="45"/>
      <c r="K326" s="66"/>
      <c r="L326" s="66"/>
      <c r="M326" s="66"/>
      <c r="O326" s="45"/>
      <c r="R326" s="66"/>
    </row>
    <row r="327" spans="1:38" ht="12.75" customHeight="1">
      <c r="A327" s="60"/>
      <c r="F327" s="66"/>
      <c r="G327" s="66"/>
      <c r="H327" s="66"/>
      <c r="I327" s="66"/>
      <c r="J327" s="45"/>
      <c r="K327" s="66"/>
      <c r="L327" s="66"/>
      <c r="M327" s="66"/>
      <c r="O327" s="45"/>
      <c r="R327" s="66"/>
    </row>
    <row r="328" spans="1:38" ht="12.75" customHeight="1">
      <c r="F328" s="66"/>
      <c r="G328" s="66"/>
      <c r="H328" s="66"/>
      <c r="I328" s="66"/>
      <c r="J328" s="45"/>
      <c r="K328" s="66"/>
      <c r="L328" s="66"/>
      <c r="M328" s="66"/>
      <c r="O328" s="45"/>
      <c r="R328" s="66"/>
    </row>
    <row r="329" spans="1:38" ht="12.75" customHeight="1">
      <c r="F329" s="66"/>
      <c r="G329" s="66"/>
      <c r="H329" s="66"/>
      <c r="I329" s="66"/>
      <c r="J329" s="45"/>
      <c r="K329" s="66"/>
      <c r="L329" s="66"/>
      <c r="M329" s="66"/>
      <c r="O329" s="45"/>
      <c r="R329" s="66"/>
    </row>
    <row r="330" spans="1:38" ht="12.75" customHeight="1">
      <c r="F330" s="66"/>
      <c r="G330" s="66"/>
      <c r="H330" s="66"/>
      <c r="I330" s="66"/>
      <c r="J330" s="45"/>
      <c r="K330" s="66"/>
      <c r="L330" s="66"/>
      <c r="M330" s="66"/>
      <c r="O330" s="45"/>
      <c r="R330" s="66"/>
    </row>
    <row r="331" spans="1:38" ht="12.75" customHeight="1">
      <c r="F331" s="66"/>
      <c r="G331" s="66"/>
      <c r="H331" s="66"/>
      <c r="I331" s="66"/>
      <c r="J331" s="45"/>
      <c r="K331" s="66"/>
      <c r="L331" s="66"/>
      <c r="M331" s="66"/>
      <c r="O331" s="45"/>
      <c r="R331" s="66"/>
    </row>
    <row r="332" spans="1:38" ht="12.75" customHeight="1">
      <c r="F332" s="66"/>
      <c r="G332" s="66"/>
      <c r="H332" s="66"/>
      <c r="I332" s="66"/>
      <c r="J332" s="45"/>
      <c r="K332" s="66"/>
      <c r="L332" s="66"/>
      <c r="M332" s="66"/>
      <c r="O332" s="45"/>
      <c r="R332" s="66"/>
    </row>
    <row r="333" spans="1:38" ht="12.75" customHeight="1">
      <c r="F333" s="66"/>
      <c r="G333" s="66"/>
      <c r="H333" s="66"/>
      <c r="I333" s="66"/>
      <c r="J333" s="45"/>
      <c r="K333" s="66"/>
      <c r="L333" s="66"/>
      <c r="M333" s="66"/>
      <c r="O333" s="45"/>
      <c r="R333" s="66"/>
    </row>
    <row r="334" spans="1:38" ht="12.75" customHeight="1">
      <c r="F334" s="66"/>
      <c r="G334" s="66"/>
      <c r="H334" s="66"/>
      <c r="I334" s="66"/>
      <c r="J334" s="45"/>
      <c r="K334" s="66"/>
      <c r="L334" s="66"/>
      <c r="M334" s="66"/>
      <c r="O334" s="45"/>
      <c r="R334" s="66"/>
    </row>
    <row r="335" spans="1:38" ht="12.75" customHeight="1">
      <c r="F335" s="66"/>
      <c r="G335" s="66"/>
      <c r="H335" s="66"/>
      <c r="I335" s="66"/>
      <c r="J335" s="45"/>
      <c r="K335" s="66"/>
      <c r="L335" s="66"/>
      <c r="M335" s="66"/>
      <c r="O335" s="45"/>
      <c r="R335" s="66"/>
    </row>
    <row r="336" spans="1:38" ht="12.75" customHeight="1">
      <c r="F336" s="66"/>
      <c r="G336" s="66"/>
      <c r="H336" s="66"/>
      <c r="I336" s="66"/>
      <c r="J336" s="45"/>
      <c r="K336" s="66"/>
      <c r="L336" s="66"/>
      <c r="M336" s="66"/>
      <c r="O336" s="45"/>
      <c r="R336" s="66"/>
    </row>
    <row r="337" spans="6:18" ht="12.75" customHeight="1">
      <c r="F337" s="66"/>
      <c r="G337" s="66"/>
      <c r="H337" s="66"/>
      <c r="I337" s="66"/>
      <c r="J337" s="45"/>
      <c r="K337" s="66"/>
      <c r="L337" s="66"/>
      <c r="M337" s="66"/>
      <c r="O337" s="45"/>
      <c r="R337" s="66"/>
    </row>
    <row r="338" spans="6:18" ht="12.75" customHeight="1">
      <c r="F338" s="66"/>
      <c r="G338" s="66"/>
      <c r="H338" s="66"/>
      <c r="I338" s="66"/>
      <c r="J338" s="45"/>
      <c r="K338" s="66"/>
      <c r="L338" s="66"/>
      <c r="M338" s="66"/>
      <c r="O338" s="45"/>
      <c r="R338" s="66"/>
    </row>
    <row r="339" spans="6:18" ht="12.75" customHeight="1">
      <c r="F339" s="66"/>
      <c r="G339" s="66"/>
      <c r="H339" s="66"/>
      <c r="I339" s="66"/>
      <c r="J339" s="45"/>
      <c r="K339" s="66"/>
      <c r="L339" s="66"/>
      <c r="M339" s="66"/>
      <c r="O339" s="45"/>
      <c r="R339" s="66"/>
    </row>
    <row r="340" spans="6:18" ht="12.75" customHeight="1">
      <c r="F340" s="66"/>
      <c r="G340" s="66"/>
      <c r="H340" s="66"/>
      <c r="I340" s="66"/>
      <c r="J340" s="45"/>
      <c r="K340" s="66"/>
      <c r="L340" s="66"/>
      <c r="M340" s="66"/>
      <c r="O340" s="45"/>
      <c r="R340" s="66"/>
    </row>
    <row r="341" spans="6:18" ht="12.75" customHeight="1">
      <c r="F341" s="66"/>
      <c r="G341" s="66"/>
      <c r="H341" s="66"/>
      <c r="I341" s="66"/>
      <c r="J341" s="45"/>
      <c r="K341" s="66"/>
      <c r="L341" s="66"/>
      <c r="M341" s="66"/>
      <c r="O341" s="45"/>
      <c r="R341" s="66"/>
    </row>
    <row r="342" spans="6:18" ht="12.75" customHeight="1">
      <c r="F342" s="66"/>
      <c r="G342" s="66"/>
      <c r="H342" s="66"/>
      <c r="I342" s="66"/>
      <c r="J342" s="45"/>
      <c r="K342" s="66"/>
      <c r="L342" s="66"/>
      <c r="M342" s="66"/>
      <c r="O342" s="45"/>
      <c r="R342" s="66"/>
    </row>
    <row r="343" spans="6:18" ht="12.75" customHeight="1">
      <c r="F343" s="66"/>
      <c r="G343" s="66"/>
      <c r="H343" s="66"/>
      <c r="I343" s="66"/>
      <c r="J343" s="45"/>
      <c r="K343" s="66"/>
      <c r="L343" s="66"/>
      <c r="M343" s="66"/>
      <c r="O343" s="45"/>
      <c r="R343" s="66"/>
    </row>
    <row r="344" spans="6:18" ht="12.75" customHeight="1">
      <c r="F344" s="66"/>
      <c r="G344" s="66"/>
      <c r="H344" s="66"/>
      <c r="I344" s="66"/>
      <c r="J344" s="45"/>
      <c r="K344" s="66"/>
      <c r="L344" s="66"/>
      <c r="M344" s="66"/>
      <c r="O344" s="45"/>
      <c r="R344" s="66"/>
    </row>
    <row r="345" spans="6:18" ht="12.75" customHeight="1">
      <c r="F345" s="66"/>
      <c r="G345" s="66"/>
      <c r="H345" s="66"/>
      <c r="I345" s="66"/>
      <c r="J345" s="45"/>
      <c r="K345" s="66"/>
      <c r="L345" s="66"/>
      <c r="M345" s="66"/>
      <c r="O345" s="45"/>
      <c r="R345" s="66"/>
    </row>
    <row r="346" spans="6:18" ht="12.75" customHeight="1">
      <c r="F346" s="66"/>
      <c r="G346" s="66"/>
      <c r="H346" s="66"/>
      <c r="I346" s="66"/>
      <c r="J346" s="45"/>
      <c r="K346" s="66"/>
      <c r="L346" s="66"/>
      <c r="M346" s="66"/>
      <c r="O346" s="45"/>
      <c r="R346" s="66"/>
    </row>
    <row r="347" spans="6:18" ht="12.75" customHeight="1">
      <c r="F347" s="66"/>
      <c r="G347" s="66"/>
      <c r="H347" s="66"/>
      <c r="I347" s="66"/>
      <c r="J347" s="45"/>
      <c r="K347" s="66"/>
      <c r="L347" s="66"/>
      <c r="M347" s="66"/>
      <c r="O347" s="45"/>
      <c r="R347" s="66"/>
    </row>
    <row r="348" spans="6:18" ht="12.75" customHeight="1">
      <c r="F348" s="66"/>
      <c r="G348" s="66"/>
      <c r="H348" s="66"/>
      <c r="I348" s="66"/>
      <c r="J348" s="45"/>
      <c r="K348" s="66"/>
      <c r="L348" s="66"/>
      <c r="M348" s="66"/>
      <c r="O348" s="45"/>
      <c r="R348" s="66"/>
    </row>
    <row r="349" spans="6:18" ht="12.75" customHeight="1">
      <c r="F349" s="66"/>
      <c r="G349" s="66"/>
      <c r="H349" s="66"/>
      <c r="I349" s="66"/>
      <c r="J349" s="45"/>
      <c r="K349" s="66"/>
      <c r="L349" s="66"/>
      <c r="M349" s="66"/>
      <c r="O349" s="45"/>
      <c r="R349" s="66"/>
    </row>
    <row r="350" spans="6:18" ht="12.75" customHeight="1">
      <c r="F350" s="66"/>
      <c r="G350" s="66"/>
      <c r="H350" s="66"/>
      <c r="I350" s="66"/>
      <c r="J350" s="45"/>
      <c r="K350" s="66"/>
      <c r="L350" s="66"/>
      <c r="M350" s="66"/>
      <c r="O350" s="45"/>
      <c r="R350" s="66"/>
    </row>
    <row r="351" spans="6:18" ht="12.75" customHeight="1">
      <c r="F351" s="66"/>
      <c r="G351" s="66"/>
      <c r="H351" s="66"/>
      <c r="I351" s="66"/>
      <c r="J351" s="45"/>
      <c r="K351" s="66"/>
      <c r="L351" s="66"/>
      <c r="M351" s="66"/>
      <c r="O351" s="45"/>
      <c r="R351" s="66"/>
    </row>
    <row r="352" spans="6:18" ht="12.75" customHeight="1">
      <c r="F352" s="66"/>
      <c r="G352" s="66"/>
      <c r="H352" s="66"/>
      <c r="I352" s="66"/>
      <c r="J352" s="45"/>
      <c r="K352" s="66"/>
      <c r="L352" s="66"/>
      <c r="M352" s="66"/>
      <c r="O352" s="45"/>
      <c r="R352" s="66"/>
    </row>
    <row r="353" spans="6:18" ht="12.75" customHeight="1">
      <c r="F353" s="66"/>
      <c r="G353" s="66"/>
      <c r="H353" s="66"/>
      <c r="I353" s="66"/>
      <c r="J353" s="45"/>
      <c r="K353" s="66"/>
      <c r="L353" s="66"/>
      <c r="M353" s="66"/>
      <c r="O353" s="45"/>
      <c r="R353" s="66"/>
    </row>
    <row r="354" spans="6:18" ht="12.75" customHeight="1">
      <c r="F354" s="66"/>
      <c r="G354" s="66"/>
      <c r="H354" s="66"/>
      <c r="I354" s="66"/>
      <c r="J354" s="45"/>
      <c r="K354" s="66"/>
      <c r="L354" s="66"/>
      <c r="M354" s="66"/>
      <c r="O354" s="45"/>
      <c r="R354" s="66"/>
    </row>
    <row r="355" spans="6:18" ht="12.75" customHeight="1">
      <c r="F355" s="66"/>
      <c r="G355" s="66"/>
      <c r="H355" s="66"/>
      <c r="I355" s="66"/>
      <c r="J355" s="45"/>
      <c r="K355" s="66"/>
      <c r="L355" s="66"/>
      <c r="M355" s="66"/>
      <c r="O355" s="45"/>
      <c r="R355" s="66"/>
    </row>
    <row r="356" spans="6:18" ht="12.75" customHeight="1">
      <c r="F356" s="66"/>
      <c r="G356" s="66"/>
      <c r="H356" s="66"/>
      <c r="I356" s="66"/>
      <c r="J356" s="45"/>
      <c r="K356" s="66"/>
      <c r="L356" s="66"/>
      <c r="M356" s="66"/>
      <c r="O356" s="45"/>
      <c r="R356" s="66"/>
    </row>
    <row r="357" spans="6:18" ht="12.75" customHeight="1">
      <c r="F357" s="66"/>
      <c r="G357" s="66"/>
      <c r="H357" s="66"/>
      <c r="I357" s="66"/>
      <c r="J357" s="45"/>
      <c r="K357" s="66"/>
      <c r="L357" s="66"/>
      <c r="M357" s="66"/>
      <c r="O357" s="45"/>
      <c r="R357" s="66"/>
    </row>
    <row r="358" spans="6:18" ht="12.75" customHeight="1">
      <c r="F358" s="66"/>
      <c r="G358" s="66"/>
      <c r="H358" s="66"/>
      <c r="I358" s="66"/>
      <c r="J358" s="45"/>
      <c r="K358" s="66"/>
      <c r="L358" s="66"/>
      <c r="M358" s="66"/>
      <c r="O358" s="45"/>
      <c r="R358" s="66"/>
    </row>
    <row r="359" spans="6:18" ht="12.75" customHeight="1">
      <c r="F359" s="66"/>
      <c r="G359" s="66"/>
      <c r="H359" s="66"/>
      <c r="I359" s="66"/>
      <c r="J359" s="45"/>
      <c r="K359" s="66"/>
      <c r="L359" s="66"/>
      <c r="M359" s="66"/>
      <c r="O359" s="45"/>
      <c r="R359" s="66"/>
    </row>
    <row r="360" spans="6:18" ht="12.75" customHeight="1">
      <c r="F360" s="66"/>
      <c r="G360" s="66"/>
      <c r="H360" s="66"/>
      <c r="I360" s="66"/>
      <c r="J360" s="45"/>
      <c r="K360" s="66"/>
      <c r="L360" s="66"/>
      <c r="M360" s="66"/>
      <c r="O360" s="45"/>
      <c r="R360" s="66"/>
    </row>
    <row r="361" spans="6:18" ht="12.75" customHeight="1">
      <c r="F361" s="66"/>
      <c r="G361" s="66"/>
      <c r="H361" s="66"/>
      <c r="I361" s="66"/>
      <c r="J361" s="45"/>
      <c r="K361" s="66"/>
      <c r="L361" s="66"/>
      <c r="M361" s="66"/>
      <c r="O361" s="45"/>
      <c r="R361" s="66"/>
    </row>
    <row r="362" spans="6:18" ht="12.75" customHeight="1">
      <c r="F362" s="66"/>
      <c r="G362" s="66"/>
      <c r="H362" s="66"/>
      <c r="I362" s="66"/>
      <c r="J362" s="45"/>
      <c r="K362" s="66"/>
      <c r="L362" s="66"/>
      <c r="M362" s="66"/>
      <c r="O362" s="45"/>
      <c r="R362" s="66"/>
    </row>
    <row r="363" spans="6:18" ht="12.75" customHeight="1">
      <c r="F363" s="66"/>
      <c r="G363" s="66"/>
      <c r="H363" s="66"/>
      <c r="I363" s="66"/>
      <c r="J363" s="45"/>
      <c r="K363" s="66"/>
      <c r="L363" s="66"/>
      <c r="M363" s="66"/>
      <c r="O363" s="45"/>
      <c r="R363" s="66"/>
    </row>
    <row r="364" spans="6:18" ht="12.75" customHeight="1">
      <c r="F364" s="66"/>
      <c r="G364" s="66"/>
      <c r="H364" s="66"/>
      <c r="I364" s="66"/>
      <c r="J364" s="45"/>
      <c r="K364" s="66"/>
      <c r="L364" s="66"/>
      <c r="M364" s="66"/>
      <c r="O364" s="45"/>
      <c r="R364" s="66"/>
    </row>
    <row r="365" spans="6:18" ht="12.75" customHeight="1">
      <c r="F365" s="66"/>
      <c r="G365" s="66"/>
      <c r="H365" s="66"/>
      <c r="I365" s="66"/>
      <c r="J365" s="45"/>
      <c r="K365" s="66"/>
      <c r="L365" s="66"/>
      <c r="M365" s="66"/>
      <c r="O365" s="45"/>
      <c r="R365" s="66"/>
    </row>
    <row r="366" spans="6:18" ht="12.75" customHeight="1">
      <c r="F366" s="66"/>
      <c r="G366" s="66"/>
      <c r="H366" s="66"/>
      <c r="I366" s="66"/>
      <c r="J366" s="45"/>
      <c r="K366" s="66"/>
      <c r="L366" s="66"/>
      <c r="M366" s="66"/>
      <c r="O366" s="45"/>
      <c r="R366" s="66"/>
    </row>
    <row r="367" spans="6:18" ht="12.75" customHeight="1">
      <c r="F367" s="66"/>
      <c r="G367" s="66"/>
      <c r="H367" s="66"/>
      <c r="I367" s="66"/>
      <c r="J367" s="45"/>
      <c r="K367" s="66"/>
      <c r="L367" s="66"/>
      <c r="M367" s="66"/>
      <c r="O367" s="45"/>
      <c r="R367" s="66"/>
    </row>
    <row r="368" spans="6:18" ht="12.75" customHeight="1">
      <c r="F368" s="66"/>
      <c r="G368" s="66"/>
      <c r="H368" s="66"/>
      <c r="I368" s="66"/>
      <c r="J368" s="45"/>
      <c r="K368" s="66"/>
      <c r="L368" s="66"/>
      <c r="M368" s="66"/>
      <c r="O368" s="45"/>
      <c r="R368" s="66"/>
    </row>
    <row r="369" spans="6:18" ht="12.75" customHeight="1">
      <c r="F369" s="66"/>
      <c r="G369" s="66"/>
      <c r="H369" s="66"/>
      <c r="I369" s="66"/>
      <c r="J369" s="45"/>
      <c r="K369" s="66"/>
      <c r="L369" s="66"/>
      <c r="M369" s="66"/>
      <c r="O369" s="45"/>
      <c r="R369" s="66"/>
    </row>
    <row r="370" spans="6:18" ht="12.75" customHeight="1">
      <c r="F370" s="66"/>
      <c r="G370" s="66"/>
      <c r="H370" s="66"/>
      <c r="I370" s="66"/>
      <c r="J370" s="45"/>
      <c r="K370" s="66"/>
      <c r="L370" s="66"/>
      <c r="M370" s="66"/>
      <c r="O370" s="45"/>
      <c r="R370" s="66"/>
    </row>
    <row r="371" spans="6:18" ht="12.75" customHeight="1">
      <c r="F371" s="66"/>
      <c r="G371" s="66"/>
      <c r="H371" s="66"/>
      <c r="I371" s="66"/>
      <c r="J371" s="45"/>
      <c r="K371" s="66"/>
      <c r="L371" s="66"/>
      <c r="M371" s="66"/>
      <c r="O371" s="45"/>
      <c r="R371" s="66"/>
    </row>
    <row r="372" spans="6:18" ht="12.75" customHeight="1">
      <c r="F372" s="66"/>
      <c r="G372" s="66"/>
      <c r="H372" s="66"/>
      <c r="I372" s="66"/>
      <c r="J372" s="45"/>
      <c r="K372" s="66"/>
      <c r="L372" s="66"/>
      <c r="M372" s="66"/>
      <c r="O372" s="45"/>
      <c r="R372" s="66"/>
    </row>
    <row r="373" spans="6:18" ht="12.75" customHeight="1">
      <c r="F373" s="66"/>
      <c r="G373" s="66"/>
      <c r="H373" s="66"/>
      <c r="I373" s="66"/>
      <c r="J373" s="45"/>
      <c r="K373" s="66"/>
      <c r="L373" s="66"/>
      <c r="M373" s="66"/>
      <c r="O373" s="45"/>
      <c r="R373" s="66"/>
    </row>
    <row r="374" spans="6:18" ht="12.75" customHeight="1">
      <c r="F374" s="66"/>
      <c r="G374" s="66"/>
      <c r="H374" s="66"/>
      <c r="I374" s="66"/>
      <c r="J374" s="45"/>
      <c r="K374" s="66"/>
      <c r="L374" s="66"/>
      <c r="M374" s="66"/>
      <c r="O374" s="45"/>
      <c r="R374" s="66"/>
    </row>
    <row r="375" spans="6:18" ht="12.75" customHeight="1">
      <c r="F375" s="66"/>
      <c r="G375" s="66"/>
      <c r="H375" s="66"/>
      <c r="I375" s="66"/>
      <c r="J375" s="45"/>
      <c r="K375" s="66"/>
      <c r="L375" s="66"/>
      <c r="M375" s="66"/>
      <c r="O375" s="45"/>
      <c r="R375" s="66"/>
    </row>
    <row r="376" spans="6:18" ht="12.75" customHeight="1">
      <c r="F376" s="66"/>
      <c r="G376" s="66"/>
      <c r="H376" s="66"/>
      <c r="I376" s="66"/>
      <c r="J376" s="45"/>
      <c r="K376" s="66"/>
      <c r="L376" s="66"/>
      <c r="M376" s="66"/>
      <c r="O376" s="45"/>
      <c r="R376" s="66"/>
    </row>
    <row r="377" spans="6:18" ht="12.75" customHeight="1">
      <c r="F377" s="66"/>
      <c r="G377" s="66"/>
      <c r="H377" s="66"/>
      <c r="I377" s="66"/>
      <c r="J377" s="45"/>
      <c r="K377" s="66"/>
      <c r="L377" s="66"/>
      <c r="M377" s="66"/>
      <c r="O377" s="45"/>
      <c r="R377" s="66"/>
    </row>
    <row r="378" spans="6:18" ht="12.75" customHeight="1">
      <c r="F378" s="66"/>
      <c r="G378" s="66"/>
      <c r="H378" s="66"/>
      <c r="I378" s="66"/>
      <c r="J378" s="45"/>
      <c r="K378" s="66"/>
      <c r="L378" s="66"/>
      <c r="M378" s="66"/>
      <c r="O378" s="45"/>
      <c r="R378" s="66"/>
    </row>
    <row r="379" spans="6:18" ht="12.75" customHeight="1">
      <c r="F379" s="66"/>
      <c r="G379" s="66"/>
      <c r="H379" s="66"/>
      <c r="I379" s="66"/>
      <c r="J379" s="45"/>
      <c r="K379" s="66"/>
      <c r="L379" s="66"/>
      <c r="M379" s="66"/>
      <c r="O379" s="45"/>
      <c r="R379" s="66"/>
    </row>
    <row r="380" spans="6:18" ht="12.75" customHeight="1">
      <c r="F380" s="66"/>
      <c r="G380" s="66"/>
      <c r="H380" s="66"/>
      <c r="I380" s="66"/>
      <c r="J380" s="45"/>
      <c r="K380" s="66"/>
      <c r="L380" s="66"/>
      <c r="M380" s="66"/>
      <c r="O380" s="45"/>
      <c r="R380" s="66"/>
    </row>
    <row r="381" spans="6:18" ht="12.75" customHeight="1">
      <c r="F381" s="66"/>
      <c r="G381" s="66"/>
      <c r="H381" s="66"/>
      <c r="I381" s="66"/>
      <c r="J381" s="45"/>
      <c r="K381" s="66"/>
      <c r="L381" s="66"/>
      <c r="M381" s="66"/>
      <c r="O381" s="45"/>
      <c r="R381" s="66"/>
    </row>
    <row r="382" spans="6:18" ht="12.75" customHeight="1">
      <c r="F382" s="66"/>
      <c r="G382" s="66"/>
      <c r="H382" s="66"/>
      <c r="I382" s="66"/>
      <c r="J382" s="45"/>
      <c r="K382" s="66"/>
      <c r="L382" s="66"/>
      <c r="M382" s="66"/>
      <c r="O382" s="45"/>
      <c r="R382" s="66"/>
    </row>
    <row r="383" spans="6:18" ht="12.75" customHeight="1">
      <c r="F383" s="66"/>
      <c r="G383" s="66"/>
      <c r="H383" s="66"/>
      <c r="I383" s="66"/>
      <c r="J383" s="45"/>
      <c r="K383" s="66"/>
      <c r="L383" s="66"/>
      <c r="M383" s="66"/>
      <c r="O383" s="45"/>
      <c r="R383" s="66"/>
    </row>
    <row r="384" spans="6:18" ht="12.75" customHeight="1">
      <c r="F384" s="66"/>
      <c r="G384" s="66"/>
      <c r="H384" s="66"/>
      <c r="I384" s="66"/>
      <c r="J384" s="45"/>
      <c r="K384" s="66"/>
      <c r="L384" s="66"/>
      <c r="M384" s="66"/>
      <c r="O384" s="45"/>
      <c r="R384" s="66"/>
    </row>
    <row r="385" spans="6:18" ht="12.75" customHeight="1">
      <c r="F385" s="66"/>
      <c r="G385" s="66"/>
      <c r="H385" s="66"/>
      <c r="I385" s="66"/>
      <c r="J385" s="45"/>
      <c r="K385" s="66"/>
      <c r="L385" s="66"/>
      <c r="M385" s="66"/>
      <c r="O385" s="45"/>
      <c r="R385" s="66"/>
    </row>
    <row r="386" spans="6:18" ht="12.75" customHeight="1">
      <c r="F386" s="66"/>
      <c r="G386" s="66"/>
      <c r="H386" s="66"/>
      <c r="I386" s="66"/>
      <c r="J386" s="45"/>
      <c r="K386" s="66"/>
      <c r="L386" s="66"/>
      <c r="M386" s="66"/>
      <c r="O386" s="45"/>
      <c r="R386" s="66"/>
    </row>
    <row r="387" spans="6:18" ht="12.75" customHeight="1">
      <c r="F387" s="66"/>
      <c r="G387" s="66"/>
      <c r="H387" s="66"/>
      <c r="I387" s="66"/>
      <c r="J387" s="45"/>
      <c r="K387" s="66"/>
      <c r="L387" s="66"/>
      <c r="M387" s="66"/>
      <c r="O387" s="45"/>
      <c r="R387" s="66"/>
    </row>
    <row r="388" spans="6:18" ht="12.75" customHeight="1">
      <c r="F388" s="66"/>
      <c r="G388" s="66"/>
      <c r="H388" s="66"/>
      <c r="I388" s="66"/>
      <c r="J388" s="45"/>
      <c r="K388" s="66"/>
      <c r="L388" s="66"/>
      <c r="M388" s="66"/>
      <c r="O388" s="45"/>
      <c r="R388" s="66"/>
    </row>
    <row r="389" spans="6:18" ht="12.75" customHeight="1">
      <c r="F389" s="66"/>
      <c r="G389" s="66"/>
      <c r="H389" s="66"/>
      <c r="I389" s="66"/>
      <c r="J389" s="45"/>
      <c r="K389" s="66"/>
      <c r="L389" s="66"/>
      <c r="M389" s="66"/>
      <c r="O389" s="45"/>
      <c r="R389" s="66"/>
    </row>
    <row r="390" spans="6:18" ht="12.75" customHeight="1">
      <c r="F390" s="66"/>
      <c r="G390" s="66"/>
      <c r="H390" s="66"/>
      <c r="I390" s="66"/>
      <c r="J390" s="45"/>
      <c r="K390" s="66"/>
      <c r="L390" s="66"/>
      <c r="M390" s="66"/>
      <c r="O390" s="45"/>
      <c r="R390" s="66"/>
    </row>
    <row r="391" spans="6:18" ht="12.75" customHeight="1">
      <c r="F391" s="66"/>
      <c r="G391" s="66"/>
      <c r="H391" s="66"/>
      <c r="I391" s="66"/>
      <c r="J391" s="45"/>
      <c r="K391" s="66"/>
      <c r="L391" s="66"/>
      <c r="M391" s="66"/>
      <c r="O391" s="45"/>
      <c r="R391" s="66"/>
    </row>
    <row r="392" spans="6:18" ht="12.75" customHeight="1">
      <c r="F392" s="66"/>
      <c r="G392" s="66"/>
      <c r="H392" s="66"/>
      <c r="I392" s="66"/>
      <c r="J392" s="45"/>
      <c r="K392" s="66"/>
      <c r="L392" s="66"/>
      <c r="M392" s="66"/>
      <c r="O392" s="45"/>
      <c r="R392" s="66"/>
    </row>
    <row r="393" spans="6:18" ht="12.75" customHeight="1">
      <c r="F393" s="66"/>
      <c r="G393" s="66"/>
      <c r="H393" s="66"/>
      <c r="I393" s="66"/>
      <c r="J393" s="45"/>
      <c r="K393" s="66"/>
      <c r="L393" s="66"/>
      <c r="M393" s="66"/>
      <c r="O393" s="45"/>
      <c r="R393" s="66"/>
    </row>
    <row r="394" spans="6:18" ht="12.75" customHeight="1">
      <c r="F394" s="66"/>
      <c r="G394" s="66"/>
      <c r="H394" s="66"/>
      <c r="I394" s="66"/>
      <c r="J394" s="45"/>
      <c r="K394" s="66"/>
      <c r="L394" s="66"/>
      <c r="M394" s="66"/>
      <c r="O394" s="45"/>
      <c r="R394" s="66"/>
    </row>
    <row r="395" spans="6:18" ht="12.75" customHeight="1">
      <c r="F395" s="66"/>
      <c r="G395" s="66"/>
      <c r="H395" s="66"/>
      <c r="I395" s="66"/>
      <c r="J395" s="45"/>
      <c r="K395" s="66"/>
      <c r="L395" s="66"/>
      <c r="M395" s="66"/>
      <c r="O395" s="45"/>
      <c r="R395" s="66"/>
    </row>
    <row r="396" spans="6:18" ht="12.75" customHeight="1">
      <c r="F396" s="66"/>
      <c r="G396" s="66"/>
      <c r="H396" s="66"/>
      <c r="I396" s="66"/>
      <c r="J396" s="45"/>
      <c r="K396" s="66"/>
      <c r="L396" s="66"/>
      <c r="M396" s="66"/>
      <c r="O396" s="45"/>
      <c r="R396" s="66"/>
    </row>
    <row r="397" spans="6:18" ht="12.75" customHeight="1">
      <c r="F397" s="66"/>
      <c r="G397" s="66"/>
      <c r="H397" s="66"/>
      <c r="I397" s="66"/>
      <c r="J397" s="45"/>
      <c r="K397" s="66"/>
      <c r="L397" s="66"/>
      <c r="M397" s="66"/>
      <c r="O397" s="45"/>
      <c r="R397" s="66"/>
    </row>
    <row r="398" spans="6:18" ht="12.75" customHeight="1">
      <c r="F398" s="66"/>
      <c r="G398" s="66"/>
      <c r="H398" s="66"/>
      <c r="I398" s="66"/>
      <c r="J398" s="45"/>
      <c r="K398" s="66"/>
      <c r="L398" s="66"/>
      <c r="M398" s="66"/>
      <c r="O398" s="45"/>
      <c r="R398" s="66"/>
    </row>
    <row r="399" spans="6:18" ht="12.75" customHeight="1">
      <c r="F399" s="66"/>
      <c r="G399" s="66"/>
      <c r="H399" s="66"/>
      <c r="I399" s="66"/>
      <c r="J399" s="45"/>
      <c r="K399" s="66"/>
      <c r="L399" s="66"/>
      <c r="M399" s="66"/>
      <c r="O399" s="45"/>
      <c r="R399" s="66"/>
    </row>
    <row r="400" spans="6:18" ht="12.75" customHeight="1">
      <c r="F400" s="66"/>
      <c r="G400" s="66"/>
      <c r="H400" s="66"/>
      <c r="I400" s="66"/>
      <c r="J400" s="45"/>
      <c r="K400" s="66"/>
      <c r="L400" s="66"/>
      <c r="M400" s="66"/>
      <c r="O400" s="45"/>
      <c r="R400" s="66"/>
    </row>
    <row r="401" spans="6:18" ht="12.75" customHeight="1">
      <c r="F401" s="66"/>
      <c r="G401" s="66"/>
      <c r="H401" s="66"/>
      <c r="I401" s="66"/>
      <c r="J401" s="45"/>
      <c r="K401" s="66"/>
      <c r="L401" s="66"/>
      <c r="M401" s="66"/>
      <c r="O401" s="45"/>
      <c r="R401" s="66"/>
    </row>
    <row r="402" spans="6:18" ht="12.75" customHeight="1">
      <c r="F402" s="66"/>
      <c r="G402" s="66"/>
      <c r="H402" s="66"/>
      <c r="I402" s="66"/>
      <c r="J402" s="45"/>
      <c r="K402" s="66"/>
      <c r="L402" s="66"/>
      <c r="M402" s="66"/>
      <c r="O402" s="45"/>
      <c r="R402" s="66"/>
    </row>
    <row r="403" spans="6:18" ht="12.75" customHeight="1">
      <c r="F403" s="66"/>
      <c r="G403" s="66"/>
      <c r="H403" s="66"/>
      <c r="I403" s="66"/>
      <c r="J403" s="45"/>
      <c r="K403" s="66"/>
      <c r="L403" s="66"/>
      <c r="M403" s="66"/>
      <c r="O403" s="45"/>
      <c r="R403" s="66"/>
    </row>
    <row r="404" spans="6:18" ht="12.75" customHeight="1">
      <c r="F404" s="66"/>
      <c r="G404" s="66"/>
      <c r="H404" s="66"/>
      <c r="I404" s="66"/>
      <c r="J404" s="45"/>
      <c r="K404" s="66"/>
      <c r="L404" s="66"/>
      <c r="M404" s="66"/>
      <c r="O404" s="45"/>
      <c r="R404" s="66"/>
    </row>
    <row r="405" spans="6:18" ht="12.75" customHeight="1">
      <c r="F405" s="66"/>
      <c r="G405" s="66"/>
      <c r="H405" s="66"/>
      <c r="I405" s="66"/>
      <c r="J405" s="45"/>
      <c r="K405" s="66"/>
      <c r="L405" s="66"/>
      <c r="M405" s="66"/>
      <c r="O405" s="45"/>
      <c r="R405" s="66"/>
    </row>
    <row r="406" spans="6:18" ht="12.75" customHeight="1">
      <c r="F406" s="66"/>
      <c r="G406" s="66"/>
      <c r="H406" s="66"/>
      <c r="I406" s="66"/>
      <c r="J406" s="45"/>
      <c r="K406" s="66"/>
      <c r="L406" s="66"/>
      <c r="M406" s="66"/>
      <c r="O406" s="45"/>
      <c r="R406" s="66"/>
    </row>
    <row r="407" spans="6:18" ht="12.75" customHeight="1">
      <c r="F407" s="66"/>
      <c r="G407" s="66"/>
      <c r="H407" s="66"/>
      <c r="I407" s="66"/>
      <c r="J407" s="45"/>
      <c r="K407" s="66"/>
      <c r="L407" s="66"/>
      <c r="M407" s="66"/>
      <c r="O407" s="45"/>
      <c r="R407" s="66"/>
    </row>
    <row r="408" spans="6:18" ht="12.75" customHeight="1">
      <c r="F408" s="66"/>
      <c r="G408" s="66"/>
      <c r="H408" s="66"/>
      <c r="I408" s="66"/>
      <c r="J408" s="45"/>
      <c r="K408" s="66"/>
      <c r="L408" s="66"/>
      <c r="M408" s="66"/>
      <c r="O408" s="45"/>
      <c r="R408" s="66"/>
    </row>
    <row r="409" spans="6:18" ht="12.75" customHeight="1">
      <c r="F409" s="66"/>
      <c r="G409" s="66"/>
      <c r="H409" s="66"/>
      <c r="I409" s="66"/>
      <c r="J409" s="45"/>
      <c r="K409" s="66"/>
      <c r="L409" s="66"/>
      <c r="M409" s="66"/>
      <c r="O409" s="45"/>
      <c r="R409" s="66"/>
    </row>
    <row r="410" spans="6:18" ht="12.75" customHeight="1">
      <c r="F410" s="66"/>
      <c r="G410" s="66"/>
      <c r="H410" s="66"/>
      <c r="I410" s="66"/>
      <c r="J410" s="45"/>
      <c r="K410" s="66"/>
      <c r="L410" s="66"/>
      <c r="M410" s="66"/>
      <c r="O410" s="45"/>
      <c r="R410" s="66"/>
    </row>
    <row r="411" spans="6:18" ht="12.75" customHeight="1">
      <c r="F411" s="66"/>
      <c r="G411" s="66"/>
      <c r="H411" s="66"/>
      <c r="I411" s="66"/>
      <c r="J411" s="45"/>
      <c r="K411" s="66"/>
      <c r="L411" s="66"/>
      <c r="M411" s="66"/>
      <c r="O411" s="45"/>
      <c r="R411" s="66"/>
    </row>
    <row r="412" spans="6:18" ht="12.75" customHeight="1">
      <c r="F412" s="66"/>
      <c r="G412" s="66"/>
      <c r="H412" s="66"/>
      <c r="I412" s="66"/>
      <c r="J412" s="45"/>
      <c r="K412" s="66"/>
      <c r="L412" s="66"/>
      <c r="M412" s="66"/>
      <c r="O412" s="45"/>
      <c r="R412" s="66"/>
    </row>
    <row r="413" spans="6:18" ht="12.75" customHeight="1">
      <c r="F413" s="66"/>
      <c r="G413" s="66"/>
      <c r="H413" s="66"/>
      <c r="I413" s="66"/>
      <c r="J413" s="45"/>
      <c r="K413" s="66"/>
      <c r="L413" s="66"/>
      <c r="M413" s="66"/>
      <c r="O413" s="45"/>
      <c r="R413" s="66"/>
    </row>
    <row r="414" spans="6:18" ht="12.75" customHeight="1">
      <c r="F414" s="66"/>
      <c r="G414" s="66"/>
      <c r="H414" s="66"/>
      <c r="I414" s="66"/>
      <c r="J414" s="45"/>
      <c r="K414" s="66"/>
      <c r="L414" s="66"/>
      <c r="M414" s="66"/>
      <c r="O414" s="45"/>
      <c r="R414" s="66"/>
    </row>
    <row r="415" spans="6:18" ht="12.75" customHeight="1">
      <c r="F415" s="66"/>
      <c r="G415" s="66"/>
      <c r="H415" s="66"/>
      <c r="I415" s="66"/>
      <c r="J415" s="45"/>
      <c r="K415" s="66"/>
      <c r="L415" s="66"/>
      <c r="M415" s="66"/>
      <c r="O415" s="45"/>
      <c r="R415" s="66"/>
    </row>
    <row r="416" spans="6:18" ht="12.75" customHeight="1">
      <c r="F416" s="66"/>
      <c r="G416" s="66"/>
      <c r="H416" s="66"/>
      <c r="I416" s="66"/>
      <c r="J416" s="45"/>
      <c r="K416" s="66"/>
      <c r="L416" s="66"/>
      <c r="M416" s="66"/>
      <c r="O416" s="45"/>
      <c r="R416" s="66"/>
    </row>
    <row r="417" spans="6:18" ht="12.75" customHeight="1">
      <c r="F417" s="66"/>
      <c r="G417" s="66"/>
      <c r="H417" s="66"/>
      <c r="I417" s="66"/>
      <c r="J417" s="45"/>
      <c r="K417" s="66"/>
      <c r="L417" s="66"/>
      <c r="M417" s="66"/>
      <c r="O417" s="45"/>
      <c r="R417" s="66"/>
    </row>
    <row r="418" spans="6:18" ht="12.75" customHeight="1">
      <c r="F418" s="66"/>
      <c r="G418" s="66"/>
      <c r="H418" s="66"/>
      <c r="I418" s="66"/>
      <c r="J418" s="45"/>
      <c r="K418" s="66"/>
      <c r="L418" s="66"/>
      <c r="M418" s="66"/>
      <c r="O418" s="45"/>
      <c r="R418" s="66"/>
    </row>
    <row r="419" spans="6:18" ht="12.75" customHeight="1">
      <c r="F419" s="66"/>
      <c r="G419" s="66"/>
      <c r="H419" s="66"/>
      <c r="I419" s="66"/>
      <c r="J419" s="45"/>
      <c r="K419" s="66"/>
      <c r="L419" s="66"/>
      <c r="M419" s="66"/>
      <c r="O419" s="45"/>
      <c r="R419" s="66"/>
    </row>
    <row r="420" spans="6:18" ht="12.75" customHeight="1">
      <c r="F420" s="66"/>
      <c r="G420" s="66"/>
      <c r="H420" s="66"/>
      <c r="I420" s="66"/>
      <c r="J420" s="45"/>
      <c r="K420" s="66"/>
      <c r="L420" s="66"/>
      <c r="M420" s="66"/>
      <c r="O420" s="45"/>
      <c r="R420" s="66"/>
    </row>
    <row r="421" spans="6:18" ht="12.75" customHeight="1">
      <c r="F421" s="66"/>
      <c r="G421" s="66"/>
      <c r="H421" s="66"/>
      <c r="I421" s="66"/>
      <c r="J421" s="45"/>
      <c r="K421" s="66"/>
      <c r="L421" s="66"/>
      <c r="M421" s="66"/>
      <c r="O421" s="45"/>
      <c r="R421" s="66"/>
    </row>
    <row r="422" spans="6:18" ht="12.75" customHeight="1">
      <c r="F422" s="66"/>
      <c r="G422" s="66"/>
      <c r="H422" s="66"/>
      <c r="I422" s="66"/>
      <c r="J422" s="45"/>
      <c r="K422" s="66"/>
      <c r="L422" s="66"/>
      <c r="M422" s="66"/>
      <c r="O422" s="45"/>
      <c r="R422" s="66"/>
    </row>
    <row r="423" spans="6:18" ht="12.75" customHeight="1">
      <c r="F423" s="66"/>
      <c r="G423" s="66"/>
      <c r="H423" s="66"/>
      <c r="I423" s="66"/>
      <c r="J423" s="45"/>
      <c r="K423" s="66"/>
      <c r="L423" s="66"/>
      <c r="M423" s="66"/>
      <c r="O423" s="45"/>
      <c r="R423" s="66"/>
    </row>
    <row r="424" spans="6:18" ht="12.75" customHeight="1">
      <c r="F424" s="66"/>
      <c r="G424" s="66"/>
      <c r="H424" s="66"/>
      <c r="I424" s="66"/>
      <c r="J424" s="45"/>
      <c r="K424" s="66"/>
      <c r="L424" s="66"/>
      <c r="M424" s="66"/>
      <c r="O424" s="45"/>
      <c r="R424" s="66"/>
    </row>
    <row r="425" spans="6:18" ht="12.75" customHeight="1">
      <c r="F425" s="66"/>
      <c r="G425" s="66"/>
      <c r="H425" s="66"/>
      <c r="I425" s="66"/>
      <c r="J425" s="45"/>
      <c r="K425" s="66"/>
      <c r="L425" s="66"/>
      <c r="M425" s="66"/>
      <c r="O425" s="45"/>
      <c r="R425" s="66"/>
    </row>
    <row r="426" spans="6:18" ht="12.75" customHeight="1">
      <c r="F426" s="66"/>
      <c r="G426" s="66"/>
      <c r="H426" s="66"/>
      <c r="I426" s="66"/>
      <c r="J426" s="45"/>
      <c r="K426" s="66"/>
      <c r="L426" s="66"/>
      <c r="M426" s="66"/>
      <c r="O426" s="45"/>
      <c r="R426" s="66"/>
    </row>
    <row r="427" spans="6:18" ht="12.75" customHeight="1">
      <c r="F427" s="66"/>
      <c r="G427" s="66"/>
      <c r="H427" s="66"/>
      <c r="I427" s="66"/>
      <c r="J427" s="45"/>
      <c r="K427" s="66"/>
      <c r="L427" s="66"/>
      <c r="M427" s="66"/>
      <c r="O427" s="45"/>
      <c r="R427" s="66"/>
    </row>
    <row r="428" spans="6:18" ht="12.75" customHeight="1">
      <c r="F428" s="66"/>
      <c r="G428" s="66"/>
      <c r="H428" s="66"/>
      <c r="I428" s="66"/>
      <c r="J428" s="45"/>
      <c r="K428" s="66"/>
      <c r="L428" s="66"/>
      <c r="M428" s="66"/>
      <c r="O428" s="45"/>
      <c r="R428" s="66"/>
    </row>
    <row r="429" spans="6:18" ht="12.75" customHeight="1">
      <c r="F429" s="66"/>
      <c r="G429" s="66"/>
      <c r="H429" s="66"/>
      <c r="I429" s="66"/>
      <c r="J429" s="45"/>
      <c r="K429" s="66"/>
      <c r="L429" s="66"/>
      <c r="M429" s="66"/>
      <c r="O429" s="45"/>
      <c r="R429" s="66"/>
    </row>
    <row r="430" spans="6:18" ht="12.75" customHeight="1">
      <c r="F430" s="66"/>
      <c r="G430" s="66"/>
      <c r="H430" s="66"/>
      <c r="I430" s="66"/>
      <c r="J430" s="45"/>
      <c r="K430" s="66"/>
      <c r="L430" s="66"/>
      <c r="M430" s="66"/>
      <c r="O430" s="45"/>
      <c r="R430" s="66"/>
    </row>
    <row r="431" spans="6:18" ht="12.75" customHeight="1">
      <c r="F431" s="66"/>
      <c r="G431" s="66"/>
      <c r="H431" s="66"/>
      <c r="I431" s="66"/>
      <c r="J431" s="45"/>
      <c r="K431" s="66"/>
      <c r="L431" s="66"/>
      <c r="M431" s="66"/>
      <c r="O431" s="45"/>
      <c r="R431" s="66"/>
    </row>
    <row r="432" spans="6:18" ht="12.75" customHeight="1">
      <c r="F432" s="66"/>
      <c r="G432" s="66"/>
      <c r="H432" s="66"/>
      <c r="I432" s="66"/>
      <c r="J432" s="45"/>
      <c r="K432" s="66"/>
      <c r="L432" s="66"/>
      <c r="M432" s="66"/>
      <c r="O432" s="45"/>
      <c r="R432" s="66"/>
    </row>
    <row r="433" spans="6:18" ht="12.75" customHeight="1">
      <c r="F433" s="66"/>
      <c r="G433" s="66"/>
      <c r="H433" s="66"/>
      <c r="I433" s="66"/>
      <c r="J433" s="45"/>
      <c r="K433" s="66"/>
      <c r="L433" s="66"/>
      <c r="M433" s="66"/>
      <c r="O433" s="45"/>
      <c r="R433" s="66"/>
    </row>
    <row r="434" spans="6:18" ht="12.75" customHeight="1">
      <c r="F434" s="66"/>
      <c r="G434" s="66"/>
      <c r="H434" s="66"/>
      <c r="I434" s="66"/>
      <c r="J434" s="45"/>
      <c r="K434" s="66"/>
      <c r="L434" s="66"/>
      <c r="M434" s="66"/>
      <c r="O434" s="45"/>
      <c r="R434" s="66"/>
    </row>
    <row r="435" spans="6:18" ht="12.75" customHeight="1">
      <c r="F435" s="66"/>
      <c r="G435" s="66"/>
      <c r="H435" s="66"/>
      <c r="I435" s="66"/>
      <c r="J435" s="45"/>
      <c r="K435" s="66"/>
      <c r="L435" s="66"/>
      <c r="M435" s="66"/>
      <c r="O435" s="45"/>
      <c r="R435" s="66"/>
    </row>
    <row r="436" spans="6:18" ht="12.75" customHeight="1">
      <c r="F436" s="66"/>
      <c r="G436" s="66"/>
      <c r="H436" s="66"/>
      <c r="I436" s="66"/>
      <c r="J436" s="45"/>
      <c r="K436" s="66"/>
      <c r="L436" s="66"/>
      <c r="M436" s="66"/>
      <c r="O436" s="45"/>
      <c r="R436" s="66"/>
    </row>
    <row r="437" spans="6:18" ht="12.75" customHeight="1">
      <c r="F437" s="66"/>
      <c r="G437" s="66"/>
      <c r="H437" s="66"/>
      <c r="I437" s="66"/>
      <c r="J437" s="45"/>
      <c r="K437" s="66"/>
      <c r="L437" s="66"/>
      <c r="M437" s="66"/>
      <c r="O437" s="45"/>
      <c r="R437" s="66"/>
    </row>
    <row r="438" spans="6:18" ht="12.75" customHeight="1">
      <c r="F438" s="66"/>
      <c r="G438" s="66"/>
      <c r="H438" s="66"/>
      <c r="I438" s="66"/>
      <c r="J438" s="45"/>
      <c r="K438" s="66"/>
      <c r="L438" s="66"/>
      <c r="M438" s="66"/>
      <c r="O438" s="45"/>
      <c r="R438" s="66"/>
    </row>
    <row r="439" spans="6:18" ht="12.75" customHeight="1">
      <c r="F439" s="66"/>
      <c r="G439" s="66"/>
      <c r="H439" s="66"/>
      <c r="I439" s="66"/>
      <c r="J439" s="45"/>
      <c r="K439" s="66"/>
      <c r="L439" s="66"/>
      <c r="M439" s="66"/>
      <c r="O439" s="45"/>
      <c r="R439" s="66"/>
    </row>
    <row r="440" spans="6:18" ht="12.75" customHeight="1">
      <c r="F440" s="66"/>
      <c r="G440" s="66"/>
      <c r="H440" s="66"/>
      <c r="I440" s="66"/>
      <c r="J440" s="45"/>
      <c r="K440" s="66"/>
      <c r="L440" s="66"/>
      <c r="M440" s="66"/>
      <c r="O440" s="45"/>
      <c r="R440" s="66"/>
    </row>
    <row r="441" spans="6:18" ht="12.75" customHeight="1">
      <c r="F441" s="66"/>
      <c r="G441" s="66"/>
      <c r="H441" s="66"/>
      <c r="I441" s="66"/>
      <c r="J441" s="45"/>
      <c r="K441" s="66"/>
      <c r="L441" s="66"/>
      <c r="M441" s="66"/>
      <c r="O441" s="45"/>
      <c r="R441" s="66"/>
    </row>
    <row r="442" spans="6:18" ht="12.75" customHeight="1">
      <c r="F442" s="66"/>
      <c r="G442" s="66"/>
      <c r="H442" s="66"/>
      <c r="I442" s="66"/>
      <c r="J442" s="45"/>
      <c r="K442" s="66"/>
      <c r="L442" s="66"/>
      <c r="M442" s="66"/>
      <c r="O442" s="45"/>
      <c r="R442" s="66"/>
    </row>
    <row r="443" spans="6:18" ht="12.75" customHeight="1">
      <c r="F443" s="66"/>
      <c r="G443" s="66"/>
      <c r="H443" s="66"/>
      <c r="I443" s="66"/>
      <c r="J443" s="45"/>
      <c r="K443" s="66"/>
      <c r="L443" s="66"/>
      <c r="M443" s="66"/>
      <c r="O443" s="45"/>
      <c r="R443" s="66"/>
    </row>
    <row r="444" spans="6:18" ht="12.75" customHeight="1">
      <c r="F444" s="66"/>
      <c r="G444" s="66"/>
      <c r="H444" s="66"/>
      <c r="I444" s="66"/>
      <c r="J444" s="45"/>
      <c r="K444" s="66"/>
      <c r="L444" s="66"/>
      <c r="M444" s="66"/>
      <c r="O444" s="45"/>
      <c r="R444" s="66"/>
    </row>
    <row r="445" spans="6:18" ht="12.75" customHeight="1">
      <c r="F445" s="66"/>
      <c r="G445" s="66"/>
      <c r="H445" s="66"/>
      <c r="I445" s="66"/>
      <c r="J445" s="45"/>
      <c r="K445" s="66"/>
      <c r="L445" s="66"/>
      <c r="M445" s="66"/>
      <c r="O445" s="45"/>
      <c r="R445" s="66"/>
    </row>
    <row r="446" spans="6:18" ht="12.75" customHeight="1">
      <c r="F446" s="66"/>
      <c r="G446" s="66"/>
      <c r="H446" s="66"/>
      <c r="I446" s="66"/>
      <c r="J446" s="45"/>
      <c r="K446" s="66"/>
      <c r="L446" s="66"/>
      <c r="M446" s="66"/>
      <c r="O446" s="45"/>
      <c r="R446" s="66"/>
    </row>
    <row r="447" spans="6:18" ht="12.75" customHeight="1">
      <c r="F447" s="66"/>
      <c r="G447" s="66"/>
      <c r="H447" s="66"/>
      <c r="I447" s="66"/>
      <c r="J447" s="45"/>
      <c r="K447" s="66"/>
      <c r="L447" s="66"/>
      <c r="M447" s="66"/>
      <c r="O447" s="45"/>
      <c r="R447" s="66"/>
    </row>
    <row r="448" spans="6:18" ht="12.75" customHeight="1">
      <c r="F448" s="66"/>
      <c r="G448" s="66"/>
      <c r="H448" s="66"/>
      <c r="I448" s="66"/>
      <c r="J448" s="45"/>
      <c r="K448" s="66"/>
      <c r="L448" s="66"/>
      <c r="M448" s="66"/>
      <c r="O448" s="45"/>
      <c r="R448" s="66"/>
    </row>
    <row r="449" spans="6:18" ht="12.75" customHeight="1">
      <c r="F449" s="66"/>
      <c r="G449" s="66"/>
      <c r="H449" s="66"/>
      <c r="I449" s="66"/>
      <c r="J449" s="45"/>
      <c r="K449" s="66"/>
      <c r="L449" s="66"/>
      <c r="M449" s="66"/>
      <c r="O449" s="45"/>
      <c r="R449" s="66"/>
    </row>
    <row r="450" spans="6:18" ht="12.75" customHeight="1">
      <c r="F450" s="66"/>
      <c r="G450" s="66"/>
      <c r="H450" s="66"/>
      <c r="I450" s="66"/>
      <c r="J450" s="45"/>
      <c r="K450" s="66"/>
      <c r="L450" s="66"/>
      <c r="M450" s="66"/>
      <c r="O450" s="45"/>
      <c r="R450" s="66"/>
    </row>
    <row r="451" spans="6:18" ht="12.75" customHeight="1">
      <c r="F451" s="66"/>
      <c r="G451" s="66"/>
      <c r="H451" s="66"/>
      <c r="I451" s="66"/>
      <c r="J451" s="45"/>
      <c r="K451" s="66"/>
      <c r="L451" s="66"/>
      <c r="M451" s="66"/>
      <c r="O451" s="45"/>
      <c r="R451" s="66"/>
    </row>
    <row r="452" spans="6:18" ht="12.75" customHeight="1">
      <c r="F452" s="66"/>
      <c r="G452" s="66"/>
      <c r="H452" s="66"/>
      <c r="I452" s="66"/>
      <c r="J452" s="45"/>
      <c r="K452" s="66"/>
      <c r="L452" s="66"/>
      <c r="M452" s="66"/>
      <c r="O452" s="45"/>
      <c r="R452" s="66"/>
    </row>
    <row r="453" spans="6:18" ht="12.75" customHeight="1">
      <c r="F453" s="66"/>
      <c r="G453" s="66"/>
      <c r="H453" s="66"/>
      <c r="I453" s="66"/>
      <c r="J453" s="45"/>
      <c r="K453" s="66"/>
      <c r="L453" s="66"/>
      <c r="M453" s="66"/>
      <c r="O453" s="45"/>
      <c r="R453" s="66"/>
    </row>
    <row r="454" spans="6:18" ht="12.75" customHeight="1">
      <c r="F454" s="66"/>
      <c r="G454" s="66"/>
      <c r="H454" s="66"/>
      <c r="I454" s="66"/>
      <c r="J454" s="45"/>
      <c r="K454" s="66"/>
      <c r="L454" s="66"/>
      <c r="M454" s="66"/>
      <c r="O454" s="45"/>
      <c r="R454" s="66"/>
    </row>
    <row r="455" spans="6:18" ht="12.75" customHeight="1">
      <c r="F455" s="66"/>
      <c r="G455" s="66"/>
      <c r="H455" s="66"/>
      <c r="I455" s="66"/>
      <c r="J455" s="45"/>
      <c r="K455" s="66"/>
      <c r="L455" s="66"/>
      <c r="M455" s="66"/>
      <c r="O455" s="45"/>
      <c r="R455" s="66"/>
    </row>
    <row r="456" spans="6:18" ht="12.75" customHeight="1">
      <c r="F456" s="66"/>
      <c r="G456" s="66"/>
      <c r="H456" s="66"/>
      <c r="I456" s="66"/>
      <c r="J456" s="45"/>
      <c r="K456" s="66"/>
      <c r="L456" s="66"/>
      <c r="M456" s="66"/>
      <c r="O456" s="45"/>
      <c r="R456" s="66"/>
    </row>
    <row r="457" spans="6:18" ht="12.75" customHeight="1">
      <c r="F457" s="66"/>
      <c r="G457" s="66"/>
      <c r="H457" s="66"/>
      <c r="I457" s="66"/>
      <c r="J457" s="45"/>
      <c r="K457" s="66"/>
      <c r="L457" s="66"/>
      <c r="M457" s="66"/>
      <c r="O457" s="45"/>
      <c r="R457" s="66"/>
    </row>
    <row r="458" spans="6:18" ht="12.75" customHeight="1">
      <c r="F458" s="66"/>
      <c r="G458" s="66"/>
      <c r="H458" s="66"/>
      <c r="I458" s="66"/>
      <c r="J458" s="45"/>
      <c r="K458" s="66"/>
      <c r="L458" s="66"/>
      <c r="M458" s="66"/>
      <c r="O458" s="45"/>
      <c r="R458" s="66"/>
    </row>
    <row r="459" spans="6:18" ht="12.75" customHeight="1">
      <c r="F459" s="66"/>
      <c r="G459" s="66"/>
      <c r="H459" s="66"/>
      <c r="I459" s="66"/>
      <c r="J459" s="45"/>
      <c r="K459" s="66"/>
      <c r="L459" s="66"/>
      <c r="M459" s="66"/>
      <c r="O459" s="45"/>
      <c r="R459" s="66"/>
    </row>
    <row r="460" spans="6:18" ht="12.75" customHeight="1">
      <c r="F460" s="66"/>
      <c r="G460" s="66"/>
      <c r="H460" s="66"/>
      <c r="I460" s="66"/>
      <c r="J460" s="45"/>
      <c r="K460" s="66"/>
      <c r="L460" s="66"/>
      <c r="M460" s="66"/>
      <c r="O460" s="45"/>
      <c r="R460" s="66"/>
    </row>
    <row r="461" spans="6:18" ht="12.75" customHeight="1">
      <c r="F461" s="66"/>
      <c r="G461" s="66"/>
      <c r="H461" s="66"/>
      <c r="I461" s="66"/>
      <c r="J461" s="45"/>
      <c r="K461" s="66"/>
      <c r="L461" s="66"/>
      <c r="M461" s="66"/>
      <c r="O461" s="45"/>
      <c r="R461" s="66"/>
    </row>
    <row r="462" spans="6:18" ht="12.75" customHeight="1">
      <c r="F462" s="66"/>
      <c r="G462" s="66"/>
      <c r="H462" s="66"/>
      <c r="I462" s="66"/>
      <c r="J462" s="45"/>
      <c r="K462" s="66"/>
      <c r="L462" s="66"/>
      <c r="M462" s="66"/>
      <c r="O462" s="45"/>
      <c r="R462" s="66"/>
    </row>
    <row r="463" spans="6:18" ht="12.75" customHeight="1">
      <c r="F463" s="66"/>
      <c r="G463" s="66"/>
      <c r="H463" s="66"/>
      <c r="I463" s="66"/>
      <c r="J463" s="45"/>
      <c r="K463" s="66"/>
      <c r="L463" s="66"/>
      <c r="M463" s="66"/>
      <c r="O463" s="45"/>
      <c r="R463" s="66"/>
    </row>
    <row r="464" spans="6:18" ht="12.75" customHeight="1">
      <c r="F464" s="66"/>
      <c r="G464" s="66"/>
      <c r="H464" s="66"/>
      <c r="I464" s="66"/>
      <c r="J464" s="45"/>
      <c r="K464" s="66"/>
      <c r="L464" s="66"/>
      <c r="M464" s="66"/>
      <c r="O464" s="45"/>
      <c r="R464" s="66"/>
    </row>
    <row r="465" spans="6:18" ht="12.75" customHeight="1">
      <c r="F465" s="66"/>
      <c r="G465" s="66"/>
      <c r="H465" s="66"/>
      <c r="I465" s="66"/>
      <c r="J465" s="45"/>
      <c r="K465" s="66"/>
      <c r="L465" s="66"/>
      <c r="M465" s="66"/>
      <c r="O465" s="45"/>
      <c r="R465" s="66"/>
    </row>
    <row r="466" spans="6:18" ht="12.75" customHeight="1">
      <c r="F466" s="66"/>
      <c r="G466" s="66"/>
      <c r="H466" s="66"/>
      <c r="I466" s="66"/>
      <c r="J466" s="45"/>
      <c r="K466" s="66"/>
      <c r="L466" s="66"/>
      <c r="M466" s="66"/>
      <c r="O466" s="45"/>
      <c r="R466" s="66"/>
    </row>
    <row r="467" spans="6:18" ht="12.75" customHeight="1">
      <c r="F467" s="66"/>
      <c r="G467" s="66"/>
      <c r="H467" s="66"/>
      <c r="I467" s="66"/>
      <c r="J467" s="45"/>
      <c r="K467" s="66"/>
      <c r="L467" s="66"/>
      <c r="M467" s="66"/>
      <c r="O467" s="45"/>
      <c r="R467" s="66"/>
    </row>
    <row r="468" spans="6:18" ht="12.75" customHeight="1">
      <c r="F468" s="66"/>
      <c r="G468" s="66"/>
      <c r="H468" s="66"/>
      <c r="I468" s="66"/>
      <c r="J468" s="45"/>
      <c r="K468" s="66"/>
      <c r="L468" s="66"/>
      <c r="M468" s="66"/>
      <c r="O468" s="45"/>
      <c r="R468" s="66"/>
    </row>
    <row r="469" spans="6:18" ht="12.75" customHeight="1">
      <c r="F469" s="66"/>
      <c r="G469" s="66"/>
      <c r="H469" s="66"/>
      <c r="I469" s="66"/>
      <c r="J469" s="45"/>
      <c r="K469" s="66"/>
      <c r="L469" s="66"/>
      <c r="M469" s="66"/>
      <c r="O469" s="45"/>
      <c r="R469" s="66"/>
    </row>
    <row r="470" spans="6:18" ht="12.75" customHeight="1">
      <c r="F470" s="66"/>
      <c r="G470" s="66"/>
      <c r="H470" s="66"/>
      <c r="I470" s="66"/>
      <c r="J470" s="45"/>
      <c r="K470" s="66"/>
      <c r="L470" s="66"/>
      <c r="M470" s="66"/>
      <c r="O470" s="45"/>
      <c r="R470" s="66"/>
    </row>
    <row r="471" spans="6:18" ht="12.75" customHeight="1">
      <c r="F471" s="66"/>
      <c r="G471" s="66"/>
      <c r="H471" s="66"/>
      <c r="I471" s="66"/>
      <c r="J471" s="45"/>
      <c r="K471" s="66"/>
      <c r="L471" s="66"/>
      <c r="M471" s="66"/>
      <c r="O471" s="45"/>
      <c r="R471" s="66"/>
    </row>
    <row r="472" spans="6:18" ht="12.75" customHeight="1">
      <c r="F472" s="66"/>
      <c r="G472" s="66"/>
      <c r="H472" s="66"/>
      <c r="I472" s="66"/>
      <c r="J472" s="45"/>
      <c r="K472" s="66"/>
      <c r="L472" s="66"/>
      <c r="M472" s="66"/>
      <c r="O472" s="45"/>
      <c r="R472" s="66"/>
    </row>
    <row r="473" spans="6:18" ht="12.75" customHeight="1">
      <c r="F473" s="66"/>
      <c r="G473" s="66"/>
      <c r="H473" s="66"/>
      <c r="I473" s="66"/>
      <c r="J473" s="45"/>
      <c r="K473" s="66"/>
      <c r="L473" s="66"/>
      <c r="M473" s="66"/>
      <c r="O473" s="45"/>
      <c r="R473" s="66"/>
    </row>
    <row r="474" spans="6:18" ht="12.75" customHeight="1">
      <c r="F474" s="66"/>
      <c r="G474" s="66"/>
      <c r="H474" s="66"/>
      <c r="I474" s="66"/>
      <c r="J474" s="45"/>
      <c r="K474" s="66"/>
      <c r="L474" s="66"/>
      <c r="M474" s="66"/>
      <c r="O474" s="45"/>
      <c r="R474" s="66"/>
    </row>
    <row r="475" spans="6:18" ht="12.75" customHeight="1">
      <c r="F475" s="66"/>
      <c r="G475" s="66"/>
      <c r="H475" s="66"/>
      <c r="I475" s="66"/>
      <c r="J475" s="45"/>
      <c r="K475" s="66"/>
      <c r="L475" s="66"/>
      <c r="M475" s="66"/>
      <c r="O475" s="45"/>
      <c r="R475" s="66"/>
    </row>
    <row r="476" spans="6:18" ht="12.75" customHeight="1">
      <c r="F476" s="66"/>
      <c r="G476" s="66"/>
      <c r="H476" s="66"/>
      <c r="I476" s="66"/>
      <c r="J476" s="45"/>
      <c r="K476" s="66"/>
      <c r="L476" s="66"/>
      <c r="M476" s="66"/>
      <c r="O476" s="45"/>
      <c r="R476" s="66"/>
    </row>
    <row r="477" spans="6:18" ht="12.75" customHeight="1">
      <c r="F477" s="66"/>
      <c r="G477" s="66"/>
      <c r="H477" s="66"/>
      <c r="I477" s="66"/>
      <c r="J477" s="45"/>
      <c r="K477" s="66"/>
      <c r="L477" s="66"/>
      <c r="M477" s="66"/>
      <c r="O477" s="45"/>
      <c r="R477" s="66"/>
    </row>
    <row r="478" spans="6:18" ht="12.75" customHeight="1">
      <c r="F478" s="66"/>
      <c r="G478" s="66"/>
      <c r="H478" s="66"/>
      <c r="I478" s="66"/>
      <c r="J478" s="45"/>
      <c r="K478" s="66"/>
      <c r="L478" s="66"/>
      <c r="M478" s="66"/>
      <c r="O478" s="45"/>
      <c r="R478" s="66"/>
    </row>
    <row r="479" spans="6:18" ht="12.75" customHeight="1">
      <c r="F479" s="66"/>
      <c r="G479" s="66"/>
      <c r="H479" s="66"/>
      <c r="I479" s="66"/>
      <c r="J479" s="45"/>
      <c r="K479" s="66"/>
      <c r="L479" s="66"/>
      <c r="M479" s="66"/>
      <c r="O479" s="45"/>
      <c r="R479" s="66"/>
    </row>
    <row r="480" spans="6:18" ht="12.75" customHeight="1">
      <c r="F480" s="66"/>
      <c r="G480" s="66"/>
      <c r="H480" s="66"/>
      <c r="I480" s="66"/>
      <c r="J480" s="45"/>
      <c r="K480" s="66"/>
      <c r="L480" s="66"/>
      <c r="M480" s="66"/>
      <c r="O480" s="45"/>
      <c r="R480" s="66"/>
    </row>
    <row r="481" spans="6:18" ht="12.75" customHeight="1">
      <c r="F481" s="66"/>
      <c r="G481" s="66"/>
      <c r="H481" s="66"/>
      <c r="I481" s="66"/>
      <c r="J481" s="45"/>
      <c r="K481" s="66"/>
      <c r="L481" s="66"/>
      <c r="M481" s="66"/>
      <c r="O481" s="45"/>
      <c r="R481" s="66"/>
    </row>
    <row r="482" spans="6:18" ht="12.75" customHeight="1">
      <c r="F482" s="66"/>
      <c r="G482" s="66"/>
      <c r="H482" s="66"/>
      <c r="I482" s="66"/>
      <c r="J482" s="45"/>
      <c r="K482" s="66"/>
      <c r="L482" s="66"/>
      <c r="M482" s="66"/>
      <c r="O482" s="45"/>
      <c r="R482" s="66"/>
    </row>
    <row r="483" spans="6:18" ht="12.75" customHeight="1">
      <c r="F483" s="66"/>
      <c r="G483" s="66"/>
      <c r="H483" s="66"/>
      <c r="I483" s="66"/>
      <c r="J483" s="45"/>
      <c r="K483" s="66"/>
      <c r="L483" s="66"/>
      <c r="M483" s="66"/>
      <c r="O483" s="45"/>
      <c r="R483" s="66"/>
    </row>
    <row r="484" spans="6:18" ht="12.75" customHeight="1">
      <c r="F484" s="66"/>
      <c r="G484" s="66"/>
      <c r="H484" s="66"/>
      <c r="I484" s="66"/>
      <c r="J484" s="45"/>
      <c r="K484" s="66"/>
      <c r="L484" s="66"/>
      <c r="M484" s="66"/>
      <c r="O484" s="45"/>
      <c r="R484" s="66"/>
    </row>
    <row r="485" spans="6:18" ht="12.75" customHeight="1">
      <c r="F485" s="66"/>
      <c r="G485" s="66"/>
      <c r="H485" s="66"/>
      <c r="I485" s="66"/>
      <c r="J485" s="45"/>
      <c r="K485" s="66"/>
      <c r="L485" s="66"/>
      <c r="M485" s="66"/>
      <c r="O485" s="45"/>
      <c r="R485" s="66"/>
    </row>
    <row r="486" spans="6:18" ht="12.75" customHeight="1">
      <c r="F486" s="66"/>
      <c r="G486" s="66"/>
      <c r="H486" s="66"/>
      <c r="I486" s="66"/>
      <c r="J486" s="45"/>
      <c r="K486" s="66"/>
      <c r="L486" s="66"/>
      <c r="M486" s="66"/>
      <c r="O486" s="45"/>
      <c r="R486" s="66"/>
    </row>
    <row r="487" spans="6:18" ht="12.75" customHeight="1">
      <c r="F487" s="66"/>
      <c r="G487" s="66"/>
      <c r="H487" s="66"/>
      <c r="I487" s="66"/>
      <c r="J487" s="45"/>
      <c r="K487" s="66"/>
      <c r="L487" s="66"/>
      <c r="M487" s="66"/>
      <c r="O487" s="45"/>
      <c r="R487" s="66"/>
    </row>
    <row r="488" spans="6:18" ht="12.75" customHeight="1">
      <c r="F488" s="66"/>
      <c r="G488" s="66"/>
      <c r="H488" s="66"/>
      <c r="I488" s="66"/>
      <c r="J488" s="45"/>
      <c r="K488" s="66"/>
      <c r="L488" s="66"/>
      <c r="M488" s="66"/>
      <c r="O488" s="45"/>
      <c r="R488" s="66"/>
    </row>
    <row r="489" spans="6:18" ht="12.75" customHeight="1">
      <c r="F489" s="66"/>
      <c r="G489" s="66"/>
      <c r="H489" s="66"/>
      <c r="I489" s="66"/>
      <c r="J489" s="45"/>
      <c r="K489" s="66"/>
      <c r="L489" s="66"/>
      <c r="M489" s="66"/>
      <c r="O489" s="45"/>
      <c r="R489" s="66"/>
    </row>
    <row r="490" spans="6:18" ht="12.75" customHeight="1">
      <c r="F490" s="66"/>
      <c r="G490" s="66"/>
      <c r="H490" s="66"/>
      <c r="I490" s="66"/>
      <c r="J490" s="45"/>
      <c r="K490" s="66"/>
      <c r="L490" s="66"/>
      <c r="M490" s="66"/>
      <c r="O490" s="45"/>
      <c r="R490" s="66"/>
    </row>
    <row r="491" spans="6:18" ht="12.75" customHeight="1">
      <c r="F491" s="66"/>
      <c r="G491" s="66"/>
      <c r="H491" s="66"/>
      <c r="I491" s="66"/>
      <c r="J491" s="45"/>
      <c r="K491" s="66"/>
      <c r="L491" s="66"/>
      <c r="M491" s="66"/>
      <c r="O491" s="45"/>
      <c r="R491" s="66"/>
    </row>
    <row r="492" spans="6:18" ht="12.75" customHeight="1">
      <c r="F492" s="66"/>
      <c r="G492" s="66"/>
      <c r="H492" s="66"/>
      <c r="I492" s="66"/>
      <c r="J492" s="45"/>
      <c r="K492" s="66"/>
      <c r="L492" s="66"/>
      <c r="M492" s="66"/>
      <c r="O492" s="45"/>
      <c r="R492" s="66"/>
    </row>
    <row r="493" spans="6:18" ht="12.75" customHeight="1">
      <c r="F493" s="66"/>
      <c r="G493" s="66"/>
      <c r="H493" s="66"/>
      <c r="I493" s="66"/>
      <c r="J493" s="45"/>
      <c r="K493" s="66"/>
      <c r="L493" s="66"/>
      <c r="M493" s="66"/>
      <c r="O493" s="45"/>
      <c r="R493" s="66"/>
    </row>
    <row r="494" spans="6:18" ht="12.75" customHeight="1">
      <c r="F494" s="66"/>
      <c r="G494" s="66"/>
      <c r="H494" s="66"/>
      <c r="I494" s="66"/>
      <c r="J494" s="45"/>
      <c r="K494" s="66"/>
      <c r="L494" s="66"/>
      <c r="M494" s="66"/>
      <c r="O494" s="45"/>
      <c r="R494" s="66"/>
    </row>
    <row r="495" spans="6:18" ht="12.75" customHeight="1">
      <c r="F495" s="66"/>
      <c r="G495" s="66"/>
      <c r="H495" s="66"/>
      <c r="I495" s="66"/>
      <c r="J495" s="45"/>
      <c r="K495" s="66"/>
      <c r="L495" s="66"/>
      <c r="M495" s="66"/>
      <c r="O495" s="45"/>
      <c r="R495" s="66"/>
    </row>
    <row r="496" spans="6:18" ht="12.75" customHeight="1">
      <c r="F496" s="66"/>
      <c r="G496" s="66"/>
      <c r="H496" s="66"/>
      <c r="I496" s="66"/>
      <c r="J496" s="45"/>
      <c r="K496" s="66"/>
      <c r="L496" s="66"/>
      <c r="M496" s="66"/>
      <c r="O496" s="45"/>
      <c r="R496" s="66"/>
    </row>
    <row r="497" spans="6:18" ht="12.75" customHeight="1">
      <c r="F497" s="66"/>
      <c r="G497" s="66"/>
      <c r="H497" s="66"/>
      <c r="I497" s="66"/>
      <c r="J497" s="45"/>
      <c r="K497" s="66"/>
      <c r="L497" s="66"/>
      <c r="M497" s="66"/>
      <c r="O497" s="45"/>
      <c r="R497" s="66"/>
    </row>
    <row r="498" spans="6:18" ht="12.75" customHeight="1">
      <c r="F498" s="66"/>
      <c r="G498" s="66"/>
      <c r="H498" s="66"/>
      <c r="I498" s="66"/>
      <c r="J498" s="45"/>
      <c r="K498" s="66"/>
      <c r="L498" s="66"/>
      <c r="M498" s="66"/>
      <c r="O498" s="45"/>
      <c r="R498" s="66"/>
    </row>
    <row r="499" spans="6:18" ht="12.75" customHeight="1">
      <c r="F499" s="66"/>
      <c r="G499" s="66"/>
      <c r="H499" s="66"/>
      <c r="I499" s="66"/>
      <c r="J499" s="45"/>
      <c r="K499" s="66"/>
      <c r="L499" s="66"/>
      <c r="M499" s="66"/>
      <c r="O499" s="45"/>
      <c r="R499" s="66"/>
    </row>
    <row r="500" spans="6:18" ht="15" customHeight="1">
      <c r="F500" s="66"/>
      <c r="G500" s="66"/>
      <c r="H500" s="66"/>
      <c r="I500" s="66"/>
      <c r="J500" s="45"/>
      <c r="K500" s="66"/>
      <c r="L500" s="66"/>
      <c r="M500" s="66"/>
      <c r="O500" s="45"/>
      <c r="R500" s="66"/>
    </row>
  </sheetData>
  <autoFilter ref="R1:R323"/>
  <mergeCells count="7">
    <mergeCell ref="O92:O93"/>
    <mergeCell ref="P92:P93"/>
    <mergeCell ref="A92:A93"/>
    <mergeCell ref="B92:B93"/>
    <mergeCell ref="J92:J93"/>
    <mergeCell ref="M92:M93"/>
    <mergeCell ref="N92:N93"/>
  </mergeCells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2023-06-21T02:45:22Z</dcterms:modified>
</cp:coreProperties>
</file>