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6" l="1"/>
  <c r="L15" i="6"/>
  <c r="K15" i="6"/>
  <c r="M15" i="6" s="1"/>
  <c r="P21" i="6" l="1"/>
  <c r="K100" i="6"/>
  <c r="M100" i="6" s="1"/>
  <c r="K104" i="6"/>
  <c r="M104" i="6" s="1"/>
  <c r="K103" i="6"/>
  <c r="M103" i="6" s="1"/>
  <c r="L54" i="6"/>
  <c r="K54" i="6"/>
  <c r="L16" i="6"/>
  <c r="K16" i="6"/>
  <c r="M16" i="6" s="1"/>
  <c r="K40" i="6"/>
  <c r="K99" i="6"/>
  <c r="M99" i="6" s="1"/>
  <c r="M92" i="6"/>
  <c r="K92" i="6"/>
  <c r="M40" i="6" l="1"/>
  <c r="M54" i="6"/>
  <c r="K98" i="6"/>
  <c r="M98" i="6" s="1"/>
  <c r="K97" i="6"/>
  <c r="M97" i="6" s="1"/>
  <c r="P20" i="6"/>
  <c r="L39" i="6"/>
  <c r="M39" i="6" s="1"/>
  <c r="K39" i="6"/>
  <c r="K93" i="6"/>
  <c r="M93" i="6" s="1"/>
  <c r="P18" i="6" l="1"/>
  <c r="P19" i="6"/>
  <c r="K91" i="6"/>
  <c r="K90" i="6"/>
  <c r="K67" i="6"/>
  <c r="M67" i="6" s="1"/>
  <c r="K96" i="6"/>
  <c r="M96" i="6" s="1"/>
  <c r="K94" i="6"/>
  <c r="M94" i="6" s="1"/>
  <c r="K95" i="6"/>
  <c r="M95" i="6" s="1"/>
  <c r="K87" i="6"/>
  <c r="M87" i="6" s="1"/>
  <c r="K307" i="6" l="1"/>
  <c r="L307" i="6" s="1"/>
  <c r="K302" i="6"/>
  <c r="L302" i="6" s="1"/>
  <c r="K301" i="6"/>
  <c r="L301" i="6" s="1"/>
  <c r="K299" i="6"/>
  <c r="L299" i="6" s="1"/>
  <c r="H297" i="6"/>
  <c r="K297" i="6" s="1"/>
  <c r="L297" i="6" s="1"/>
  <c r="K296" i="6"/>
  <c r="L296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F259" i="6"/>
  <c r="K259" i="6" s="1"/>
  <c r="L259" i="6" s="1"/>
  <c r="F258" i="6"/>
  <c r="K258" i="6" s="1"/>
  <c r="L258" i="6" s="1"/>
  <c r="K257" i="6"/>
  <c r="L257" i="6" s="1"/>
  <c r="F256" i="6"/>
  <c r="K256" i="6" s="1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8" i="6"/>
  <c r="L238" i="6" s="1"/>
  <c r="K237" i="6"/>
  <c r="L237" i="6" s="1"/>
  <c r="F236" i="6"/>
  <c r="K236" i="6" s="1"/>
  <c r="L236" i="6" s="1"/>
  <c r="K235" i="6"/>
  <c r="L235" i="6" s="1"/>
  <c r="K232" i="6"/>
  <c r="L232" i="6" s="1"/>
  <c r="K231" i="6"/>
  <c r="L231" i="6" s="1"/>
  <c r="K230" i="6"/>
  <c r="L230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8" i="6"/>
  <c r="L208" i="6" s="1"/>
  <c r="K206" i="6"/>
  <c r="L206" i="6" s="1"/>
  <c r="K204" i="6"/>
  <c r="L204" i="6" s="1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L190" i="6" s="1"/>
  <c r="K189" i="6"/>
  <c r="L189" i="6" s="1"/>
  <c r="F188" i="6"/>
  <c r="K188" i="6" s="1"/>
  <c r="L188" i="6" s="1"/>
  <c r="H187" i="6"/>
  <c r="K187" i="6" s="1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H153" i="6"/>
  <c r="K153" i="6" s="1"/>
  <c r="L153" i="6" s="1"/>
  <c r="F152" i="6"/>
  <c r="K152" i="6" s="1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L111" i="6"/>
  <c r="K111" i="6"/>
  <c r="L109" i="6"/>
  <c r="K109" i="6"/>
  <c r="P108" i="6"/>
  <c r="K89" i="6"/>
  <c r="M89" i="6" s="1"/>
  <c r="K88" i="6"/>
  <c r="M88" i="6" s="1"/>
  <c r="K86" i="6"/>
  <c r="M86" i="6" s="1"/>
  <c r="K85" i="6"/>
  <c r="M85" i="6" s="1"/>
  <c r="K84" i="6"/>
  <c r="M84" i="6" s="1"/>
  <c r="K83" i="6"/>
  <c r="M83" i="6" s="1"/>
  <c r="K82" i="6"/>
  <c r="M82" i="6" s="1"/>
  <c r="K81" i="6"/>
  <c r="M81" i="6" s="1"/>
  <c r="K80" i="6"/>
  <c r="M80" i="6" s="1"/>
  <c r="K79" i="6"/>
  <c r="M79" i="6" s="1"/>
  <c r="K78" i="6"/>
  <c r="M78" i="6" s="1"/>
  <c r="K77" i="6"/>
  <c r="M77" i="6" s="1"/>
  <c r="K76" i="6"/>
  <c r="M76" i="6" s="1"/>
  <c r="K75" i="6"/>
  <c r="M75" i="6" s="1"/>
  <c r="K73" i="6"/>
  <c r="M73" i="6" s="1"/>
  <c r="F72" i="6"/>
  <c r="K72" i="6" s="1"/>
  <c r="M72" i="6" s="1"/>
  <c r="K71" i="6"/>
  <c r="M71" i="6" s="1"/>
  <c r="K70" i="6"/>
  <c r="M70" i="6" s="1"/>
  <c r="K69" i="6"/>
  <c r="M69" i="6" s="1"/>
  <c r="K68" i="6"/>
  <c r="M68" i="6" s="1"/>
  <c r="K66" i="6"/>
  <c r="M66" i="6" s="1"/>
  <c r="K65" i="6"/>
  <c r="M65" i="6" s="1"/>
  <c r="K64" i="6"/>
  <c r="M64" i="6" s="1"/>
  <c r="K63" i="6"/>
  <c r="M63" i="6" s="1"/>
  <c r="K62" i="6"/>
  <c r="M62" i="6" s="1"/>
  <c r="L52" i="6"/>
  <c r="K52" i="6"/>
  <c r="L51" i="6"/>
  <c r="K51" i="6"/>
  <c r="L50" i="6"/>
  <c r="K50" i="6"/>
  <c r="L49" i="6"/>
  <c r="K49" i="6"/>
  <c r="L36" i="6"/>
  <c r="K36" i="6"/>
  <c r="L34" i="6"/>
  <c r="K34" i="6"/>
  <c r="L33" i="6"/>
  <c r="K33" i="6"/>
  <c r="P17" i="6"/>
  <c r="P14" i="6"/>
  <c r="L13" i="6"/>
  <c r="K13" i="6"/>
  <c r="P12" i="6"/>
  <c r="L11" i="6"/>
  <c r="K11" i="6"/>
  <c r="P10" i="6"/>
  <c r="M7" i="6"/>
  <c r="D7" i="5"/>
  <c r="K6" i="4"/>
  <c r="K6" i="3"/>
  <c r="L6" i="2"/>
  <c r="M52" i="6" l="1"/>
  <c r="M36" i="6"/>
  <c r="M49" i="6"/>
  <c r="M109" i="6"/>
  <c r="M111" i="6"/>
  <c r="M34" i="6"/>
  <c r="M11" i="6"/>
  <c r="M33" i="6"/>
  <c r="M51" i="6"/>
  <c r="M13" i="6"/>
  <c r="M50" i="6"/>
</calcChain>
</file>

<file path=xl/sharedStrings.xml><?xml version="1.0" encoding="utf-8"?>
<sst xmlns="http://schemas.openxmlformats.org/spreadsheetml/2006/main" count="3063" uniqueCount="1174">
  <si>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</si>
  <si>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</si>
  <si>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</si>
  <si>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</si>
  <si>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</si>
  <si>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</si>
  <si>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</si>
  <si>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</si>
  <si>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</si>
  <si>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</si>
  <si>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</si>
  <si>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</si>
  <si>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</si>
  <si>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</si>
  <si>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</si>
  <si>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</si>
  <si>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</si>
  <si>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</si>
  <si>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</si>
  <si>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</si>
  <si>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</si>
  <si>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</si>
  <si>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</si>
  <si>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</si>
  <si>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</si>
  <si>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</si>
  <si>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</si>
  <si>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</si>
  <si>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</si>
  <si>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</si>
  <si>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</si>
  <si>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</si>
  <si>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</si>
  <si>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</si>
  <si>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</si>
  <si>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</si>
  <si>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</si>
  <si>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</si>
  <si>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</si>
  <si>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</si>
  <si>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</si>
  <si>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</si>
  <si>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</si>
  <si>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</si>
  <si>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</si>
  <si>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</si>
  <si>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</si>
  <si>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</si>
  <si>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</si>
  <si>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</si>
  <si>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</si>
  <si>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</si>
  <si>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</si>
  <si>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</si>
  <si>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</si>
  <si>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</si>
  <si>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</si>
  <si>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</si>
  <si>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</si>
  <si>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</si>
  <si>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</si>
  <si>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</si>
  <si>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</si>
  <si>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</si>
  <si>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</si>
  <si>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</si>
  <si>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</si>
  <si>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</si>
  <si>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</si>
  <si>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</si>
  <si>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</si>
  <si>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</si>
  <si>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</si>
  <si>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</si>
  <si>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</si>
  <si>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</si>
  <si>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</si>
  <si>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</si>
  <si>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</si>
  <si>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</si>
  <si>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</si>
  <si>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</si>
  <si>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</si>
  <si>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</si>
  <si>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</si>
  <si>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</si>
  <si>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</si>
  <si>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</si>
  <si>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</si>
  <si>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</si>
  <si>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</si>
  <si>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</si>
  <si>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</si>
  <si>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</si>
  <si>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</si>
  <si>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</si>
  <si>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</si>
  <si>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</si>
  <si>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</si>
  <si>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</si>
  <si>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</si>
  <si>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</si>
  <si>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</si>
  <si>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</si>
  <si>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</si>
  <si>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</si>
  <si>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</si>
  <si>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</si>
  <si>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</si>
  <si>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</si>
  <si>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</si>
  <si>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</si>
  <si>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</si>
  <si>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</si>
  <si>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</si>
  <si>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</si>
  <si>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</si>
  <si>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</si>
  <si>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</si>
  <si>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</si>
  <si>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</si>
  <si>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</si>
  <si>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</si>
  <si>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</si>
  <si>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</si>
  <si>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</si>
  <si>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</si>
  <si>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</si>
  <si>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</si>
  <si>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</si>
  <si>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</si>
  <si>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</si>
  <si>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</si>
  <si>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</si>
  <si>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</si>
  <si>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</si>
  <si>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</si>
  <si>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</si>
  <si>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</si>
  <si>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</si>
  <si>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</si>
  <si>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</si>
  <si>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</si>
  <si>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</si>
  <si>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</si>
  <si>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</si>
  <si>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</si>
  <si>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</si>
  <si>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</si>
  <si>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</si>
  <si>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</si>
  <si>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</si>
  <si>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</si>
  <si>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</si>
  <si>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</si>
  <si>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</si>
  <si>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</si>
  <si>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</si>
  <si>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</si>
  <si>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</si>
  <si>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</si>
  <si>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</si>
  <si>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</si>
  <si>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</si>
  <si>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</si>
  <si>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</si>
  <si>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</si>
  <si>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</si>
  <si>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</si>
  <si>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</si>
  <si>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</si>
  <si>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</si>
  <si>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</si>
  <si>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</si>
  <si>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</si>
  <si>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</si>
  <si>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</si>
  <si>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</si>
  <si>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</si>
  <si>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</si>
  <si>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</si>
  <si>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</si>
  <si>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</si>
  <si>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</si>
  <si>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</si>
  <si>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</si>
  <si>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</si>
  <si>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</si>
  <si>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</si>
  <si>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</si>
  <si>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</si>
  <si>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</si>
  <si>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</si>
  <si>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</si>
  <si>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</si>
  <si>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</si>
  <si>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</si>
  <si>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</si>
  <si>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</si>
  <si>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</si>
  <si>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</si>
  <si>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</si>
  <si>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</si>
  <si>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</si>
  <si>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</si>
  <si>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</si>
  <si>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</si>
  <si>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</si>
  <si>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</si>
  <si>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</si>
  <si>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</si>
  <si>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</si>
  <si>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</si>
  <si>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</si>
  <si>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</si>
  <si>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</si>
  <si>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</si>
  <si>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</si>
  <si>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</si>
  <si>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</si>
  <si>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</si>
  <si>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</si>
  <si>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</si>
  <si>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</si>
  <si>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</si>
  <si>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</si>
  <si>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</si>
  <si>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</si>
  <si>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</si>
  <si>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</si>
  <si>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</si>
  <si>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</si>
  <si>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</si>
  <si>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</si>
  <si>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</si>
  <si>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</si>
  <si>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</si>
  <si>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</si>
  <si>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</si>
  <si>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</si>
  <si>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</si>
  <si>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</si>
  <si>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</si>
  <si>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</si>
  <si>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</si>
  <si>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</si>
  <si>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</si>
  <si>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</si>
  <si>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</si>
  <si>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</si>
  <si>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</si>
  <si>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</si>
  <si>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</si>
  <si>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</si>
  <si>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</si>
  <si>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</si>
  <si>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</si>
  <si>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</si>
  <si>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</si>
  <si>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</si>
  <si>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</si>
  <si>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</si>
  <si>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</si>
  <si>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</si>
  <si>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</si>
  <si>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</si>
  <si>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</si>
  <si>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</si>
  <si>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</si>
  <si>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</si>
  <si>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</si>
  <si>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</si>
  <si>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</si>
  <si>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</si>
  <si>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</si>
  <si>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</si>
  <si>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</si>
  <si>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</si>
  <si>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</si>
  <si>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</si>
  <si>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</si>
  <si>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</si>
  <si>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</si>
  <si>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</si>
  <si>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</si>
  <si>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</si>
  <si>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</si>
  <si>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</si>
  <si>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</si>
  <si>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</si>
  <si>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</si>
  <si>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</si>
  <si>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</si>
  <si>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</si>
  <si>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</si>
  <si>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</si>
  <si>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</si>
  <si>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</si>
  <si>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</si>
  <si>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</si>
  <si>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</si>
  <si>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</si>
  <si>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</si>
  <si>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</si>
  <si>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</si>
  <si>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</si>
  <si>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</si>
  <si>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</si>
  <si>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</si>
  <si>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</si>
  <si>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</si>
  <si>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</si>
  <si>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</rPr>
      <t xml:space="preserve">Note:     </t>
    </r>
    <r>
      <rPr>
        <b/>
        <sz val="9"/>
        <color rgb="FFFF0000"/>
        <rFont val="MS Sans Serif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</si>
  <si>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</si>
  <si>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</si>
  <si>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</si>
  <si>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</si>
  <si>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</si>
  <si>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</si>
  <si>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</si>
  <si>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</si>
  <si>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ABSLAMC</t>
  </si>
  <si>
    <t>AEGISCHEM</t>
  </si>
  <si>
    <t>AETHER</t>
  </si>
  <si>
    <t>AFFLE</t>
  </si>
  <si>
    <t>AJANTPHARM</t>
  </si>
  <si>
    <t>APLLTD</t>
  </si>
  <si>
    <t>ALKYLAMINE</t>
  </si>
  <si>
    <t>ALOKINDS</t>
  </si>
  <si>
    <t>AMARAJABAT</t>
  </si>
  <si>
    <t>AMBER</t>
  </si>
  <si>
    <t>ANGELONE</t>
  </si>
  <si>
    <t>ANURAS</t>
  </si>
  <si>
    <t>APTUS</t>
  </si>
  <si>
    <t>ASAHIINDIA</t>
  </si>
  <si>
    <t>ASTERDM</t>
  </si>
  <si>
    <t>ASTRAZEN</t>
  </si>
  <si>
    <t>AVANTIFEED</t>
  </si>
  <si>
    <t>BASF</t>
  </si>
  <si>
    <t>BEML</t>
  </si>
  <si>
    <t>BSE</t>
  </si>
  <si>
    <t>BAJAJELEC</t>
  </si>
  <si>
    <t>BALAMINES</t>
  </si>
  <si>
    <t>MAHABANK</t>
  </si>
  <si>
    <t>BAYERCROP</t>
  </si>
  <si>
    <t>BDL</t>
  </si>
  <si>
    <t>BHARATRAS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</si>
  <si>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</si>
  <si>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</si>
  <si>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</si>
  <si>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</si>
  <si>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</si>
  <si>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</si>
  <si>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</si>
  <si>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</si>
  <si>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</si>
  <si>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</si>
  <si>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</si>
  <si>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</si>
  <si>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</si>
  <si>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</si>
  <si>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CAPLIPOINT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</si>
  <si>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</si>
  <si>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</si>
  <si>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</si>
  <si>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</si>
  <si>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</si>
  <si>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</si>
  <si>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</si>
  <si>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</si>
  <si>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</si>
  <si>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</si>
  <si>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</si>
  <si>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</si>
  <si>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</si>
  <si>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</si>
  <si>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</si>
  <si>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</si>
  <si>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</si>
  <si>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</si>
  <si>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</si>
  <si>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DHANI</t>
  </si>
  <si>
    <t>DBL</t>
  </si>
  <si>
    <t>EIDPARRY</t>
  </si>
  <si>
    <t>EIHOTEL</t>
  </si>
  <si>
    <t>EPL</t>
  </si>
  <si>
    <t>EASEMYTRIP</t>
  </si>
  <si>
    <t>EDELWEISS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</si>
  <si>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</si>
  <si>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</si>
  <si>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</si>
  <si>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</si>
  <si>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</si>
  <si>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</si>
  <si>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</si>
  <si>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</si>
  <si>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</si>
  <si>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</si>
  <si>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</si>
  <si>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</si>
  <si>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</si>
  <si>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</si>
  <si>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</si>
  <si>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</si>
  <si>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</si>
  <si>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</si>
  <si>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</si>
  <si>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</si>
  <si>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</si>
  <si>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</si>
  <si>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</si>
  <si>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</si>
  <si>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</si>
  <si>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</si>
  <si>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</si>
  <si>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</si>
  <si>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</si>
  <si>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</si>
  <si>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</si>
  <si>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</si>
  <si>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</si>
  <si>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</si>
  <si>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</si>
  <si>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</si>
  <si>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</si>
  <si>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</si>
  <si>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</si>
  <si>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</si>
  <si>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</si>
  <si>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</si>
  <si>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</si>
  <si>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</si>
  <si>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</si>
  <si>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</si>
  <si>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</si>
  <si>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</si>
  <si>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INDOCO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</si>
  <si>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</si>
  <si>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</si>
  <si>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</si>
  <si>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</si>
  <si>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</si>
  <si>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</si>
  <si>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</si>
  <si>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</si>
  <si>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</si>
  <si>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</si>
  <si>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</si>
  <si>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</si>
  <si>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</si>
  <si>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</si>
  <si>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</si>
  <si>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</si>
  <si>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</si>
  <si>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</si>
  <si>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</si>
  <si>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</si>
  <si>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</si>
  <si>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</si>
  <si>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</si>
  <si>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</si>
  <si>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</si>
  <si>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</si>
  <si>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</si>
  <si>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</si>
  <si>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</si>
  <si>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MOIL</t>
  </si>
  <si>
    <t>MTARTECH</t>
  </si>
  <si>
    <t>LODHA</t>
  </si>
  <si>
    <t>MAHINDCIE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</si>
  <si>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</si>
  <si>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</si>
  <si>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</si>
  <si>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</si>
  <si>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</si>
  <si>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</si>
  <si>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</si>
  <si>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</si>
  <si>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</si>
  <si>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</si>
  <si>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</si>
  <si>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</si>
  <si>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</si>
  <si>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</si>
  <si>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</si>
  <si>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</si>
  <si>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</si>
  <si>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</si>
  <si>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</si>
  <si>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</si>
  <si>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</si>
  <si>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</si>
  <si>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</si>
  <si>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</si>
  <si>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</si>
  <si>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</si>
  <si>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</si>
  <si>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</si>
  <si>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</si>
  <si>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</si>
  <si>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</si>
  <si>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</si>
  <si>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PRIVISCL</t>
  </si>
  <si>
    <t>PGHL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</si>
  <si>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</si>
  <si>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</si>
  <si>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</si>
  <si>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</si>
  <si>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</si>
  <si>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</si>
  <si>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</si>
  <si>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</si>
  <si>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</si>
  <si>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</si>
  <si>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</si>
  <si>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</si>
  <si>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</si>
  <si>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</si>
  <si>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</si>
  <si>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</si>
  <si>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</si>
  <si>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SIS</t>
  </si>
  <si>
    <t>SJVN</t>
  </si>
  <si>
    <t>SKFINDIA</t>
  </si>
  <si>
    <t>SANOFI</t>
  </si>
  <si>
    <t>SAPPHIRE</t>
  </si>
  <si>
    <t>SCHAEFFLER</t>
  </si>
  <si>
    <t>SHARDACROP</t>
  </si>
  <si>
    <t>SFL</t>
  </si>
  <si>
    <t>SHILPAMED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</si>
  <si>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</si>
  <si>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</si>
  <si>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</si>
  <si>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</si>
  <si>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</si>
  <si>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</si>
  <si>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</si>
  <si>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</si>
  <si>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</si>
  <si>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</si>
  <si>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</si>
  <si>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</si>
  <si>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</si>
  <si>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</si>
  <si>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</si>
  <si>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</si>
  <si>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</si>
  <si>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</si>
  <si>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</si>
  <si>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</si>
  <si>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</si>
  <si>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</si>
  <si>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</si>
  <si>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</si>
  <si>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</si>
  <si>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</si>
  <si>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TATACOFFEE</t>
  </si>
  <si>
    <t>TATAINVEST</t>
  </si>
  <si>
    <t>TATAMTRDVR</t>
  </si>
  <si>
    <t>TEAMLEASE</t>
  </si>
  <si>
    <t>TEJASNET</t>
  </si>
  <si>
    <t>NIACL</t>
  </si>
  <si>
    <t>THERMAX</t>
  </si>
  <si>
    <t>THYROCARE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</si>
  <si>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</si>
  <si>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</si>
  <si>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</si>
  <si>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</si>
  <si>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</si>
  <si>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</si>
  <si>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</si>
  <si>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</si>
  <si>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</si>
  <si>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</si>
  <si>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</si>
  <si>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</si>
  <si>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</si>
  <si>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</si>
  <si>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</si>
  <si>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</si>
  <si>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</si>
  <si>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</si>
  <si>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</si>
  <si>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</si>
  <si>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WOCKPHARMA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</si>
  <si>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</si>
  <si>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</si>
  <si>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</si>
  <si>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</si>
  <si>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</rPr>
      <t xml:space="preserve">Note:     </t>
    </r>
    <r>
      <rPr>
        <b/>
        <sz val="9"/>
        <color rgb="FFFF0000"/>
        <rFont val="MS Sans Serif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</si>
  <si>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</si>
  <si>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</si>
  <si>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</si>
  <si>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</si>
  <si>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</si>
  <si>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</si>
  <si>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</si>
  <si>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</si>
  <si>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</si>
  <si>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</si>
  <si>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</si>
  <si>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</si>
  <si>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MIVENMACH</t>
  </si>
  <si>
    <t>MULTIPLIER SHARE &amp; STOCK ADVISORS PRIVATE LIMITED</t>
  </si>
  <si>
    <t>SHEETAL</t>
  </si>
  <si>
    <t>NSE</t>
  </si>
  <si>
    <t>GRAVITON RESEARCH CAPITAL LLP</t>
  </si>
  <si>
    <t>MANSI SHARES &amp; STOCK ADVISORS PVT LTD</t>
  </si>
  <si>
    <t>ATLAS EVENTS PRIVATE LIMITED</t>
  </si>
  <si>
    <t>KSHITIJPOL</t>
  </si>
  <si>
    <t>Kshitij Polyline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</si>
  <si>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</si>
  <si>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</si>
  <si>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</si>
  <si>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</si>
  <si>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</si>
  <si>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</si>
  <si>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</si>
  <si>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</si>
  <si>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</si>
  <si>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</si>
  <si>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</si>
  <si>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</si>
  <si>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</si>
  <si>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</si>
  <si>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</si>
  <si>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</si>
  <si>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</si>
  <si>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</si>
  <si>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</si>
  <si>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</si>
  <si>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740-780</t>
  </si>
  <si>
    <t>Profit of Rs.41/-</t>
  </si>
  <si>
    <t>Successful</t>
  </si>
  <si>
    <t>152-157</t>
  </si>
  <si>
    <t>170-175</t>
  </si>
  <si>
    <t>195-200</t>
  </si>
  <si>
    <t>Profit of Rs.13/-</t>
  </si>
  <si>
    <t>1435-1495</t>
  </si>
  <si>
    <t>1600-1650</t>
  </si>
  <si>
    <t>270-290</t>
  </si>
  <si>
    <t>430-450</t>
  </si>
  <si>
    <t>4200-4230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</si>
  <si>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</si>
  <si>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</si>
  <si>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</si>
  <si>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</si>
  <si>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</si>
  <si>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</si>
  <si>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</si>
  <si>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</si>
  <si>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</si>
  <si>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</si>
  <si>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</si>
  <si>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1900-1920</t>
  </si>
  <si>
    <t>Profit of Rs.44/-</t>
  </si>
  <si>
    <t>590-600</t>
  </si>
  <si>
    <t>Loss of Rs.16.5/-</t>
  </si>
  <si>
    <t>Unsuccessful</t>
  </si>
  <si>
    <t>228.5-230.5</t>
  </si>
  <si>
    <t>240-244</t>
  </si>
  <si>
    <t>MINDACORP</t>
  </si>
  <si>
    <t>305-315</t>
  </si>
  <si>
    <t>Loss of Rs.9/-</t>
  </si>
  <si>
    <t>1840-1846</t>
  </si>
  <si>
    <t>1920-1950</t>
  </si>
  <si>
    <t>280-281</t>
  </si>
  <si>
    <t>290-295</t>
  </si>
  <si>
    <t>N</t>
  </si>
  <si>
    <t>*</t>
  </si>
  <si>
    <t>Master Trade High Risk</t>
  </si>
  <si>
    <t>Profit / Loss per share</t>
  </si>
  <si>
    <t>Gain / Loss  per Lot</t>
  </si>
  <si>
    <t>Lot</t>
  </si>
  <si>
    <t>LT JUNE FUT</t>
  </si>
  <si>
    <t>2300-2320</t>
  </si>
  <si>
    <t>Profit of Rs.31/-</t>
  </si>
  <si>
    <t>GODREJCP JUNE FUT</t>
  </si>
  <si>
    <t>1080-1100</t>
  </si>
  <si>
    <t>Loss of Rs.13/-</t>
  </si>
  <si>
    <t>INDUSTOWER JUNE FUT</t>
  </si>
  <si>
    <t>Sell</t>
  </si>
  <si>
    <t>Loss of Rs.4/-</t>
  </si>
  <si>
    <t>LICHSGFIN JUNE FUT</t>
  </si>
  <si>
    <t>360-355</t>
  </si>
  <si>
    <t>Loss of Rs.6.5/-</t>
  </si>
  <si>
    <t xml:space="preserve">Master Trade Medium Risk </t>
  </si>
  <si>
    <t xml:space="preserve">Profit/ Loss per lot </t>
  </si>
  <si>
    <t>COALINDIA 240 CE JUN</t>
  </si>
  <si>
    <t>3.0-4.0</t>
  </si>
  <si>
    <t>Profit of Rs.0.65/-</t>
  </si>
  <si>
    <t>NIFTY 18400 PE 8-JUN</t>
  </si>
  <si>
    <t>90-110</t>
  </si>
  <si>
    <t>Loss of Rs.30.5/-</t>
  </si>
  <si>
    <t>BANKNIFTY 44200 CE 8-JUN</t>
  </si>
  <si>
    <t>320-380</t>
  </si>
  <si>
    <t>Profit of Rs.0.15/-</t>
  </si>
  <si>
    <t>Neutral</t>
  </si>
  <si>
    <t>NIFTY 18900 CE 29-JUNE</t>
  </si>
  <si>
    <t>10.0-1</t>
  </si>
  <si>
    <t>Profit of Rs.20/-</t>
  </si>
  <si>
    <t>Profit of Rs.21/-</t>
  </si>
  <si>
    <t>ICICIBANK 930 PE JUN</t>
  </si>
  <si>
    <t>18-22</t>
  </si>
  <si>
    <t>BANKNIFTY 44000 PE 8-JUN</t>
  </si>
  <si>
    <t>200-250</t>
  </si>
  <si>
    <t>Profit of Rs.22.5/-</t>
  </si>
  <si>
    <t>IGL 480 CE 29-JUNE</t>
  </si>
  <si>
    <t>Profit of Rs.1.55/-</t>
  </si>
  <si>
    <t xml:space="preserve">FINNIFTY 19450 CE 6-JUN </t>
  </si>
  <si>
    <t>40-60</t>
  </si>
  <si>
    <t>Profit of Rs.10/-</t>
  </si>
  <si>
    <t>RELIANCE 2480 CE JUNE</t>
  </si>
  <si>
    <t>Profit of Rs.6/-</t>
  </si>
  <si>
    <t>Profit of Rs.35.25/-</t>
  </si>
  <si>
    <t>BANKNIFTY 44200 PE 8-JUN</t>
  </si>
  <si>
    <t>Loss of Rs.84/-</t>
  </si>
  <si>
    <t>INFY 1300 CE JUN</t>
  </si>
  <si>
    <t>19-20</t>
  </si>
  <si>
    <t>32-40</t>
  </si>
  <si>
    <t>NIFTY 18600 PE 15-JUN</t>
  </si>
  <si>
    <t>TITAN 3000 CE JUN</t>
  </si>
  <si>
    <t>Profit of Rs.5.5/-</t>
  </si>
  <si>
    <t>L&amp;TFH 112 CE JUN</t>
  </si>
  <si>
    <t>Loss of Rs.0.55/-</t>
  </si>
  <si>
    <t>RECLTD 150 CE JUN</t>
  </si>
  <si>
    <t>Loss of Rs.1.1/-</t>
  </si>
  <si>
    <t>Profit of Rs.19.5/-</t>
  </si>
  <si>
    <t>TITAN 2820 PE JUN</t>
  </si>
  <si>
    <t>40-50</t>
  </si>
  <si>
    <t>Profit of Rs.7/-</t>
  </si>
  <si>
    <t>BANKNIFTY 45000 CE 29-JUN</t>
  </si>
  <si>
    <t>Profit of Rs.47.5/-</t>
  </si>
  <si>
    <t>FINNIFTY 19450 PE 13-JUN</t>
  </si>
  <si>
    <t>100-120</t>
  </si>
  <si>
    <t>Profit of Rs.23.5/-</t>
  </si>
  <si>
    <t>NIFTY 18500 PE 15-JUN</t>
  </si>
  <si>
    <t>80-100</t>
  </si>
  <si>
    <t>Loss of Rs.21/-</t>
  </si>
  <si>
    <t>NIFTY 18800 CE 29-JUN</t>
  </si>
  <si>
    <t>40-10</t>
  </si>
  <si>
    <t>Loss of Rs.43. 5/-</t>
  </si>
  <si>
    <t>FINNIFTY 19400 PE 13-JUN</t>
  </si>
  <si>
    <t>Profit of Rs.3/-</t>
  </si>
  <si>
    <t>BANKNIFTY 44000 PE 15-JUN</t>
  </si>
  <si>
    <t>350-400</t>
  </si>
  <si>
    <t>Profit of Rs.50/-</t>
  </si>
  <si>
    <t>300-350</t>
  </si>
  <si>
    <t>FINNIFTY 19450 pe 13-JUN</t>
  </si>
  <si>
    <t>50-60</t>
  </si>
  <si>
    <t>Profit of Rs.100/-</t>
  </si>
  <si>
    <t>BANKNIFTY 44000 PE 22-JUN</t>
  </si>
  <si>
    <t>BANKNIFTY 43900 PE 15-JUN</t>
  </si>
  <si>
    <t>60-70</t>
  </si>
  <si>
    <t>JINDALSTEEL 550 CE JUNE</t>
  </si>
  <si>
    <t>Techno -Funda  (positional)</t>
  </si>
  <si>
    <t>AMBIKCO</t>
  </si>
  <si>
    <t>1420-1620</t>
  </si>
  <si>
    <t>2000-2300</t>
  </si>
  <si>
    <t>95-100</t>
  </si>
  <si>
    <t>Profit of Rs.7.5/-</t>
  </si>
  <si>
    <t>276-296</t>
  </si>
  <si>
    <t>330-350</t>
  </si>
  <si>
    <t>Profit of Rs.130/-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</si>
  <si>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</si>
  <si>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</si>
  <si>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</si>
  <si>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</si>
  <si>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</si>
  <si>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</si>
  <si>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</si>
  <si>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</si>
  <si>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</si>
  <si>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</si>
  <si>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</si>
  <si>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</si>
  <si>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</si>
  <si>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</si>
  <si>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</si>
  <si>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</si>
  <si>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</si>
  <si>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</si>
  <si>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</si>
  <si>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</si>
  <si>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</si>
  <si>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</si>
  <si>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</si>
  <si>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</si>
  <si>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</si>
  <si>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</si>
  <si>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</si>
  <si>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</si>
  <si>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</si>
  <si>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</si>
  <si>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</si>
  <si>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</si>
  <si>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</si>
  <si>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</si>
  <si>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</si>
  <si>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</si>
  <si>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</si>
  <si>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</si>
  <si>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</si>
  <si>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</si>
  <si>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</si>
  <si>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</si>
  <si>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</si>
  <si>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</si>
  <si>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</si>
  <si>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</si>
  <si>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</si>
  <si>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</si>
  <si>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</si>
  <si>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</si>
  <si>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</si>
  <si>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</si>
  <si>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</si>
  <si>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</si>
  <si>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</si>
  <si>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</si>
  <si>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</si>
  <si>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</si>
  <si>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</si>
  <si>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</si>
  <si>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</si>
  <si>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</si>
  <si>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</si>
  <si>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</si>
  <si>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</si>
  <si>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</si>
  <si>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</si>
  <si>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</si>
  <si>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</si>
  <si>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</si>
  <si>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</si>
  <si>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</si>
  <si>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</si>
  <si>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</si>
  <si>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</si>
  <si>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</si>
  <si>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</si>
  <si>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</si>
  <si>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</si>
  <si>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</si>
  <si>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</si>
  <si>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</si>
  <si>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</si>
  <si>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</si>
  <si>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</si>
  <si>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</si>
  <si>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</si>
  <si>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</si>
  <si>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</si>
  <si>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</si>
  <si>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</si>
  <si>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</si>
  <si>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</si>
  <si>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</si>
  <si>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</si>
  <si>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</si>
  <si>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</si>
  <si>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</si>
  <si>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</si>
  <si>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</si>
  <si>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</si>
  <si>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</si>
  <si>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</si>
  <si>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</si>
  <si>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</si>
  <si>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</si>
  <si>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</si>
  <si>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</si>
  <si>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</si>
  <si>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</si>
  <si>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</si>
  <si>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</si>
  <si>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</si>
  <si>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</si>
  <si>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</si>
  <si>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</si>
  <si>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</si>
  <si>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</si>
  <si>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</si>
  <si>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</si>
  <si>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</si>
  <si>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</si>
  <si>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</si>
  <si>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</si>
  <si>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</si>
  <si>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</si>
  <si>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</si>
  <si>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</si>
  <si>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</si>
  <si>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</si>
  <si>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</si>
  <si>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</si>
  <si>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</si>
  <si>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</si>
  <si>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</si>
  <si>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</si>
  <si>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</si>
  <si>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</si>
  <si>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</si>
  <si>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</si>
  <si>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</si>
  <si>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</si>
  <si>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</si>
  <si>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</si>
  <si>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</si>
  <si>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</si>
  <si>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</si>
  <si>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</si>
  <si>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</si>
  <si>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</si>
  <si>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</si>
  <si>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</si>
  <si>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</si>
  <si>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</si>
  <si>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</si>
  <si>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</si>
  <si>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</si>
  <si>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</si>
  <si>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</si>
  <si>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</si>
  <si>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</si>
  <si>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</si>
  <si>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</si>
  <si>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</si>
  <si>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</si>
  <si>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</si>
  <si>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</si>
  <si>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</si>
  <si>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</si>
  <si>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</si>
  <si>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</si>
  <si>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</si>
  <si>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</si>
  <si>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</si>
  <si>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</si>
  <si>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</si>
  <si>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</si>
  <si>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</si>
  <si>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</si>
  <si>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</si>
  <si>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</si>
  <si>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</si>
  <si>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</si>
  <si>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</si>
  <si>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</si>
  <si>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</si>
  <si>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</si>
  <si>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</si>
  <si>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</si>
  <si>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</si>
  <si>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</si>
  <si>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</si>
  <si>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</si>
  <si>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</si>
  <si>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</si>
  <si>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</si>
  <si>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</si>
  <si>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</si>
  <si>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</si>
  <si>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</si>
  <si>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</si>
  <si>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</si>
  <si>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</si>
  <si>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</si>
  <si>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</si>
  <si>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</si>
  <si>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</si>
  <si>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</si>
  <si>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</si>
  <si>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</si>
  <si>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</si>
  <si>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</si>
  <si>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</si>
  <si>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</si>
  <si>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</si>
  <si>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</si>
  <si>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</si>
  <si>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</si>
  <si>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</si>
  <si>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</si>
  <si>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650-680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</si>
  <si>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</si>
  <si>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</si>
  <si>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</si>
  <si>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</si>
  <si>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</si>
  <si>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</si>
  <si>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</si>
  <si>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</si>
  <si>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</si>
  <si>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</si>
  <si>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</si>
  <si>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ROJL</t>
  </si>
  <si>
    <t>TOPGAIN FINANCE PRIVATE LIMITED</t>
  </si>
  <si>
    <t>KDL</t>
  </si>
  <si>
    <t>Kore Digital Limited</t>
  </si>
  <si>
    <t>SETU SECURITIES PVT LTD</t>
  </si>
  <si>
    <t>Loss of Rs.14/-</t>
  </si>
  <si>
    <t>NIFTY 18750 PE 15-JUN</t>
  </si>
  <si>
    <t>BATAINDIA 1600 CE JUN</t>
  </si>
  <si>
    <t>250-300</t>
  </si>
  <si>
    <t>Profit of Rs.45/-</t>
  </si>
  <si>
    <t>Profit of Rs.24/-</t>
  </si>
  <si>
    <t>NIFTY 18700 PE 22-JUN</t>
  </si>
  <si>
    <t>Profit of Rs.4/-</t>
  </si>
  <si>
    <t>ICICIBANK JUNE FUT</t>
  </si>
  <si>
    <t>931-933</t>
  </si>
  <si>
    <t>910-900</t>
  </si>
  <si>
    <t>6650-6950</t>
  </si>
  <si>
    <t>7400-7600</t>
  </si>
  <si>
    <t>990-1030</t>
  </si>
  <si>
    <t>1150-1200</t>
  </si>
  <si>
    <t>164-168</t>
  </si>
  <si>
    <t>KALPATPOWR</t>
  </si>
  <si>
    <t>FAMILYCARE</t>
  </si>
  <si>
    <t>MEGHKUMAR MAHENDRAKUMAR SHAH</t>
  </si>
  <si>
    <t>GOYALASS</t>
  </si>
  <si>
    <t>VANDANATIWARI</t>
  </si>
  <si>
    <t>RUCHIRA GOYAL</t>
  </si>
  <si>
    <t>SIPTL</t>
  </si>
  <si>
    <t>SVPHOUSING</t>
  </si>
  <si>
    <t>MANSI SHARE &amp; STOCK ADVISORS PRIVATE LIMITED</t>
  </si>
  <si>
    <t>AMBICAAGAR</t>
  </si>
  <si>
    <t>Ambica Agarbathies &amp; Arom</t>
  </si>
  <si>
    <t>QE SECURITIES</t>
  </si>
  <si>
    <t>GSS</t>
  </si>
  <si>
    <t>NK SECURITIES RESEARCH PRIVATE LIMITED</t>
  </si>
  <si>
    <t>LOKESHMACH</t>
  </si>
  <si>
    <t>Lokesh Machines Limited</t>
  </si>
  <si>
    <t>Profit of Rs.05/-</t>
  </si>
  <si>
    <t>BANKNIFTY 43000 PE 29-JUN</t>
  </si>
  <si>
    <t>280-350</t>
  </si>
  <si>
    <t>SIEMENS 3800 CE 29-JUN</t>
  </si>
  <si>
    <t>100-110</t>
  </si>
  <si>
    <t>Profit of Rs.5.25/-</t>
  </si>
  <si>
    <t>NIFTY 18750 PE 22-JUN</t>
  </si>
  <si>
    <t>463-465</t>
  </si>
  <si>
    <t>500-520</t>
  </si>
  <si>
    <t>UPL 700 CE JUNE</t>
  </si>
  <si>
    <t>15-18</t>
  </si>
  <si>
    <t>9-10</t>
  </si>
  <si>
    <t>Loss of Rs.70/-</t>
  </si>
  <si>
    <t>BATAINDIA 1620 CE 29-JUN</t>
  </si>
  <si>
    <t>32-34</t>
  </si>
  <si>
    <t>690-700</t>
  </si>
  <si>
    <t>Profit of Rs.11.25/-</t>
  </si>
  <si>
    <t>Loss of Rs.25/-</t>
  </si>
  <si>
    <t>HDFCLIFE JUNE FUT</t>
  </si>
  <si>
    <t>620-630</t>
  </si>
  <si>
    <t>IRCTC 680 CE JUNE</t>
  </si>
  <si>
    <t>TATACOMM JUNE FUT</t>
  </si>
  <si>
    <t>1570-1574</t>
  </si>
  <si>
    <t>1600-1620</t>
  </si>
  <si>
    <t>660-665</t>
  </si>
  <si>
    <t>Profit of Rs.12.5/-</t>
  </si>
  <si>
    <t>FINNIFTY 19450 CE 20-JUN</t>
  </si>
  <si>
    <t>70-90</t>
  </si>
  <si>
    <t>580-620</t>
  </si>
  <si>
    <t>Profit of Rs.32/-</t>
  </si>
  <si>
    <t>Profit of Rs.11/-</t>
  </si>
  <si>
    <t xml:space="preserve">FINNIFTY 19400 PE 20-JUN </t>
  </si>
  <si>
    <t>9.5</t>
  </si>
  <si>
    <t>33</t>
  </si>
  <si>
    <t>24</t>
  </si>
  <si>
    <t>50-70</t>
  </si>
  <si>
    <t>Profit of Rs.29/-</t>
  </si>
  <si>
    <t>Profit of Rs.28.5/-</t>
  </si>
  <si>
    <t>515-540</t>
  </si>
  <si>
    <t>ALFAVIO</t>
  </si>
  <si>
    <t>CAPRIGO MULTITRADE PRIVATE LIMITED</t>
  </si>
  <si>
    <t>AMIORG</t>
  </si>
  <si>
    <t>GIRISHKUMAR LIMBABHAI CHOVATIA</t>
  </si>
  <si>
    <t>BMBMUMG</t>
  </si>
  <si>
    <t>DINESH KUMAR GOYAL</t>
  </si>
  <si>
    <t>NIKUNJ RAMJIBHAI BHUVA</t>
  </si>
  <si>
    <t>NEERU JAIN</t>
  </si>
  <si>
    <t>DARJEELING</t>
  </si>
  <si>
    <t>DEEP SENGUPTA</t>
  </si>
  <si>
    <t>MAHENDRA GIRDHARILAL WADHWANI</t>
  </si>
  <si>
    <t>DDIL</t>
  </si>
  <si>
    <t>ZENAB AIYUB YACOOBALI</t>
  </si>
  <si>
    <t>EVERTEX</t>
  </si>
  <si>
    <t>AMREX MARKETING PVT. LTD.</t>
  </si>
  <si>
    <t>SETU SECURITIES PVT. LTD.</t>
  </si>
  <si>
    <t>KAMAL JEET GUPTA</t>
  </si>
  <si>
    <t>SAPAN ANIL SHAH</t>
  </si>
  <si>
    <t>GIANLIFE</t>
  </si>
  <si>
    <t>ARUN KUMAR GUPTA</t>
  </si>
  <si>
    <t>SHIELD MULTISTATE COOPERATIVE CREDIT SOCIETY LIMITED</t>
  </si>
  <si>
    <t>JAINAM SHARE CONSULTANTS PVT. LTD.</t>
  </si>
  <si>
    <t>JALIYAN COMMODITY</t>
  </si>
  <si>
    <t>INDRENEW</t>
  </si>
  <si>
    <t>SIDDHI ANILKUMAR AGRAWAL</t>
  </si>
  <si>
    <t>JAMSHRI</t>
  </si>
  <si>
    <t>DINESH KUMAR SABOO</t>
  </si>
  <si>
    <t>RAM GOPAL MOHTA</t>
  </si>
  <si>
    <t>MRCAGRO</t>
  </si>
  <si>
    <t>ACE SHARE SERVICES PRIVATE LIMITED</t>
  </si>
  <si>
    <t>PRATIK VIJAYKUMAR PARIKH</t>
  </si>
  <si>
    <t>HARDIK VINODBHAI GAJJAR</t>
  </si>
  <si>
    <t>OMANSH</t>
  </si>
  <si>
    <t>SWARUPGUCHHAIT</t>
  </si>
  <si>
    <t>VIVEK KUMAR RATAKONDA</t>
  </si>
  <si>
    <t>OMAXE</t>
  </si>
  <si>
    <t>OMKAR</t>
  </si>
  <si>
    <t>SAVITA PATEL</t>
  </si>
  <si>
    <t>VARP INFOTECH PRIVATE LIMITED</t>
  </si>
  <si>
    <t>JINAL BHAVIN PATEL</t>
  </si>
  <si>
    <t>COMMENDAM INVESTMENTS PVT LTD</t>
  </si>
  <si>
    <t>VIKASA INDIA EIF I FUND-INCUBE GLOBAL OPPORTUNITIES</t>
  </si>
  <si>
    <t>SERA</t>
  </si>
  <si>
    <t>TPG INDIA INVESTMENTS II INC</t>
  </si>
  <si>
    <t>KAILASH DIPAK PATEL</t>
  </si>
  <si>
    <t>SONALIS</t>
  </si>
  <si>
    <t>BP EQUITIES PVT. LTD.</t>
  </si>
  <si>
    <t>VIVEK KUMAR BHAUKA</t>
  </si>
  <si>
    <t>SHASHI KIRAN BHAUKA</t>
  </si>
  <si>
    <t>SPRING VENTURES</t>
  </si>
  <si>
    <t>HIREN VINAY CHANDRA MODI HUF</t>
  </si>
  <si>
    <t>MEHUL BHARATBHAI SHAH HUF</t>
  </si>
  <si>
    <t>VIJIT GLOBAL SECURITIES PRIVATE LIMITED</t>
  </si>
  <si>
    <t>SAHASTRAA ADVISORS PRIVATE LIMITED</t>
  </si>
  <si>
    <t>TEGA</t>
  </si>
  <si>
    <t>NIHAL FISCAL SERVICE PRIVATE LIMITED</t>
  </si>
  <si>
    <t>MEHUL MOHANKA</t>
  </si>
  <si>
    <t>TATA AIA LIFE INSURANCE COMPANY LIMITED</t>
  </si>
  <si>
    <t>TRANSPACT</t>
  </si>
  <si>
    <t>PIYUSH SECURITIES PVT LTD</t>
  </si>
  <si>
    <t>SAROJ GUPTA</t>
  </si>
  <si>
    <t>SRESTHA FINVEST LIMITED</t>
  </si>
  <si>
    <t>DUES MANAGER PRIVATE LIMITED</t>
  </si>
  <si>
    <t>HPL</t>
  </si>
  <si>
    <t>HPL Electric &amp; Power Ltd</t>
  </si>
  <si>
    <t>IKIO</t>
  </si>
  <si>
    <t>Ikio Lighting Limited</t>
  </si>
  <si>
    <t>MARWADI CHANDARANA INTERMEDIARIES BROKERS PRIVATE LIMITED</t>
  </si>
  <si>
    <t>MUSIGMA SECURITIES</t>
  </si>
  <si>
    <t>JAIPURKURT</t>
  </si>
  <si>
    <t>Nandani Creation Limited</t>
  </si>
  <si>
    <t>MITTAL RIMPY</t>
  </si>
  <si>
    <t>SELVAMURTHY  AKILANDESWARI</t>
  </si>
  <si>
    <t>ELANKUMARANPERIAKARUPPAN</t>
  </si>
  <si>
    <t>BP EQUITIES PRIVATE LIMITED</t>
  </si>
  <si>
    <t>PARAS</t>
  </si>
  <si>
    <t>Paras Def and Spce Tech L</t>
  </si>
  <si>
    <t>ROLLT</t>
  </si>
  <si>
    <t>Rollatainers Limited</t>
  </si>
  <si>
    <t>VIBRANT SECURITIES PVT. LTD</t>
  </si>
  <si>
    <t>VASA</t>
  </si>
  <si>
    <t>Vasa Retail &amp; Oversea Ltd</t>
  </si>
  <si>
    <t>ARADHANA KUMARI</t>
  </si>
  <si>
    <t>VIRINCHI</t>
  </si>
  <si>
    <t>Virinchi Limited</t>
  </si>
  <si>
    <t>VISHWARAJ</t>
  </si>
  <si>
    <t>Vishwaraj Sugar Ind Ltd</t>
  </si>
  <si>
    <t>Wockhardt Ltd.</t>
  </si>
  <si>
    <t>ACCURACY</t>
  </si>
  <si>
    <t>Accuracy Shipping Limited</t>
  </si>
  <si>
    <t>ANTARA INDIA EVERGREEN FUND LTD</t>
  </si>
  <si>
    <t>JYOTISTRUC</t>
  </si>
  <si>
    <t>Jyoti Structures Ltd</t>
  </si>
  <si>
    <t>AJAY  SALVI</t>
  </si>
  <si>
    <t>BHAUKA VIVEK KUMAR</t>
  </si>
  <si>
    <t>VIJAYALAKSHMI  MULLAPUDI</t>
  </si>
  <si>
    <t>Skipper Limited</t>
  </si>
  <si>
    <t>SANTOSH INDUSTRIES LTD</t>
  </si>
  <si>
    <t>SUPREMEENG</t>
  </si>
  <si>
    <t>Supreme Engineering Ltd</t>
  </si>
  <si>
    <t>LA RICHESSE ADVISORS PRIVATE LIMITED</t>
  </si>
  <si>
    <t>Profit of Rs.18/-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</si>
</sst>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9"/>
      <color rgb="FFFF0000"/>
      <name val="MS Sans Serif"/>
    </font>
    <font>
      <sz val="11"/>
      <name val="Arial"/>
      <family val="2"/>
    </font>
    <font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E5B8B7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1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2" fillId="0" borderId="2" xfId="0" applyFont="1" applyBorder="1"/>
    <xf numFmtId="10" fontId="1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3" fillId="0" borderId="2" xfId="0" applyFont="1" applyBorder="1"/>
    <xf numFmtId="10" fontId="13" fillId="2" borderId="2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1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/>
    <xf numFmtId="43" fontId="36" fillId="6" borderId="2" xfId="0" applyNumberFormat="1" applyFont="1" applyFill="1" applyBorder="1" applyAlignment="1">
      <alignment horizontal="center" vertical="top"/>
    </xf>
    <xf numFmtId="0" fontId="36" fillId="6" borderId="2" xfId="0" applyFont="1" applyFill="1" applyBorder="1" applyAlignment="1">
      <alignment horizontal="center" vertical="top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5" fontId="36" fillId="6" borderId="27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7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165" fontId="36" fillId="8" borderId="27" xfId="0" applyNumberFormat="1" applyFont="1" applyFill="1" applyBorder="1" applyAlignment="1">
      <alignment horizontal="center" vertical="center"/>
    </xf>
    <xf numFmtId="15" fontId="36" fillId="8" borderId="2" xfId="0" applyNumberFormat="1" applyFont="1" applyFill="1" applyBorder="1" applyAlignment="1">
      <alignment horizontal="center" vertical="center"/>
    </xf>
    <xf numFmtId="0" fontId="37" fillId="8" borderId="2" xfId="0" applyFont="1" applyFill="1" applyBorder="1"/>
    <xf numFmtId="43" fontId="36" fillId="8" borderId="2" xfId="0" applyNumberFormat="1" applyFont="1" applyFill="1" applyBorder="1" applyAlignment="1">
      <alignment horizontal="center" vertical="top"/>
    </xf>
    <xf numFmtId="0" fontId="36" fillId="8" borderId="2" xfId="0" applyFont="1" applyFill="1" applyBorder="1" applyAlignment="1">
      <alignment horizontal="center" vertical="top"/>
    </xf>
    <xf numFmtId="0" fontId="37" fillId="8" borderId="2" xfId="0" applyFont="1" applyFill="1" applyBorder="1" applyAlignment="1">
      <alignment horizontal="center" vertical="center"/>
    </xf>
    <xf numFmtId="2" fontId="37" fillId="8" borderId="2" xfId="0" applyNumberFormat="1" applyFont="1" applyFill="1" applyBorder="1" applyAlignment="1">
      <alignment horizontal="center" vertical="center"/>
    </xf>
    <xf numFmtId="10" fontId="37" fillId="8" borderId="2" xfId="0" applyNumberFormat="1" applyFont="1" applyFill="1" applyBorder="1" applyAlignment="1">
      <alignment horizontal="center" vertical="center" wrapText="1"/>
    </xf>
    <xf numFmtId="16" fontId="37" fillId="8" borderId="27" xfId="0" applyNumberFormat="1" applyFont="1" applyFill="1" applyBorder="1" applyAlignment="1">
      <alignment horizontal="center" vertical="center"/>
    </xf>
    <xf numFmtId="165" fontId="36" fillId="0" borderId="17" xfId="0" applyNumberFormat="1" applyFont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" fontId="36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/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8" borderId="2" xfId="0" applyNumberFormat="1" applyFont="1" applyFill="1" applyBorder="1" applyAlignment="1">
      <alignment horizontal="center" vertical="center"/>
    </xf>
    <xf numFmtId="0" fontId="36" fillId="8" borderId="2" xfId="0" applyFont="1" applyFill="1" applyBorder="1"/>
    <xf numFmtId="166" fontId="36" fillId="8" borderId="2" xfId="0" applyNumberFormat="1" applyFont="1" applyFill="1" applyBorder="1" applyAlignment="1">
      <alignment horizontal="center" vertical="center"/>
    </xf>
    <xf numFmtId="165" fontId="36" fillId="8" borderId="2" xfId="0" applyNumberFormat="1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2" fontId="36" fillId="6" borderId="2" xfId="0" applyNumberFormat="1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16" fontId="36" fillId="9" borderId="2" xfId="0" applyNumberFormat="1" applyFont="1" applyFill="1" applyBorder="1" applyAlignment="1">
      <alignment horizontal="center" vertical="center"/>
    </xf>
    <xf numFmtId="0" fontId="36" fillId="9" borderId="2" xfId="0" applyFont="1" applyFill="1" applyBorder="1"/>
    <xf numFmtId="0" fontId="37" fillId="9" borderId="2" xfId="0" applyFont="1" applyFill="1" applyBorder="1" applyAlignment="1">
      <alignment horizontal="center" vertical="center"/>
    </xf>
    <xf numFmtId="2" fontId="37" fillId="9" borderId="2" xfId="0" applyNumberFormat="1" applyFont="1" applyFill="1" applyBorder="1" applyAlignment="1">
      <alignment horizontal="center" vertical="center"/>
    </xf>
    <xf numFmtId="2" fontId="36" fillId="9" borderId="2" xfId="0" applyNumberFormat="1" applyFont="1" applyFill="1" applyBorder="1" applyAlignment="1">
      <alignment horizontal="center" vertical="center"/>
    </xf>
    <xf numFmtId="166" fontId="36" fillId="9" borderId="2" xfId="0" applyNumberFormat="1" applyFont="1" applyFill="1" applyBorder="1" applyAlignment="1">
      <alignment horizontal="center" vertical="center"/>
    </xf>
    <xf numFmtId="165" fontId="36" fillId="9" borderId="2" xfId="0" applyNumberFormat="1" applyFont="1" applyFill="1" applyBorder="1" applyAlignment="1">
      <alignment horizontal="center" vertical="center"/>
    </xf>
    <xf numFmtId="16" fontId="37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center" vertical="center" wrapText="1"/>
    </xf>
    <xf numFmtId="167" fontId="1" fillId="11" borderId="2" xfId="0" applyNumberFormat="1" applyFont="1" applyFill="1" applyBorder="1" applyAlignment="1">
      <alignment horizontal="left"/>
    </xf>
    <xf numFmtId="1" fontId="1" fillId="11" borderId="2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 vertical="center" wrapText="1"/>
    </xf>
    <xf numFmtId="10" fontId="1" fillId="11" borderId="2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/>
    <xf numFmtId="9" fontId="1" fillId="11" borderId="2" xfId="0" applyNumberFormat="1" applyFont="1" applyFill="1" applyBorder="1" applyAlignment="1">
      <alignment horizontal="center"/>
    </xf>
    <xf numFmtId="168" fontId="1" fillId="11" borderId="2" xfId="0" applyNumberFormat="1" applyFont="1" applyFill="1" applyBorder="1" applyAlignment="1">
      <alignment horizontal="center" vertical="center" wrapText="1"/>
    </xf>
    <xf numFmtId="15" fontId="1" fillId="11" borderId="2" xfId="0" applyNumberFormat="1" applyFont="1" applyFill="1" applyBorder="1"/>
    <xf numFmtId="1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9" fontId="1" fillId="9" borderId="2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0" fontId="1" fillId="10" borderId="3" xfId="0" applyNumberFormat="1" applyFont="1" applyFill="1" applyBorder="1" applyAlignment="1">
      <alignment horizontal="center" vertical="center" wrapText="1"/>
    </xf>
    <xf numFmtId="167" fontId="1" fillId="10" borderId="3" xfId="0" applyNumberFormat="1" applyFont="1" applyFill="1" applyBorder="1" applyAlignment="1">
      <alignment horizontal="center" vertical="center" wrapText="1"/>
    </xf>
    <xf numFmtId="1" fontId="1" fillId="11" borderId="2" xfId="0" applyNumberFormat="1" applyFont="1" applyFill="1" applyBorder="1" applyAlignment="1">
      <alignment horizontal="center" vertical="center"/>
    </xf>
    <xf numFmtId="167" fontId="1" fillId="11" borderId="2" xfId="0" applyNumberFormat="1" applyFont="1" applyFill="1" applyBorder="1" applyAlignment="1">
      <alignment horizontal="center" vertical="center"/>
    </xf>
    <xf numFmtId="2" fontId="1" fillId="11" borderId="2" xfId="0" applyNumberFormat="1" applyFont="1" applyFill="1" applyBorder="1" applyAlignment="1">
      <alignment horizontal="center" vertical="center"/>
    </xf>
    <xf numFmtId="2" fontId="1" fillId="10" borderId="3" xfId="0" applyNumberFormat="1" applyFont="1" applyFill="1" applyBorder="1" applyAlignment="1">
      <alignment horizontal="center" vertical="center" wrapText="1"/>
    </xf>
    <xf numFmtId="1" fontId="1" fillId="11" borderId="3" xfId="0" applyNumberFormat="1" applyFont="1" applyFill="1" applyBorder="1" applyAlignment="1">
      <alignment horizontal="center" vertical="center"/>
    </xf>
    <xf numFmtId="167" fontId="1" fillId="11" borderId="3" xfId="0" applyNumberFormat="1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" xfId="0" applyFont="1" applyFill="1" applyBorder="1" applyAlignment="1">
      <alignment horizontal="center"/>
    </xf>
    <xf numFmtId="2" fontId="1" fillId="11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2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" fontId="37" fillId="0" borderId="33" xfId="0" applyNumberFormat="1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3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center" vertical="center"/>
    </xf>
    <xf numFmtId="166" fontId="36" fillId="0" borderId="33" xfId="0" applyNumberFormat="1" applyFont="1" applyBorder="1" applyAlignment="1">
      <alignment horizontal="center" vertical="center"/>
    </xf>
    <xf numFmtId="165" fontId="36" fillId="0" borderId="33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2" borderId="2" xfId="0" applyFont="1" applyFill="1" applyBorder="1"/>
    <xf numFmtId="0" fontId="36" fillId="12" borderId="2" xfId="0" applyFont="1" applyFill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/>
    </xf>
    <xf numFmtId="2" fontId="37" fillId="12" borderId="2" xfId="0" applyNumberFormat="1" applyFont="1" applyFill="1" applyBorder="1" applyAlignment="1">
      <alignment horizontal="center" vertical="center"/>
    </xf>
    <xf numFmtId="0" fontId="36" fillId="13" borderId="28" xfId="0" applyFont="1" applyFill="1" applyBorder="1" applyAlignment="1">
      <alignment horizontal="center" vertical="center"/>
    </xf>
    <xf numFmtId="16" fontId="37" fillId="13" borderId="33" xfId="0" applyNumberFormat="1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left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3" borderId="0" xfId="0" applyFont="1" applyFill="1" applyAlignment="1">
      <alignment horizontal="center" vertical="center"/>
    </xf>
    <xf numFmtId="0" fontId="36" fillId="14" borderId="2" xfId="0" applyFont="1" applyFill="1" applyBorder="1"/>
    <xf numFmtId="0" fontId="36" fillId="14" borderId="2" xfId="0" applyFont="1" applyFill="1" applyBorder="1" applyAlignment="1">
      <alignment horizontal="center"/>
    </xf>
    <xf numFmtId="0" fontId="36" fillId="14" borderId="30" xfId="0" applyFont="1" applyFill="1" applyBorder="1" applyAlignment="1">
      <alignment horizontal="center"/>
    </xf>
    <xf numFmtId="0" fontId="36" fillId="14" borderId="30" xfId="0" applyFont="1" applyFill="1" applyBorder="1"/>
    <xf numFmtId="2" fontId="36" fillId="14" borderId="30" xfId="0" applyNumberFormat="1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6" fillId="14" borderId="17" xfId="0" applyFont="1" applyFill="1" applyBorder="1"/>
    <xf numFmtId="0" fontId="36" fillId="14" borderId="17" xfId="0" applyFont="1" applyFill="1" applyBorder="1" applyAlignment="1">
      <alignment horizontal="center"/>
    </xf>
    <xf numFmtId="0" fontId="36" fillId="14" borderId="31" xfId="0" applyFont="1" applyFill="1" applyBorder="1" applyAlignment="1">
      <alignment horizontal="center"/>
    </xf>
    <xf numFmtId="0" fontId="36" fillId="14" borderId="31" xfId="0" applyFont="1" applyFill="1" applyBorder="1"/>
    <xf numFmtId="0" fontId="36" fillId="14" borderId="31" xfId="0" applyFont="1" applyFill="1" applyBorder="1" applyAlignment="1">
      <alignment horizontal="center" vertical="center"/>
    </xf>
    <xf numFmtId="0" fontId="38" fillId="14" borderId="17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top"/>
    </xf>
    <xf numFmtId="0" fontId="40" fillId="2" borderId="2" xfId="0" applyFont="1" applyFill="1" applyBorder="1" applyAlignment="1">
      <alignment horizontal="center" vertical="center"/>
    </xf>
    <xf numFmtId="43" fontId="41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1" fillId="7" borderId="24" xfId="0" applyFont="1" applyFill="1" applyBorder="1"/>
    <xf numFmtId="165" fontId="40" fillId="0" borderId="27" xfId="0" applyNumberFormat="1" applyFont="1" applyBorder="1" applyAlignment="1">
      <alignment horizontal="center" vertical="center"/>
    </xf>
    <xf numFmtId="0" fontId="41" fillId="0" borderId="2" xfId="0" applyFont="1" applyBorder="1"/>
    <xf numFmtId="2" fontId="38" fillId="14" borderId="30" xfId="0" applyNumberFormat="1" applyFont="1" applyFill="1" applyBorder="1" applyAlignment="1">
      <alignment horizontal="center" vertical="center"/>
    </xf>
    <xf numFmtId="2" fontId="38" fillId="14" borderId="31" xfId="0" applyNumberFormat="1" applyFont="1" applyFill="1" applyBorder="1" applyAlignment="1">
      <alignment horizontal="center" vertical="center"/>
    </xf>
    <xf numFmtId="16" fontId="36" fillId="14" borderId="34" xfId="0" applyNumberFormat="1" applyFont="1" applyFill="1" applyBorder="1" applyAlignment="1">
      <alignment horizontal="center"/>
    </xf>
    <xf numFmtId="0" fontId="37" fillId="13" borderId="24" xfId="0" applyFont="1" applyFill="1" applyBorder="1" applyAlignment="1">
      <alignment horizontal="center" vertical="center"/>
    </xf>
    <xf numFmtId="0" fontId="36" fillId="14" borderId="32" xfId="0" applyFont="1" applyFill="1" applyBorder="1"/>
    <xf numFmtId="0" fontId="36" fillId="14" borderId="32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/>
    </xf>
    <xf numFmtId="0" fontId="36" fillId="14" borderId="34" xfId="0" applyFont="1" applyFill="1" applyBorder="1" applyAlignment="1">
      <alignment horizontal="center" vertical="center"/>
    </xf>
    <xf numFmtId="2" fontId="36" fillId="14" borderId="34" xfId="0" applyNumberFormat="1" applyFont="1" applyFill="1" applyBorder="1" applyAlignment="1">
      <alignment horizontal="center" vertical="center"/>
    </xf>
    <xf numFmtId="165" fontId="40" fillId="13" borderId="27" xfId="0" applyNumberFormat="1" applyFont="1" applyFill="1" applyBorder="1" applyAlignment="1">
      <alignment horizontal="center" vertical="center"/>
    </xf>
    <xf numFmtId="15" fontId="36" fillId="13" borderId="2" xfId="0" applyNumberFormat="1" applyFont="1" applyFill="1" applyBorder="1" applyAlignment="1">
      <alignment horizontal="center" vertical="center"/>
    </xf>
    <xf numFmtId="0" fontId="41" fillId="13" borderId="2" xfId="0" applyFont="1" applyFill="1" applyBorder="1"/>
    <xf numFmtId="43" fontId="40" fillId="13" borderId="2" xfId="0" applyNumberFormat="1" applyFont="1" applyFill="1" applyBorder="1" applyAlignment="1">
      <alignment horizontal="center" vertical="top"/>
    </xf>
    <xf numFmtId="0" fontId="40" fillId="13" borderId="2" xfId="0" applyFont="1" applyFill="1" applyBorder="1" applyAlignment="1">
      <alignment horizontal="center" vertical="center"/>
    </xf>
    <xf numFmtId="0" fontId="40" fillId="13" borderId="2" xfId="0" applyFont="1" applyFill="1" applyBorder="1" applyAlignment="1">
      <alignment horizontal="center" vertical="top"/>
    </xf>
    <xf numFmtId="43" fontId="36" fillId="2" borderId="2" xfId="0" applyNumberFormat="1" applyFont="1" applyFill="1" applyBorder="1" applyAlignment="1">
      <alignment horizontal="center" vertical="top"/>
    </xf>
    <xf numFmtId="49" fontId="37" fillId="0" borderId="33" xfId="0" applyNumberFormat="1" applyFont="1" applyBorder="1" applyAlignment="1">
      <alignment horizontal="center" vertical="center"/>
    </xf>
    <xf numFmtId="0" fontId="36" fillId="12" borderId="28" xfId="0" applyFont="1" applyFill="1" applyBorder="1" applyAlignment="1">
      <alignment horizontal="center" vertical="center"/>
    </xf>
    <xf numFmtId="16" fontId="37" fillId="12" borderId="33" xfId="0" applyNumberFormat="1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center" vertical="center"/>
    </xf>
    <xf numFmtId="0" fontId="37" fillId="12" borderId="33" xfId="0" applyFont="1" applyFill="1" applyBorder="1" applyAlignment="1">
      <alignment horizontal="left" vertical="center"/>
    </xf>
    <xf numFmtId="16" fontId="36" fillId="14" borderId="31" xfId="0" applyNumberFormat="1" applyFont="1" applyFill="1" applyBorder="1" applyAlignment="1">
      <alignment horizontal="center"/>
    </xf>
    <xf numFmtId="2" fontId="36" fillId="14" borderId="31" xfId="0" applyNumberFormat="1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66" fontId="36" fillId="15" borderId="2" xfId="0" applyNumberFormat="1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2" fontId="37" fillId="15" borderId="2" xfId="0" applyNumberFormat="1" applyFont="1" applyFill="1" applyBorder="1" applyAlignment="1">
      <alignment horizontal="center" vertical="center"/>
    </xf>
    <xf numFmtId="43" fontId="36" fillId="13" borderId="2" xfId="0" applyNumberFormat="1" applyFont="1" applyFill="1" applyBorder="1" applyAlignment="1">
      <alignment horizontal="center" vertical="top"/>
    </xf>
    <xf numFmtId="49" fontId="37" fillId="13" borderId="33" xfId="0" applyNumberFormat="1" applyFont="1" applyFill="1" applyBorder="1" applyAlignment="1">
      <alignment horizontal="center" vertical="center"/>
    </xf>
    <xf numFmtId="49" fontId="37" fillId="12" borderId="33" xfId="0" applyNumberFormat="1" applyFont="1" applyFill="1" applyBorder="1" applyAlignment="1">
      <alignment horizontal="center" vertical="center"/>
    </xf>
    <xf numFmtId="0" fontId="37" fillId="13" borderId="2" xfId="0" applyFont="1" applyFill="1" applyBorder="1"/>
    <xf numFmtId="0" fontId="36" fillId="13" borderId="2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1" fillId="14" borderId="7" xfId="0" applyFont="1" applyFill="1" applyBorder="1" applyAlignment="1">
      <alignment horizontal="center" vertical="center"/>
    </xf>
    <xf numFmtId="0" fontId="38" fillId="14" borderId="27" xfId="0" applyFont="1" applyFill="1" applyBorder="1" applyAlignment="1">
      <alignment horizontal="center" vertical="center"/>
    </xf>
    <xf numFmtId="165" fontId="38" fillId="14" borderId="7" xfId="0" applyNumberFormat="1" applyFont="1" applyFill="1" applyBorder="1" applyAlignment="1">
      <alignment horizontal="center" vertical="center"/>
    </xf>
    <xf numFmtId="165" fontId="38" fillId="14" borderId="2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11" fillId="13" borderId="17" xfId="0" applyFont="1" applyFill="1" applyBorder="1"/>
    <xf numFmtId="16" fontId="36" fillId="14" borderId="29" xfId="0" applyNumberFormat="1" applyFont="1" applyFill="1" applyBorder="1" applyAlignment="1">
      <alignment horizontal="center" vertical="center"/>
    </xf>
    <xf numFmtId="0" fontId="11" fillId="13" borderId="31" xfId="0" applyFont="1" applyFill="1" applyBorder="1"/>
    <xf numFmtId="0" fontId="36" fillId="14" borderId="27" xfId="0" applyFont="1" applyFill="1" applyBorder="1" applyAlignment="1">
      <alignment horizontal="center" vertical="center"/>
    </xf>
    <xf numFmtId="166" fontId="38" fillId="14" borderId="7" xfId="0" applyNumberFormat="1" applyFont="1" applyFill="1" applyBorder="1" applyAlignment="1">
      <alignment horizontal="center" vertical="center"/>
    </xf>
    <xf numFmtId="166" fontId="38" fillId="14" borderId="27" xfId="0" applyNumberFormat="1" applyFont="1" applyFill="1" applyBorder="1" applyAlignment="1">
      <alignment horizontal="center" vertical="center"/>
    </xf>
    <xf numFmtId="0" fontId="38" fillId="1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205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2" sqref="B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45097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J19" sqref="J19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45097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5" t="s">
        <v>16</v>
      </c>
      <c r="B9" s="397" t="s">
        <v>17</v>
      </c>
      <c r="C9" s="397" t="s">
        <v>18</v>
      </c>
      <c r="D9" s="397" t="s">
        <v>19</v>
      </c>
      <c r="E9" s="26" t="s">
        <v>20</v>
      </c>
      <c r="F9" s="26" t="s">
        <v>21</v>
      </c>
      <c r="G9" s="392" t="s">
        <v>22</v>
      </c>
      <c r="H9" s="393"/>
      <c r="I9" s="394"/>
      <c r="J9" s="392" t="s">
        <v>23</v>
      </c>
      <c r="K9" s="393"/>
      <c r="L9" s="394"/>
      <c r="M9" s="26"/>
      <c r="N9" s="27"/>
      <c r="O9" s="27"/>
      <c r="P9" s="27"/>
    </row>
    <row r="10" spans="1:16" ht="59.25" customHeight="1">
      <c r="A10" s="396"/>
      <c r="B10" s="398"/>
      <c r="C10" s="398"/>
      <c r="D10" s="39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45106</v>
      </c>
      <c r="E11" s="35">
        <v>18840.2</v>
      </c>
      <c r="F11" s="35">
        <v>18850.933333333334</v>
      </c>
      <c r="G11" s="36">
        <v>18778.416666666668</v>
      </c>
      <c r="H11" s="36">
        <v>18716.633333333335</v>
      </c>
      <c r="I11" s="36">
        <v>18644.116666666669</v>
      </c>
      <c r="J11" s="36">
        <v>18912.716666666667</v>
      </c>
      <c r="K11" s="36">
        <v>18985.23333333333</v>
      </c>
      <c r="L11" s="36">
        <v>19047.016666666666</v>
      </c>
      <c r="M11" s="37">
        <v>18923.45</v>
      </c>
      <c r="N11" s="37">
        <v>18789.150000000001</v>
      </c>
      <c r="O11" s="38">
        <v>11610500</v>
      </c>
      <c r="P11" s="39">
        <v>-1.0588210230298899E-2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45106</v>
      </c>
      <c r="E12" s="40">
        <v>43788.1</v>
      </c>
      <c r="F12" s="40">
        <v>43845.916666666664</v>
      </c>
      <c r="G12" s="41">
        <v>43567.433333333327</v>
      </c>
      <c r="H12" s="41">
        <v>43346.766666666663</v>
      </c>
      <c r="I12" s="41">
        <v>43068.283333333326</v>
      </c>
      <c r="J12" s="41">
        <v>44066.583333333328</v>
      </c>
      <c r="K12" s="41">
        <v>44345.066666666666</v>
      </c>
      <c r="L12" s="41">
        <v>44565.73333333333</v>
      </c>
      <c r="M12" s="31">
        <v>44124.4</v>
      </c>
      <c r="N12" s="31">
        <v>43625.25</v>
      </c>
      <c r="O12" s="42">
        <v>2783825</v>
      </c>
      <c r="P12" s="43">
        <v>6.4989063036679498E-3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45104</v>
      </c>
      <c r="E13" s="40">
        <v>19475.150000000001</v>
      </c>
      <c r="F13" s="40">
        <v>19479.866666666669</v>
      </c>
      <c r="G13" s="41">
        <v>19405.283333333336</v>
      </c>
      <c r="H13" s="41">
        <v>19335.416666666668</v>
      </c>
      <c r="I13" s="41">
        <v>19260.833333333336</v>
      </c>
      <c r="J13" s="41">
        <v>19549.733333333337</v>
      </c>
      <c r="K13" s="41">
        <v>19624.316666666666</v>
      </c>
      <c r="L13" s="41">
        <v>19694.183333333338</v>
      </c>
      <c r="M13" s="31">
        <v>19554.45</v>
      </c>
      <c r="N13" s="31">
        <v>19410</v>
      </c>
      <c r="O13" s="42">
        <v>50400</v>
      </c>
      <c r="P13" s="43">
        <v>0.10236220472440945</v>
      </c>
    </row>
    <row r="14" spans="1:16" ht="12.75" customHeight="1">
      <c r="A14" s="31">
        <v>4</v>
      </c>
      <c r="B14" s="32" t="s">
        <v>35</v>
      </c>
      <c r="C14" s="33" t="s">
        <v>39</v>
      </c>
      <c r="D14" s="34">
        <v>45104</v>
      </c>
      <c r="E14" s="40">
        <v>8101</v>
      </c>
      <c r="F14" s="40">
        <v>8110.95</v>
      </c>
      <c r="G14" s="41">
        <v>8071.9</v>
      </c>
      <c r="H14" s="41">
        <v>8042.8</v>
      </c>
      <c r="I14" s="41">
        <v>8003.75</v>
      </c>
      <c r="J14" s="41">
        <v>8140.0499999999993</v>
      </c>
      <c r="K14" s="41">
        <v>8179.1</v>
      </c>
      <c r="L14" s="41">
        <v>8208.1999999999989</v>
      </c>
      <c r="M14" s="31">
        <v>8150</v>
      </c>
      <c r="N14" s="31">
        <v>8081.85</v>
      </c>
      <c r="O14" s="42">
        <v>4275</v>
      </c>
      <c r="P14" s="43">
        <v>0.5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45106</v>
      </c>
      <c r="E15" s="40">
        <v>522.35</v>
      </c>
      <c r="F15" s="40">
        <v>521.35</v>
      </c>
      <c r="G15" s="41">
        <v>518</v>
      </c>
      <c r="H15" s="41">
        <v>513.65</v>
      </c>
      <c r="I15" s="41">
        <v>510.29999999999995</v>
      </c>
      <c r="J15" s="41">
        <v>525.70000000000005</v>
      </c>
      <c r="K15" s="41">
        <v>529.05000000000018</v>
      </c>
      <c r="L15" s="41">
        <v>533.40000000000009</v>
      </c>
      <c r="M15" s="31">
        <v>524.70000000000005</v>
      </c>
      <c r="N15" s="31">
        <v>517</v>
      </c>
      <c r="O15" s="42">
        <v>6071450</v>
      </c>
      <c r="P15" s="43">
        <v>1.2355456993505464E-2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45106</v>
      </c>
      <c r="E16" s="40">
        <v>4347.6499999999996</v>
      </c>
      <c r="F16" s="40">
        <v>4358.7333333333336</v>
      </c>
      <c r="G16" s="41">
        <v>4318.8666666666668</v>
      </c>
      <c r="H16" s="41">
        <v>4290.083333333333</v>
      </c>
      <c r="I16" s="41">
        <v>4250.2166666666662</v>
      </c>
      <c r="J16" s="41">
        <v>4387.5166666666673</v>
      </c>
      <c r="K16" s="41">
        <v>4427.3833333333341</v>
      </c>
      <c r="L16" s="41">
        <v>4456.1666666666679</v>
      </c>
      <c r="M16" s="31">
        <v>4398.6000000000004</v>
      </c>
      <c r="N16" s="31">
        <v>4329.95</v>
      </c>
      <c r="O16" s="42">
        <v>1469000</v>
      </c>
      <c r="P16" s="43">
        <v>-1.3763007720711649E-2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45106</v>
      </c>
      <c r="E17" s="40">
        <v>23192.15</v>
      </c>
      <c r="F17" s="40">
        <v>23123.666666666668</v>
      </c>
      <c r="G17" s="41">
        <v>22858.483333333337</v>
      </c>
      <c r="H17" s="41">
        <v>22524.816666666669</v>
      </c>
      <c r="I17" s="41">
        <v>22259.633333333339</v>
      </c>
      <c r="J17" s="41">
        <v>23457.333333333336</v>
      </c>
      <c r="K17" s="41">
        <v>23722.516666666663</v>
      </c>
      <c r="L17" s="41">
        <v>24056.183333333334</v>
      </c>
      <c r="M17" s="31">
        <v>23388.85</v>
      </c>
      <c r="N17" s="31">
        <v>22790</v>
      </c>
      <c r="O17" s="42">
        <v>66040</v>
      </c>
      <c r="P17" s="43">
        <v>1.3505217925107428E-2</v>
      </c>
    </row>
    <row r="18" spans="1:16" ht="12.75" customHeight="1">
      <c r="A18" s="31">
        <v>8</v>
      </c>
      <c r="B18" s="32" t="s">
        <v>46</v>
      </c>
      <c r="C18" s="33" t="s">
        <v>47</v>
      </c>
      <c r="D18" s="34">
        <v>45106</v>
      </c>
      <c r="E18" s="40">
        <v>180.1</v>
      </c>
      <c r="F18" s="40">
        <v>180.06666666666663</v>
      </c>
      <c r="G18" s="41">
        <v>178.43333333333328</v>
      </c>
      <c r="H18" s="41">
        <v>176.76666666666665</v>
      </c>
      <c r="I18" s="41">
        <v>175.1333333333333</v>
      </c>
      <c r="J18" s="41">
        <v>181.73333333333326</v>
      </c>
      <c r="K18" s="41">
        <v>183.36666666666665</v>
      </c>
      <c r="L18" s="41">
        <v>185.03333333333325</v>
      </c>
      <c r="M18" s="31">
        <v>181.7</v>
      </c>
      <c r="N18" s="31">
        <v>178.4</v>
      </c>
      <c r="O18" s="42">
        <v>28825200</v>
      </c>
      <c r="P18" s="43">
        <v>-5.3881602268699043E-2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45106</v>
      </c>
      <c r="E19" s="40">
        <v>214.3</v>
      </c>
      <c r="F19" s="40">
        <v>212.86666666666667</v>
      </c>
      <c r="G19" s="41">
        <v>210.48333333333335</v>
      </c>
      <c r="H19" s="41">
        <v>206.66666666666669</v>
      </c>
      <c r="I19" s="41">
        <v>204.28333333333336</v>
      </c>
      <c r="J19" s="41">
        <v>216.68333333333334</v>
      </c>
      <c r="K19" s="41">
        <v>219.06666666666666</v>
      </c>
      <c r="L19" s="41">
        <v>222.88333333333333</v>
      </c>
      <c r="M19" s="31">
        <v>215.25</v>
      </c>
      <c r="N19" s="31">
        <v>209.05</v>
      </c>
      <c r="O19" s="42">
        <v>31176600</v>
      </c>
      <c r="P19" s="43">
        <v>1.7479847263470513E-2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45106</v>
      </c>
      <c r="E20" s="40">
        <v>1828.25</v>
      </c>
      <c r="F20" s="40">
        <v>1836.25</v>
      </c>
      <c r="G20" s="41">
        <v>1804.75</v>
      </c>
      <c r="H20" s="41">
        <v>1781.25</v>
      </c>
      <c r="I20" s="41">
        <v>1749.75</v>
      </c>
      <c r="J20" s="41">
        <v>1859.75</v>
      </c>
      <c r="K20" s="41">
        <v>1891.25</v>
      </c>
      <c r="L20" s="41">
        <v>1914.75</v>
      </c>
      <c r="M20" s="31">
        <v>1867.75</v>
      </c>
      <c r="N20" s="31">
        <v>1812.75</v>
      </c>
      <c r="O20" s="42">
        <v>5216350</v>
      </c>
      <c r="P20" s="43">
        <v>5.1254877402572381E-3</v>
      </c>
    </row>
    <row r="21" spans="1:16" ht="12.75" customHeight="1">
      <c r="A21" s="31">
        <v>11</v>
      </c>
      <c r="B21" s="32" t="s">
        <v>46</v>
      </c>
      <c r="C21" s="33" t="s">
        <v>52</v>
      </c>
      <c r="D21" s="34">
        <v>45106</v>
      </c>
      <c r="E21" s="40">
        <v>2416.8000000000002</v>
      </c>
      <c r="F21" s="40">
        <v>2433.2000000000003</v>
      </c>
      <c r="G21" s="41">
        <v>2337.1500000000005</v>
      </c>
      <c r="H21" s="41">
        <v>2257.5000000000005</v>
      </c>
      <c r="I21" s="41">
        <v>2161.4500000000007</v>
      </c>
      <c r="J21" s="41">
        <v>2512.8500000000004</v>
      </c>
      <c r="K21" s="41">
        <v>2608.9000000000005</v>
      </c>
      <c r="L21" s="41">
        <v>2688.55</v>
      </c>
      <c r="M21" s="31">
        <v>2529.25</v>
      </c>
      <c r="N21" s="31">
        <v>2353.5500000000002</v>
      </c>
      <c r="O21" s="42">
        <v>11433950</v>
      </c>
      <c r="P21" s="43">
        <v>0.10759745040297582</v>
      </c>
    </row>
    <row r="22" spans="1:16" ht="12.75" customHeight="1">
      <c r="A22" s="31">
        <v>12</v>
      </c>
      <c r="B22" s="32" t="s">
        <v>46</v>
      </c>
      <c r="C22" s="33" t="s">
        <v>53</v>
      </c>
      <c r="D22" s="34">
        <v>45106</v>
      </c>
      <c r="E22" s="40">
        <v>735.65</v>
      </c>
      <c r="F22" s="40">
        <v>739.51666666666654</v>
      </c>
      <c r="G22" s="41">
        <v>726.98333333333312</v>
      </c>
      <c r="H22" s="41">
        <v>718.31666666666661</v>
      </c>
      <c r="I22" s="41">
        <v>705.78333333333319</v>
      </c>
      <c r="J22" s="41">
        <v>748.18333333333305</v>
      </c>
      <c r="K22" s="41">
        <v>760.71666666666658</v>
      </c>
      <c r="L22" s="41">
        <v>769.38333333333298</v>
      </c>
      <c r="M22" s="31">
        <v>752.05</v>
      </c>
      <c r="N22" s="31">
        <v>730.85</v>
      </c>
      <c r="O22" s="42">
        <v>33322700</v>
      </c>
      <c r="P22" s="43">
        <v>5.3157950311495932E-3</v>
      </c>
    </row>
    <row r="23" spans="1:16" ht="12.75" customHeight="1">
      <c r="A23" s="31">
        <v>13</v>
      </c>
      <c r="B23" s="32" t="s">
        <v>44</v>
      </c>
      <c r="C23" s="33" t="s">
        <v>54</v>
      </c>
      <c r="D23" s="34">
        <v>45106</v>
      </c>
      <c r="E23" s="40">
        <v>3419.05</v>
      </c>
      <c r="F23" s="40">
        <v>3425.3166666666671</v>
      </c>
      <c r="G23" s="41">
        <v>3378.6333333333341</v>
      </c>
      <c r="H23" s="41">
        <v>3338.2166666666672</v>
      </c>
      <c r="I23" s="41">
        <v>3291.5333333333342</v>
      </c>
      <c r="J23" s="41">
        <v>3465.733333333334</v>
      </c>
      <c r="K23" s="41">
        <v>3512.4166666666674</v>
      </c>
      <c r="L23" s="41">
        <v>3552.8333333333339</v>
      </c>
      <c r="M23" s="31">
        <v>3472</v>
      </c>
      <c r="N23" s="31">
        <v>3384.9</v>
      </c>
      <c r="O23" s="42">
        <v>797400</v>
      </c>
      <c r="P23" s="43">
        <v>3.8010934652434263E-2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45106</v>
      </c>
      <c r="E24" s="40">
        <v>454.95</v>
      </c>
      <c r="F24" s="40">
        <v>456.9666666666667</v>
      </c>
      <c r="G24" s="41">
        <v>448.73333333333341</v>
      </c>
      <c r="H24" s="41">
        <v>442.51666666666671</v>
      </c>
      <c r="I24" s="41">
        <v>434.28333333333342</v>
      </c>
      <c r="J24" s="41">
        <v>463.18333333333339</v>
      </c>
      <c r="K24" s="41">
        <v>471.41666666666674</v>
      </c>
      <c r="L24" s="41">
        <v>477.63333333333338</v>
      </c>
      <c r="M24" s="31">
        <v>465.2</v>
      </c>
      <c r="N24" s="31">
        <v>450.75</v>
      </c>
      <c r="O24" s="42">
        <v>55632600</v>
      </c>
      <c r="P24" s="43">
        <v>-1.6473932424575231E-3</v>
      </c>
    </row>
    <row r="25" spans="1:16" ht="12.75" customHeight="1">
      <c r="A25" s="31">
        <v>15</v>
      </c>
      <c r="B25" s="44" t="s">
        <v>46</v>
      </c>
      <c r="C25" s="33" t="s">
        <v>56</v>
      </c>
      <c r="D25" s="34">
        <v>45106</v>
      </c>
      <c r="E25" s="40">
        <v>5170.55</v>
      </c>
      <c r="F25" s="40">
        <v>5201.3666666666668</v>
      </c>
      <c r="G25" s="41">
        <v>5131.0333333333338</v>
      </c>
      <c r="H25" s="41">
        <v>5091.5166666666673</v>
      </c>
      <c r="I25" s="41">
        <v>5021.1833333333343</v>
      </c>
      <c r="J25" s="41">
        <v>5240.8833333333332</v>
      </c>
      <c r="K25" s="41">
        <v>5311.2166666666653</v>
      </c>
      <c r="L25" s="41">
        <v>5350.7333333333327</v>
      </c>
      <c r="M25" s="31">
        <v>5271.7</v>
      </c>
      <c r="N25" s="31">
        <v>5161.8500000000004</v>
      </c>
      <c r="O25" s="42">
        <v>2020375</v>
      </c>
      <c r="P25" s="43">
        <v>-1.4631469853075656E-2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45106</v>
      </c>
      <c r="E26" s="40">
        <v>404.2</v>
      </c>
      <c r="F26" s="40">
        <v>406.2166666666667</v>
      </c>
      <c r="G26" s="41">
        <v>401.48333333333341</v>
      </c>
      <c r="H26" s="41">
        <v>398.76666666666671</v>
      </c>
      <c r="I26" s="41">
        <v>394.03333333333342</v>
      </c>
      <c r="J26" s="41">
        <v>408.93333333333339</v>
      </c>
      <c r="K26" s="41">
        <v>413.66666666666674</v>
      </c>
      <c r="L26" s="41">
        <v>416.38333333333338</v>
      </c>
      <c r="M26" s="31">
        <v>410.95</v>
      </c>
      <c r="N26" s="31">
        <v>403.5</v>
      </c>
      <c r="O26" s="42">
        <v>12831000</v>
      </c>
      <c r="P26" s="43">
        <v>-4.0041298199937153E-2</v>
      </c>
    </row>
    <row r="27" spans="1:16" ht="12.75" customHeight="1">
      <c r="A27" s="31">
        <v>17</v>
      </c>
      <c r="B27" s="32" t="s">
        <v>57</v>
      </c>
      <c r="C27" s="33" t="s">
        <v>59</v>
      </c>
      <c r="D27" s="34">
        <v>45106</v>
      </c>
      <c r="E27" s="40">
        <v>168.7</v>
      </c>
      <c r="F27" s="40">
        <v>168.25</v>
      </c>
      <c r="G27" s="41">
        <v>165.95</v>
      </c>
      <c r="H27" s="41">
        <v>163.19999999999999</v>
      </c>
      <c r="I27" s="41">
        <v>160.89999999999998</v>
      </c>
      <c r="J27" s="41">
        <v>171</v>
      </c>
      <c r="K27" s="41">
        <v>173.3</v>
      </c>
      <c r="L27" s="41">
        <v>176.05</v>
      </c>
      <c r="M27" s="31">
        <v>170.55</v>
      </c>
      <c r="N27" s="31">
        <v>165.5</v>
      </c>
      <c r="O27" s="42">
        <v>69580000</v>
      </c>
      <c r="P27" s="43">
        <v>1.2956762265249673E-2</v>
      </c>
    </row>
    <row r="28" spans="1:16" ht="12.75" customHeight="1">
      <c r="A28" s="31">
        <v>18</v>
      </c>
      <c r="B28" s="32" t="s">
        <v>60</v>
      </c>
      <c r="C28" s="33" t="s">
        <v>61</v>
      </c>
      <c r="D28" s="34">
        <v>45106</v>
      </c>
      <c r="E28" s="40">
        <v>3315.2</v>
      </c>
      <c r="F28" s="40">
        <v>3323.2833333333333</v>
      </c>
      <c r="G28" s="41">
        <v>3300.1666666666665</v>
      </c>
      <c r="H28" s="41">
        <v>3285.1333333333332</v>
      </c>
      <c r="I28" s="41">
        <v>3262.0166666666664</v>
      </c>
      <c r="J28" s="41">
        <v>3338.3166666666666</v>
      </c>
      <c r="K28" s="41">
        <v>3361.4333333333334</v>
      </c>
      <c r="L28" s="41">
        <v>3376.4666666666667</v>
      </c>
      <c r="M28" s="31">
        <v>3346.4</v>
      </c>
      <c r="N28" s="31">
        <v>3308.25</v>
      </c>
      <c r="O28" s="42">
        <v>5134200</v>
      </c>
      <c r="P28" s="43">
        <v>-1.4889289688783145E-2</v>
      </c>
    </row>
    <row r="29" spans="1:16" ht="12.75" customHeight="1">
      <c r="A29" s="31">
        <v>19</v>
      </c>
      <c r="B29" s="32" t="s">
        <v>46</v>
      </c>
      <c r="C29" s="33" t="s">
        <v>62</v>
      </c>
      <c r="D29" s="34">
        <v>45106</v>
      </c>
      <c r="E29" s="40">
        <v>1980.1</v>
      </c>
      <c r="F29" s="40">
        <v>1986.6166666666668</v>
      </c>
      <c r="G29" s="41">
        <v>1964.6333333333337</v>
      </c>
      <c r="H29" s="41">
        <v>1949.166666666667</v>
      </c>
      <c r="I29" s="41">
        <v>1927.1833333333338</v>
      </c>
      <c r="J29" s="41">
        <v>2002.0833333333335</v>
      </c>
      <c r="K29" s="41">
        <v>2024.0666666666666</v>
      </c>
      <c r="L29" s="41">
        <v>2039.5333333333333</v>
      </c>
      <c r="M29" s="31">
        <v>2008.6</v>
      </c>
      <c r="N29" s="31">
        <v>1971.15</v>
      </c>
      <c r="O29" s="42">
        <v>2126398</v>
      </c>
      <c r="P29" s="43">
        <v>5.2047189451769607E-3</v>
      </c>
    </row>
    <row r="30" spans="1:16" ht="12.75" customHeight="1">
      <c r="A30" s="31">
        <v>20</v>
      </c>
      <c r="B30" s="32" t="s">
        <v>46</v>
      </c>
      <c r="C30" s="33" t="s">
        <v>63</v>
      </c>
      <c r="D30" s="34">
        <v>45106</v>
      </c>
      <c r="E30" s="40">
        <v>6985.3</v>
      </c>
      <c r="F30" s="40">
        <v>6993.2666666666673</v>
      </c>
      <c r="G30" s="41">
        <v>6915.133333333335</v>
      </c>
      <c r="H30" s="41">
        <v>6844.9666666666681</v>
      </c>
      <c r="I30" s="41">
        <v>6766.8333333333358</v>
      </c>
      <c r="J30" s="41">
        <v>7063.4333333333343</v>
      </c>
      <c r="K30" s="41">
        <v>7141.5666666666675</v>
      </c>
      <c r="L30" s="41">
        <v>7211.7333333333336</v>
      </c>
      <c r="M30" s="31">
        <v>7071.4</v>
      </c>
      <c r="N30" s="31">
        <v>6923.1</v>
      </c>
      <c r="O30" s="42">
        <v>242325</v>
      </c>
      <c r="P30" s="43">
        <v>5.9344262295081968E-2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45106</v>
      </c>
      <c r="E31" s="40">
        <v>772.35</v>
      </c>
      <c r="F31" s="40">
        <v>774.75</v>
      </c>
      <c r="G31" s="41">
        <v>765.7</v>
      </c>
      <c r="H31" s="41">
        <v>759.05000000000007</v>
      </c>
      <c r="I31" s="41">
        <v>750.00000000000011</v>
      </c>
      <c r="J31" s="41">
        <v>781.4</v>
      </c>
      <c r="K31" s="41">
        <v>790.44999999999993</v>
      </c>
      <c r="L31" s="41">
        <v>797.09999999999991</v>
      </c>
      <c r="M31" s="31">
        <v>783.8</v>
      </c>
      <c r="N31" s="31">
        <v>768.1</v>
      </c>
      <c r="O31" s="42">
        <v>10745000</v>
      </c>
      <c r="P31" s="43">
        <v>-1.8990230986944218E-2</v>
      </c>
    </row>
    <row r="32" spans="1:16" ht="12.75" customHeight="1">
      <c r="A32" s="31">
        <v>22</v>
      </c>
      <c r="B32" s="32" t="s">
        <v>44</v>
      </c>
      <c r="C32" s="33" t="s">
        <v>66</v>
      </c>
      <c r="D32" s="34">
        <v>45106</v>
      </c>
      <c r="E32" s="40">
        <v>681.25</v>
      </c>
      <c r="F32" s="40">
        <v>685.44999999999993</v>
      </c>
      <c r="G32" s="41">
        <v>675.94999999999982</v>
      </c>
      <c r="H32" s="41">
        <v>670.64999999999986</v>
      </c>
      <c r="I32" s="41">
        <v>661.14999999999975</v>
      </c>
      <c r="J32" s="41">
        <v>690.74999999999989</v>
      </c>
      <c r="K32" s="41">
        <v>700.25000000000011</v>
      </c>
      <c r="L32" s="41">
        <v>705.55</v>
      </c>
      <c r="M32" s="31">
        <v>694.95</v>
      </c>
      <c r="N32" s="31">
        <v>680.15</v>
      </c>
      <c r="O32" s="42">
        <v>9842000</v>
      </c>
      <c r="P32" s="43">
        <v>-7.7228641138870407E-3</v>
      </c>
    </row>
    <row r="33" spans="1:16" ht="12.75" customHeight="1">
      <c r="A33" s="31">
        <v>23</v>
      </c>
      <c r="B33" s="32" t="s">
        <v>64</v>
      </c>
      <c r="C33" s="33" t="s">
        <v>67</v>
      </c>
      <c r="D33" s="34">
        <v>45106</v>
      </c>
      <c r="E33" s="40">
        <v>967.5</v>
      </c>
      <c r="F33" s="40">
        <v>971.16666666666663</v>
      </c>
      <c r="G33" s="41">
        <v>959.13333333333321</v>
      </c>
      <c r="H33" s="41">
        <v>950.76666666666654</v>
      </c>
      <c r="I33" s="41">
        <v>938.73333333333312</v>
      </c>
      <c r="J33" s="41">
        <v>979.5333333333333</v>
      </c>
      <c r="K33" s="41">
        <v>991.56666666666683</v>
      </c>
      <c r="L33" s="41">
        <v>999.93333333333339</v>
      </c>
      <c r="M33" s="31">
        <v>983.2</v>
      </c>
      <c r="N33" s="31">
        <v>962.8</v>
      </c>
      <c r="O33" s="42">
        <v>54936575</v>
      </c>
      <c r="P33" s="43">
        <v>3.7070414146318513E-3</v>
      </c>
    </row>
    <row r="34" spans="1:16" ht="12.75" customHeight="1">
      <c r="A34" s="31">
        <v>24</v>
      </c>
      <c r="B34" s="32" t="s">
        <v>57</v>
      </c>
      <c r="C34" s="33" t="s">
        <v>68</v>
      </c>
      <c r="D34" s="34">
        <v>45106</v>
      </c>
      <c r="E34" s="40">
        <v>4616</v>
      </c>
      <c r="F34" s="40">
        <v>4629.2833333333328</v>
      </c>
      <c r="G34" s="41">
        <v>4594.2666666666655</v>
      </c>
      <c r="H34" s="41">
        <v>4572.5333333333328</v>
      </c>
      <c r="I34" s="41">
        <v>4537.5166666666655</v>
      </c>
      <c r="J34" s="41">
        <v>4651.0166666666655</v>
      </c>
      <c r="K34" s="41">
        <v>4686.0333333333319</v>
      </c>
      <c r="L34" s="41">
        <v>4707.7666666666655</v>
      </c>
      <c r="M34" s="31">
        <v>4664.3</v>
      </c>
      <c r="N34" s="31">
        <v>4607.55</v>
      </c>
      <c r="O34" s="42">
        <v>2697250</v>
      </c>
      <c r="P34" s="43">
        <v>2.7813832746152419E-4</v>
      </c>
    </row>
    <row r="35" spans="1:16" ht="12.75" customHeight="1">
      <c r="A35" s="31">
        <v>25</v>
      </c>
      <c r="B35" s="32" t="s">
        <v>69</v>
      </c>
      <c r="C35" s="33" t="s">
        <v>70</v>
      </c>
      <c r="D35" s="34">
        <v>45106</v>
      </c>
      <c r="E35" s="40">
        <v>1544.35</v>
      </c>
      <c r="F35" s="40">
        <v>1539.2833333333335</v>
      </c>
      <c r="G35" s="41">
        <v>1522.9666666666672</v>
      </c>
      <c r="H35" s="41">
        <v>1501.5833333333337</v>
      </c>
      <c r="I35" s="41">
        <v>1485.2666666666673</v>
      </c>
      <c r="J35" s="41">
        <v>1560.666666666667</v>
      </c>
      <c r="K35" s="41">
        <v>1576.9833333333331</v>
      </c>
      <c r="L35" s="41">
        <v>1598.3666666666668</v>
      </c>
      <c r="M35" s="31">
        <v>1555.6</v>
      </c>
      <c r="N35" s="31">
        <v>1517.9</v>
      </c>
      <c r="O35" s="42">
        <v>8732500</v>
      </c>
      <c r="P35" s="43">
        <v>2.0655229789431407E-3</v>
      </c>
    </row>
    <row r="36" spans="1:16" ht="12.75" customHeight="1">
      <c r="A36" s="31">
        <v>26</v>
      </c>
      <c r="B36" s="32" t="s">
        <v>69</v>
      </c>
      <c r="C36" s="33" t="s">
        <v>71</v>
      </c>
      <c r="D36" s="34">
        <v>45106</v>
      </c>
      <c r="E36" s="40">
        <v>7393.65</v>
      </c>
      <c r="F36" s="40">
        <v>7336.1500000000005</v>
      </c>
      <c r="G36" s="41">
        <v>7269.7500000000009</v>
      </c>
      <c r="H36" s="41">
        <v>7145.85</v>
      </c>
      <c r="I36" s="41">
        <v>7079.4500000000007</v>
      </c>
      <c r="J36" s="41">
        <v>7460.0500000000011</v>
      </c>
      <c r="K36" s="41">
        <v>7526.4500000000007</v>
      </c>
      <c r="L36" s="41">
        <v>7650.3500000000013</v>
      </c>
      <c r="M36" s="31">
        <v>7402.55</v>
      </c>
      <c r="N36" s="31">
        <v>7212.25</v>
      </c>
      <c r="O36" s="42">
        <v>3878500</v>
      </c>
      <c r="P36" s="43">
        <v>3.9986592927769397E-2</v>
      </c>
    </row>
    <row r="37" spans="1:16" ht="12.75" customHeight="1">
      <c r="A37" s="31">
        <v>27</v>
      </c>
      <c r="B37" s="32" t="s">
        <v>57</v>
      </c>
      <c r="C37" s="33" t="s">
        <v>72</v>
      </c>
      <c r="D37" s="34">
        <v>45106</v>
      </c>
      <c r="E37" s="40">
        <v>2347.85</v>
      </c>
      <c r="F37" s="40">
        <v>2362.0833333333335</v>
      </c>
      <c r="G37" s="41">
        <v>2326.8166666666671</v>
      </c>
      <c r="H37" s="41">
        <v>2305.7833333333338</v>
      </c>
      <c r="I37" s="41">
        <v>2270.5166666666673</v>
      </c>
      <c r="J37" s="41">
        <v>2383.1166666666668</v>
      </c>
      <c r="K37" s="41">
        <v>2418.3833333333332</v>
      </c>
      <c r="L37" s="41">
        <v>2439.4166666666665</v>
      </c>
      <c r="M37" s="31">
        <v>2397.35</v>
      </c>
      <c r="N37" s="31">
        <v>2341.0500000000002</v>
      </c>
      <c r="O37" s="42">
        <v>1722900</v>
      </c>
      <c r="P37" s="43">
        <v>-2.5949796472184532E-2</v>
      </c>
    </row>
    <row r="38" spans="1:16" ht="12.75" customHeight="1">
      <c r="A38" s="31">
        <v>28</v>
      </c>
      <c r="B38" s="32" t="s">
        <v>46</v>
      </c>
      <c r="C38" s="33" t="s">
        <v>73</v>
      </c>
      <c r="D38" s="34">
        <v>45106</v>
      </c>
      <c r="E38" s="40">
        <v>396</v>
      </c>
      <c r="F38" s="40">
        <v>398.36666666666662</v>
      </c>
      <c r="G38" s="41">
        <v>392.38333333333321</v>
      </c>
      <c r="H38" s="41">
        <v>388.76666666666659</v>
      </c>
      <c r="I38" s="41">
        <v>382.78333333333319</v>
      </c>
      <c r="J38" s="41">
        <v>401.98333333333323</v>
      </c>
      <c r="K38" s="41">
        <v>407.9666666666667</v>
      </c>
      <c r="L38" s="41">
        <v>411.58333333333326</v>
      </c>
      <c r="M38" s="31">
        <v>404.35</v>
      </c>
      <c r="N38" s="31">
        <v>394.75</v>
      </c>
      <c r="O38" s="42">
        <v>9203200</v>
      </c>
      <c r="P38" s="43">
        <v>5.0977526036908458E-2</v>
      </c>
    </row>
    <row r="39" spans="1:16" ht="12.75" customHeight="1">
      <c r="A39" s="31">
        <v>29</v>
      </c>
      <c r="B39" s="32" t="s">
        <v>64</v>
      </c>
      <c r="C39" s="33" t="s">
        <v>74</v>
      </c>
      <c r="D39" s="34">
        <v>45106</v>
      </c>
      <c r="E39" s="40">
        <v>250.55</v>
      </c>
      <c r="F39" s="40">
        <v>251.48333333333335</v>
      </c>
      <c r="G39" s="41">
        <v>247.7166666666667</v>
      </c>
      <c r="H39" s="41">
        <v>244.88333333333335</v>
      </c>
      <c r="I39" s="41">
        <v>241.1166666666667</v>
      </c>
      <c r="J39" s="41">
        <v>254.31666666666669</v>
      </c>
      <c r="K39" s="41">
        <v>258.08333333333337</v>
      </c>
      <c r="L39" s="41">
        <v>260.91666666666669</v>
      </c>
      <c r="M39" s="31">
        <v>255.25</v>
      </c>
      <c r="N39" s="31">
        <v>248.65</v>
      </c>
      <c r="O39" s="42">
        <v>34428200</v>
      </c>
      <c r="P39" s="43">
        <v>-8.1842560453210429E-4</v>
      </c>
    </row>
    <row r="40" spans="1:16" ht="12.75" customHeight="1">
      <c r="A40" s="31">
        <v>30</v>
      </c>
      <c r="B40" s="32" t="s">
        <v>64</v>
      </c>
      <c r="C40" s="33" t="s">
        <v>75</v>
      </c>
      <c r="D40" s="34">
        <v>45106</v>
      </c>
      <c r="E40" s="40">
        <v>194.6</v>
      </c>
      <c r="F40" s="40">
        <v>192.94999999999996</v>
      </c>
      <c r="G40" s="41">
        <v>190.19999999999993</v>
      </c>
      <c r="H40" s="41">
        <v>185.79999999999998</v>
      </c>
      <c r="I40" s="41">
        <v>183.04999999999995</v>
      </c>
      <c r="J40" s="41">
        <v>197.34999999999991</v>
      </c>
      <c r="K40" s="41">
        <v>200.09999999999997</v>
      </c>
      <c r="L40" s="41">
        <v>204.49999999999989</v>
      </c>
      <c r="M40" s="31">
        <v>195.7</v>
      </c>
      <c r="N40" s="31">
        <v>188.55</v>
      </c>
      <c r="O40" s="42">
        <v>99467550</v>
      </c>
      <c r="P40" s="43">
        <v>4.1212492345376606E-2</v>
      </c>
    </row>
    <row r="41" spans="1:16" ht="12.75" customHeight="1">
      <c r="A41" s="31">
        <v>31</v>
      </c>
      <c r="B41" s="32" t="s">
        <v>60</v>
      </c>
      <c r="C41" s="33" t="s">
        <v>76</v>
      </c>
      <c r="D41" s="34">
        <v>45106</v>
      </c>
      <c r="E41" s="40">
        <v>1628.75</v>
      </c>
      <c r="F41" s="40">
        <v>1624.4833333333333</v>
      </c>
      <c r="G41" s="41">
        <v>1615.5666666666666</v>
      </c>
      <c r="H41" s="41">
        <v>1602.3833333333332</v>
      </c>
      <c r="I41" s="41">
        <v>1593.4666666666665</v>
      </c>
      <c r="J41" s="41">
        <v>1637.6666666666667</v>
      </c>
      <c r="K41" s="41">
        <v>1646.5833333333333</v>
      </c>
      <c r="L41" s="41">
        <v>1659.7666666666669</v>
      </c>
      <c r="M41" s="31">
        <v>1633.4</v>
      </c>
      <c r="N41" s="31">
        <v>1611.3</v>
      </c>
      <c r="O41" s="42">
        <v>1808700</v>
      </c>
      <c r="P41" s="43">
        <v>-2.6468155500413565E-3</v>
      </c>
    </row>
    <row r="42" spans="1:16" ht="12.75" customHeight="1">
      <c r="A42" s="31">
        <v>32</v>
      </c>
      <c r="B42" s="32" t="s">
        <v>42</v>
      </c>
      <c r="C42" s="33" t="s">
        <v>77</v>
      </c>
      <c r="D42" s="34">
        <v>45106</v>
      </c>
      <c r="E42" s="40">
        <v>125.2</v>
      </c>
      <c r="F42" s="40">
        <v>125.48333333333335</v>
      </c>
      <c r="G42" s="41">
        <v>124.3666666666667</v>
      </c>
      <c r="H42" s="41">
        <v>123.53333333333336</v>
      </c>
      <c r="I42" s="41">
        <v>122.41666666666671</v>
      </c>
      <c r="J42" s="41">
        <v>126.31666666666669</v>
      </c>
      <c r="K42" s="41">
        <v>127.43333333333334</v>
      </c>
      <c r="L42" s="41">
        <v>128.26666666666668</v>
      </c>
      <c r="M42" s="31">
        <v>126.6</v>
      </c>
      <c r="N42" s="31">
        <v>124.65</v>
      </c>
      <c r="O42" s="42">
        <v>73467300</v>
      </c>
      <c r="P42" s="43">
        <v>-5.5551269192191961E-3</v>
      </c>
    </row>
    <row r="43" spans="1:16" ht="12.75" customHeight="1">
      <c r="A43" s="31">
        <v>33</v>
      </c>
      <c r="B43" s="32" t="s">
        <v>60</v>
      </c>
      <c r="C43" s="33" t="s">
        <v>78</v>
      </c>
      <c r="D43" s="34">
        <v>45106</v>
      </c>
      <c r="E43" s="40">
        <v>675.95</v>
      </c>
      <c r="F43" s="40">
        <v>676.76666666666665</v>
      </c>
      <c r="G43" s="41">
        <v>670.38333333333333</v>
      </c>
      <c r="H43" s="41">
        <v>664.81666666666672</v>
      </c>
      <c r="I43" s="41">
        <v>658.43333333333339</v>
      </c>
      <c r="J43" s="41">
        <v>682.33333333333326</v>
      </c>
      <c r="K43" s="41">
        <v>688.71666666666647</v>
      </c>
      <c r="L43" s="41">
        <v>694.28333333333319</v>
      </c>
      <c r="M43" s="31">
        <v>683.15</v>
      </c>
      <c r="N43" s="31">
        <v>671.2</v>
      </c>
      <c r="O43" s="42">
        <v>8559100</v>
      </c>
      <c r="P43" s="43">
        <v>-1.2563451776649746E-2</v>
      </c>
    </row>
    <row r="44" spans="1:16" ht="12.75" customHeight="1">
      <c r="A44" s="31">
        <v>34</v>
      </c>
      <c r="B44" s="32" t="s">
        <v>57</v>
      </c>
      <c r="C44" s="33" t="s">
        <v>79</v>
      </c>
      <c r="D44" s="34">
        <v>45106</v>
      </c>
      <c r="E44" s="40">
        <v>829.45</v>
      </c>
      <c r="F44" s="40">
        <v>834.85</v>
      </c>
      <c r="G44" s="41">
        <v>822.35</v>
      </c>
      <c r="H44" s="41">
        <v>815.25</v>
      </c>
      <c r="I44" s="41">
        <v>802.75</v>
      </c>
      <c r="J44" s="41">
        <v>841.95</v>
      </c>
      <c r="K44" s="41">
        <v>854.45</v>
      </c>
      <c r="L44" s="41">
        <v>861.55000000000007</v>
      </c>
      <c r="M44" s="31">
        <v>847.35</v>
      </c>
      <c r="N44" s="31">
        <v>827.75</v>
      </c>
      <c r="O44" s="42">
        <v>8247000</v>
      </c>
      <c r="P44" s="43">
        <v>1.8273860970490184E-2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45106</v>
      </c>
      <c r="E45" s="40">
        <v>831.2</v>
      </c>
      <c r="F45" s="40">
        <v>833.63333333333321</v>
      </c>
      <c r="G45" s="41">
        <v>827.36666666666645</v>
      </c>
      <c r="H45" s="41">
        <v>823.53333333333319</v>
      </c>
      <c r="I45" s="41">
        <v>817.26666666666642</v>
      </c>
      <c r="J45" s="41">
        <v>837.46666666666647</v>
      </c>
      <c r="K45" s="41">
        <v>843.73333333333335</v>
      </c>
      <c r="L45" s="41">
        <v>847.56666666666649</v>
      </c>
      <c r="M45" s="31">
        <v>839.9</v>
      </c>
      <c r="N45" s="31">
        <v>829.8</v>
      </c>
      <c r="O45" s="42">
        <v>40223000</v>
      </c>
      <c r="P45" s="43">
        <v>2.5098262063740114E-3</v>
      </c>
    </row>
    <row r="46" spans="1:16" ht="12.75" customHeight="1">
      <c r="A46" s="31">
        <v>36</v>
      </c>
      <c r="B46" s="32" t="s">
        <v>42</v>
      </c>
      <c r="C46" s="33" t="s">
        <v>82</v>
      </c>
      <c r="D46" s="34">
        <v>45106</v>
      </c>
      <c r="E46" s="40">
        <v>87.75</v>
      </c>
      <c r="F46" s="40">
        <v>88.533333333333346</v>
      </c>
      <c r="G46" s="41">
        <v>86.566666666666691</v>
      </c>
      <c r="H46" s="41">
        <v>85.38333333333334</v>
      </c>
      <c r="I46" s="41">
        <v>83.416666666666686</v>
      </c>
      <c r="J46" s="41">
        <v>89.716666666666697</v>
      </c>
      <c r="K46" s="41">
        <v>91.683333333333366</v>
      </c>
      <c r="L46" s="41">
        <v>92.866666666666703</v>
      </c>
      <c r="M46" s="31">
        <v>90.5</v>
      </c>
      <c r="N46" s="31">
        <v>87.35</v>
      </c>
      <c r="O46" s="42">
        <v>108475500</v>
      </c>
      <c r="P46" s="43">
        <v>0.12833114897335079</v>
      </c>
    </row>
    <row r="47" spans="1:16" ht="12.75" customHeight="1">
      <c r="A47" s="31">
        <v>37</v>
      </c>
      <c r="B47" s="32" t="s">
        <v>44</v>
      </c>
      <c r="C47" s="33" t="s">
        <v>83</v>
      </c>
      <c r="D47" s="34">
        <v>45106</v>
      </c>
      <c r="E47" s="40">
        <v>245.75</v>
      </c>
      <c r="F47" s="40">
        <v>246.1</v>
      </c>
      <c r="G47" s="41">
        <v>243.89999999999998</v>
      </c>
      <c r="H47" s="41">
        <v>242.04999999999998</v>
      </c>
      <c r="I47" s="41">
        <v>239.84999999999997</v>
      </c>
      <c r="J47" s="41">
        <v>247.95</v>
      </c>
      <c r="K47" s="41">
        <v>250.14999999999998</v>
      </c>
      <c r="L47" s="41">
        <v>252</v>
      </c>
      <c r="M47" s="31">
        <v>248.3</v>
      </c>
      <c r="N47" s="31">
        <v>244.25</v>
      </c>
      <c r="O47" s="42">
        <v>29428600</v>
      </c>
      <c r="P47" s="43">
        <v>3.6473778748283024E-2</v>
      </c>
    </row>
    <row r="48" spans="1:16" ht="12.75" customHeight="1">
      <c r="A48" s="31">
        <v>38</v>
      </c>
      <c r="B48" s="32" t="s">
        <v>57</v>
      </c>
      <c r="C48" s="33" t="s">
        <v>84</v>
      </c>
      <c r="D48" s="34">
        <v>45106</v>
      </c>
      <c r="E48" s="40">
        <v>18973.2</v>
      </c>
      <c r="F48" s="40">
        <v>19046.649999999998</v>
      </c>
      <c r="G48" s="41">
        <v>18883.099999999995</v>
      </c>
      <c r="H48" s="41">
        <v>18792.999999999996</v>
      </c>
      <c r="I48" s="41">
        <v>18629.449999999993</v>
      </c>
      <c r="J48" s="41">
        <v>19136.749999999996</v>
      </c>
      <c r="K48" s="41">
        <v>19300.3</v>
      </c>
      <c r="L48" s="41">
        <v>19390.399999999998</v>
      </c>
      <c r="M48" s="31">
        <v>19210.2</v>
      </c>
      <c r="N48" s="31">
        <v>18956.55</v>
      </c>
      <c r="O48" s="42">
        <v>158500</v>
      </c>
      <c r="P48" s="43">
        <v>8.9115213239974542E-3</v>
      </c>
    </row>
    <row r="49" spans="1:16" ht="12.75" customHeight="1">
      <c r="A49" s="31">
        <v>39</v>
      </c>
      <c r="B49" s="32" t="s">
        <v>85</v>
      </c>
      <c r="C49" s="33" t="s">
        <v>86</v>
      </c>
      <c r="D49" s="34">
        <v>45106</v>
      </c>
      <c r="E49" s="40">
        <v>376.5</v>
      </c>
      <c r="F49" s="40">
        <v>377.4666666666667</v>
      </c>
      <c r="G49" s="41">
        <v>375.03333333333342</v>
      </c>
      <c r="H49" s="41">
        <v>373.56666666666672</v>
      </c>
      <c r="I49" s="41">
        <v>371.13333333333344</v>
      </c>
      <c r="J49" s="41">
        <v>378.93333333333339</v>
      </c>
      <c r="K49" s="41">
        <v>381.36666666666667</v>
      </c>
      <c r="L49" s="41">
        <v>382.83333333333337</v>
      </c>
      <c r="M49" s="31">
        <v>379.9</v>
      </c>
      <c r="N49" s="31">
        <v>376</v>
      </c>
      <c r="O49" s="42">
        <v>22919400</v>
      </c>
      <c r="P49" s="43">
        <v>8.9540412044374004E-3</v>
      </c>
    </row>
    <row r="50" spans="1:16" ht="12.75" customHeight="1">
      <c r="A50" s="31">
        <v>40</v>
      </c>
      <c r="B50" s="32" t="s">
        <v>60</v>
      </c>
      <c r="C50" s="33" t="s">
        <v>87</v>
      </c>
      <c r="D50" s="34">
        <v>45106</v>
      </c>
      <c r="E50" s="40">
        <v>5033.1499999999996</v>
      </c>
      <c r="F50" s="40">
        <v>5042.0666666666666</v>
      </c>
      <c r="G50" s="41">
        <v>5019.1333333333332</v>
      </c>
      <c r="H50" s="41">
        <v>5005.1166666666668</v>
      </c>
      <c r="I50" s="41">
        <v>4982.1833333333334</v>
      </c>
      <c r="J50" s="41">
        <v>5056.083333333333</v>
      </c>
      <c r="K50" s="41">
        <v>5079.0166666666655</v>
      </c>
      <c r="L50" s="41">
        <v>5093.0333333333328</v>
      </c>
      <c r="M50" s="31">
        <v>5065</v>
      </c>
      <c r="N50" s="31">
        <v>5028.05</v>
      </c>
      <c r="O50" s="42">
        <v>1798000</v>
      </c>
      <c r="P50" s="43">
        <v>5.9304017007944503E-3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45106</v>
      </c>
      <c r="E51" s="40">
        <v>337.1</v>
      </c>
      <c r="F51" s="40">
        <v>338.05</v>
      </c>
      <c r="G51" s="41">
        <v>334.25</v>
      </c>
      <c r="H51" s="41">
        <v>331.4</v>
      </c>
      <c r="I51" s="41">
        <v>327.59999999999997</v>
      </c>
      <c r="J51" s="41">
        <v>340.90000000000003</v>
      </c>
      <c r="K51" s="41">
        <v>344.7000000000001</v>
      </c>
      <c r="L51" s="41">
        <v>347.55000000000007</v>
      </c>
      <c r="M51" s="31">
        <v>341.85</v>
      </c>
      <c r="N51" s="31">
        <v>335.2</v>
      </c>
      <c r="O51" s="42">
        <v>8112000</v>
      </c>
      <c r="P51" s="43">
        <v>1.8072289156626505E-2</v>
      </c>
    </row>
    <row r="52" spans="1:16" ht="12.75" customHeight="1">
      <c r="A52" s="31">
        <v>42</v>
      </c>
      <c r="B52" s="32" t="s">
        <v>64</v>
      </c>
      <c r="C52" s="33" t="s">
        <v>90</v>
      </c>
      <c r="D52" s="34">
        <v>45106</v>
      </c>
      <c r="E52" s="40">
        <v>306.45</v>
      </c>
      <c r="F52" s="40">
        <v>306.05</v>
      </c>
      <c r="G52" s="41">
        <v>303.5</v>
      </c>
      <c r="H52" s="41">
        <v>300.55</v>
      </c>
      <c r="I52" s="41">
        <v>298</v>
      </c>
      <c r="J52" s="41">
        <v>309</v>
      </c>
      <c r="K52" s="41">
        <v>311.55000000000007</v>
      </c>
      <c r="L52" s="41">
        <v>314.5</v>
      </c>
      <c r="M52" s="31">
        <v>308.60000000000002</v>
      </c>
      <c r="N52" s="31">
        <v>303.10000000000002</v>
      </c>
      <c r="O52" s="42">
        <v>44307000</v>
      </c>
      <c r="P52" s="43">
        <v>2.8517706048260733E-2</v>
      </c>
    </row>
    <row r="53" spans="1:16" ht="12.75" customHeight="1">
      <c r="A53" s="31">
        <v>43</v>
      </c>
      <c r="B53" s="32" t="s">
        <v>69</v>
      </c>
      <c r="C53" s="33" t="s">
        <v>91</v>
      </c>
      <c r="D53" s="34">
        <v>45106</v>
      </c>
      <c r="E53" s="40">
        <v>748.8</v>
      </c>
      <c r="F53" s="40">
        <v>754.7833333333333</v>
      </c>
      <c r="G53" s="41">
        <v>741.01666666666665</v>
      </c>
      <c r="H53" s="41">
        <v>733.23333333333335</v>
      </c>
      <c r="I53" s="41">
        <v>719.4666666666667</v>
      </c>
      <c r="J53" s="41">
        <v>762.56666666666661</v>
      </c>
      <c r="K53" s="41">
        <v>776.33333333333326</v>
      </c>
      <c r="L53" s="41">
        <v>784.11666666666656</v>
      </c>
      <c r="M53" s="31">
        <v>768.55</v>
      </c>
      <c r="N53" s="31">
        <v>747</v>
      </c>
      <c r="O53" s="42">
        <v>3658200</v>
      </c>
      <c r="P53" s="43">
        <v>4.6291132180702736E-2</v>
      </c>
    </row>
    <row r="54" spans="1:16" ht="12.75" customHeight="1">
      <c r="A54" s="31">
        <v>44</v>
      </c>
      <c r="B54" s="32" t="s">
        <v>46</v>
      </c>
      <c r="C54" s="33" t="s">
        <v>92</v>
      </c>
      <c r="D54" s="34">
        <v>45106</v>
      </c>
      <c r="E54" s="40">
        <v>278.85000000000002</v>
      </c>
      <c r="F54" s="40">
        <v>279</v>
      </c>
      <c r="G54" s="41">
        <v>276.5</v>
      </c>
      <c r="H54" s="41">
        <v>274.14999999999998</v>
      </c>
      <c r="I54" s="41">
        <v>271.64999999999998</v>
      </c>
      <c r="J54" s="41">
        <v>281.35000000000002</v>
      </c>
      <c r="K54" s="41">
        <v>283.85000000000002</v>
      </c>
      <c r="L54" s="41">
        <v>286.20000000000005</v>
      </c>
      <c r="M54" s="31">
        <v>281.5</v>
      </c>
      <c r="N54" s="31">
        <v>276.64999999999998</v>
      </c>
      <c r="O54" s="42">
        <v>9592900</v>
      </c>
      <c r="P54" s="43">
        <v>1.3598613723294097E-2</v>
      </c>
    </row>
    <row r="55" spans="1:16" ht="12.75" customHeight="1">
      <c r="A55" s="31">
        <v>45</v>
      </c>
      <c r="B55" s="32" t="s">
        <v>69</v>
      </c>
      <c r="C55" s="33" t="s">
        <v>93</v>
      </c>
      <c r="D55" s="34">
        <v>45106</v>
      </c>
      <c r="E55" s="40">
        <v>1136.3</v>
      </c>
      <c r="F55" s="40">
        <v>1137.7166666666665</v>
      </c>
      <c r="G55" s="41">
        <v>1127.883333333333</v>
      </c>
      <c r="H55" s="41">
        <v>1119.4666666666665</v>
      </c>
      <c r="I55" s="41">
        <v>1109.633333333333</v>
      </c>
      <c r="J55" s="41">
        <v>1146.133333333333</v>
      </c>
      <c r="K55" s="41">
        <v>1155.9666666666665</v>
      </c>
      <c r="L55" s="41">
        <v>1164.383333333333</v>
      </c>
      <c r="M55" s="31">
        <v>1147.55</v>
      </c>
      <c r="N55" s="31">
        <v>1129.3</v>
      </c>
      <c r="O55" s="42">
        <v>10797500</v>
      </c>
      <c r="P55" s="43">
        <v>-4.4946410049556294E-3</v>
      </c>
    </row>
    <row r="56" spans="1:16" ht="12.75" customHeight="1">
      <c r="A56" s="31">
        <v>46</v>
      </c>
      <c r="B56" s="32" t="s">
        <v>44</v>
      </c>
      <c r="C56" s="33" t="s">
        <v>94</v>
      </c>
      <c r="D56" s="34">
        <v>45106</v>
      </c>
      <c r="E56" s="40">
        <v>1011.9</v>
      </c>
      <c r="F56" s="40">
        <v>1010.3000000000001</v>
      </c>
      <c r="G56" s="41">
        <v>1003.6000000000001</v>
      </c>
      <c r="H56" s="41">
        <v>995.30000000000007</v>
      </c>
      <c r="I56" s="41">
        <v>988.60000000000014</v>
      </c>
      <c r="J56" s="41">
        <v>1018.6000000000001</v>
      </c>
      <c r="K56" s="41">
        <v>1025.3000000000002</v>
      </c>
      <c r="L56" s="41">
        <v>1033.6000000000001</v>
      </c>
      <c r="M56" s="31">
        <v>1017</v>
      </c>
      <c r="N56" s="31">
        <v>1002</v>
      </c>
      <c r="O56" s="42">
        <v>10744500</v>
      </c>
      <c r="P56" s="43">
        <v>2.5179856115107913E-2</v>
      </c>
    </row>
    <row r="57" spans="1:16" ht="12.75" customHeight="1">
      <c r="A57" s="31">
        <v>47</v>
      </c>
      <c r="B57" s="32" t="s">
        <v>46</v>
      </c>
      <c r="C57" s="33" t="s">
        <v>95</v>
      </c>
      <c r="D57" s="34">
        <v>45106</v>
      </c>
      <c r="E57" s="40">
        <v>228.15</v>
      </c>
      <c r="F57" s="40">
        <v>228.38333333333333</v>
      </c>
      <c r="G57" s="41">
        <v>227.26666666666665</v>
      </c>
      <c r="H57" s="41">
        <v>226.38333333333333</v>
      </c>
      <c r="I57" s="41">
        <v>225.26666666666665</v>
      </c>
      <c r="J57" s="41">
        <v>229.26666666666665</v>
      </c>
      <c r="K57" s="41">
        <v>230.38333333333333</v>
      </c>
      <c r="L57" s="41">
        <v>231.26666666666665</v>
      </c>
      <c r="M57" s="31">
        <v>229.5</v>
      </c>
      <c r="N57" s="31">
        <v>227.5</v>
      </c>
      <c r="O57" s="42">
        <v>73168200</v>
      </c>
      <c r="P57" s="43">
        <v>1.1966308451931456E-2</v>
      </c>
    </row>
    <row r="58" spans="1:16" ht="12.75" customHeight="1">
      <c r="A58" s="31">
        <v>48</v>
      </c>
      <c r="B58" s="32" t="s">
        <v>88</v>
      </c>
      <c r="C58" s="33" t="s">
        <v>96</v>
      </c>
      <c r="D58" s="34">
        <v>45106</v>
      </c>
      <c r="E58" s="40">
        <v>4580.55</v>
      </c>
      <c r="F58" s="40">
        <v>4591.6499999999996</v>
      </c>
      <c r="G58" s="41">
        <v>4556.2999999999993</v>
      </c>
      <c r="H58" s="41">
        <v>4532.0499999999993</v>
      </c>
      <c r="I58" s="41">
        <v>4496.6999999999989</v>
      </c>
      <c r="J58" s="41">
        <v>4615.8999999999996</v>
      </c>
      <c r="K58" s="41">
        <v>4651.25</v>
      </c>
      <c r="L58" s="41">
        <v>4675.5</v>
      </c>
      <c r="M58" s="31">
        <v>4627</v>
      </c>
      <c r="N58" s="31">
        <v>4567.3999999999996</v>
      </c>
      <c r="O58" s="42">
        <v>638550</v>
      </c>
      <c r="P58" s="43">
        <v>-9.3088201070514309E-3</v>
      </c>
    </row>
    <row r="59" spans="1:16" ht="12.75" customHeight="1">
      <c r="A59" s="31">
        <v>49</v>
      </c>
      <c r="B59" s="32" t="s">
        <v>60</v>
      </c>
      <c r="C59" s="33" t="s">
        <v>97</v>
      </c>
      <c r="D59" s="34">
        <v>45106</v>
      </c>
      <c r="E59" s="40">
        <v>1656.45</v>
      </c>
      <c r="F59" s="40">
        <v>1664.9333333333334</v>
      </c>
      <c r="G59" s="41">
        <v>1644.9166666666667</v>
      </c>
      <c r="H59" s="41">
        <v>1633.3833333333334</v>
      </c>
      <c r="I59" s="41">
        <v>1613.3666666666668</v>
      </c>
      <c r="J59" s="41">
        <v>1676.4666666666667</v>
      </c>
      <c r="K59" s="41">
        <v>1696.4833333333331</v>
      </c>
      <c r="L59" s="41">
        <v>1708.0166666666667</v>
      </c>
      <c r="M59" s="31">
        <v>1684.95</v>
      </c>
      <c r="N59" s="31">
        <v>1653.4</v>
      </c>
      <c r="O59" s="42">
        <v>2872800</v>
      </c>
      <c r="P59" s="43">
        <v>1.4209810947732609E-2</v>
      </c>
    </row>
    <row r="60" spans="1:16" ht="12.75" customHeight="1">
      <c r="A60" s="31">
        <v>50</v>
      </c>
      <c r="B60" s="32" t="s">
        <v>46</v>
      </c>
      <c r="C60" s="33" t="s">
        <v>98</v>
      </c>
      <c r="D60" s="34">
        <v>45106</v>
      </c>
      <c r="E60" s="40">
        <v>663.6</v>
      </c>
      <c r="F60" s="40">
        <v>665.5</v>
      </c>
      <c r="G60" s="41">
        <v>659.5</v>
      </c>
      <c r="H60" s="41">
        <v>655.4</v>
      </c>
      <c r="I60" s="41">
        <v>649.4</v>
      </c>
      <c r="J60" s="41">
        <v>669.6</v>
      </c>
      <c r="K60" s="41">
        <v>675.6</v>
      </c>
      <c r="L60" s="41">
        <v>679.7</v>
      </c>
      <c r="M60" s="31">
        <v>671.5</v>
      </c>
      <c r="N60" s="31">
        <v>661.4</v>
      </c>
      <c r="O60" s="42">
        <v>6075000</v>
      </c>
      <c r="P60" s="43">
        <v>5.794701986754967E-3</v>
      </c>
    </row>
    <row r="61" spans="1:16" ht="12.75" customHeight="1">
      <c r="A61" s="31">
        <v>51</v>
      </c>
      <c r="B61" s="32" t="s">
        <v>46</v>
      </c>
      <c r="C61" s="33" t="s">
        <v>99</v>
      </c>
      <c r="D61" s="34">
        <v>45106</v>
      </c>
      <c r="E61" s="40">
        <v>943.2</v>
      </c>
      <c r="F61" s="40">
        <v>943.83333333333337</v>
      </c>
      <c r="G61" s="41">
        <v>934.9666666666667</v>
      </c>
      <c r="H61" s="41">
        <v>926.73333333333335</v>
      </c>
      <c r="I61" s="41">
        <v>917.86666666666667</v>
      </c>
      <c r="J61" s="41">
        <v>952.06666666666672</v>
      </c>
      <c r="K61" s="41">
        <v>960.93333333333328</v>
      </c>
      <c r="L61" s="41">
        <v>969.16666666666674</v>
      </c>
      <c r="M61" s="31">
        <v>952.7</v>
      </c>
      <c r="N61" s="31">
        <v>935.6</v>
      </c>
      <c r="O61" s="42">
        <v>1467900</v>
      </c>
      <c r="P61" s="43">
        <v>5.2732502396931925E-3</v>
      </c>
    </row>
    <row r="62" spans="1:16" ht="12.75" customHeight="1">
      <c r="A62" s="31">
        <v>52</v>
      </c>
      <c r="B62" s="32" t="s">
        <v>42</v>
      </c>
      <c r="C62" s="33" t="s">
        <v>100</v>
      </c>
      <c r="D62" s="34">
        <v>45106</v>
      </c>
      <c r="E62" s="40">
        <v>291.25</v>
      </c>
      <c r="F62" s="40">
        <v>292.36666666666667</v>
      </c>
      <c r="G62" s="41">
        <v>288.98333333333335</v>
      </c>
      <c r="H62" s="41">
        <v>286.7166666666667</v>
      </c>
      <c r="I62" s="41">
        <v>283.33333333333337</v>
      </c>
      <c r="J62" s="41">
        <v>294.63333333333333</v>
      </c>
      <c r="K62" s="41">
        <v>298.01666666666665</v>
      </c>
      <c r="L62" s="41">
        <v>300.2833333333333</v>
      </c>
      <c r="M62" s="31">
        <v>295.75</v>
      </c>
      <c r="N62" s="31">
        <v>290.10000000000002</v>
      </c>
      <c r="O62" s="42">
        <v>14651400</v>
      </c>
      <c r="P62" s="43">
        <v>-1.6077040857442181E-2</v>
      </c>
    </row>
    <row r="63" spans="1:16" ht="12.75" customHeight="1">
      <c r="A63" s="31">
        <v>53</v>
      </c>
      <c r="B63" s="32" t="s">
        <v>64</v>
      </c>
      <c r="C63" s="33" t="s">
        <v>101</v>
      </c>
      <c r="D63" s="34">
        <v>45106</v>
      </c>
      <c r="E63" s="40">
        <v>124.55</v>
      </c>
      <c r="F63" s="40">
        <v>124.56666666666666</v>
      </c>
      <c r="G63" s="41">
        <v>123.68333333333332</v>
      </c>
      <c r="H63" s="41">
        <v>122.81666666666666</v>
      </c>
      <c r="I63" s="41">
        <v>121.93333333333332</v>
      </c>
      <c r="J63" s="41">
        <v>125.43333333333332</v>
      </c>
      <c r="K63" s="41">
        <v>126.31666666666665</v>
      </c>
      <c r="L63" s="41">
        <v>127.18333333333332</v>
      </c>
      <c r="M63" s="31">
        <v>125.45</v>
      </c>
      <c r="N63" s="31">
        <v>123.7</v>
      </c>
      <c r="O63" s="42">
        <v>37055000</v>
      </c>
      <c r="P63" s="43">
        <v>2.4184632393587618E-2</v>
      </c>
    </row>
    <row r="64" spans="1:16" ht="12.75" customHeight="1">
      <c r="A64" s="31">
        <v>54</v>
      </c>
      <c r="B64" s="32" t="s">
        <v>42</v>
      </c>
      <c r="C64" s="33" t="s">
        <v>102</v>
      </c>
      <c r="D64" s="34">
        <v>45106</v>
      </c>
      <c r="E64" s="40">
        <v>1880.1</v>
      </c>
      <c r="F64" s="40">
        <v>1878.3833333333332</v>
      </c>
      <c r="G64" s="41">
        <v>1859.7166666666665</v>
      </c>
      <c r="H64" s="41">
        <v>1839.3333333333333</v>
      </c>
      <c r="I64" s="41">
        <v>1820.6666666666665</v>
      </c>
      <c r="J64" s="41">
        <v>1898.7666666666664</v>
      </c>
      <c r="K64" s="41">
        <v>1917.4333333333334</v>
      </c>
      <c r="L64" s="41">
        <v>1937.8166666666664</v>
      </c>
      <c r="M64" s="31">
        <v>1897.05</v>
      </c>
      <c r="N64" s="31">
        <v>1858</v>
      </c>
      <c r="O64" s="42">
        <v>3039600</v>
      </c>
      <c r="P64" s="43">
        <v>7.1570576540755469E-3</v>
      </c>
    </row>
    <row r="65" spans="1:16" ht="12.75" customHeight="1">
      <c r="A65" s="31">
        <v>55</v>
      </c>
      <c r="B65" s="32" t="s">
        <v>60</v>
      </c>
      <c r="C65" s="33" t="s">
        <v>103</v>
      </c>
      <c r="D65" s="34">
        <v>45106</v>
      </c>
      <c r="E65" s="40">
        <v>570.25</v>
      </c>
      <c r="F65" s="40">
        <v>571.30000000000007</v>
      </c>
      <c r="G65" s="41">
        <v>567.45000000000016</v>
      </c>
      <c r="H65" s="41">
        <v>564.65000000000009</v>
      </c>
      <c r="I65" s="41">
        <v>560.80000000000018</v>
      </c>
      <c r="J65" s="41">
        <v>574.10000000000014</v>
      </c>
      <c r="K65" s="41">
        <v>577.95000000000005</v>
      </c>
      <c r="L65" s="41">
        <v>580.75000000000011</v>
      </c>
      <c r="M65" s="31">
        <v>575.15</v>
      </c>
      <c r="N65" s="31">
        <v>568.5</v>
      </c>
      <c r="O65" s="42">
        <v>12380000</v>
      </c>
      <c r="P65" s="43">
        <v>1.1541211316515167E-2</v>
      </c>
    </row>
    <row r="66" spans="1:16" ht="12.75" customHeight="1">
      <c r="A66" s="31">
        <v>56</v>
      </c>
      <c r="B66" s="32" t="s">
        <v>50</v>
      </c>
      <c r="C66" s="33" t="s">
        <v>104</v>
      </c>
      <c r="D66" s="34">
        <v>45106</v>
      </c>
      <c r="E66" s="40">
        <v>2240.75</v>
      </c>
      <c r="F66" s="40">
        <v>2249.5166666666664</v>
      </c>
      <c r="G66" s="41">
        <v>2217.583333333333</v>
      </c>
      <c r="H66" s="41">
        <v>2194.4166666666665</v>
      </c>
      <c r="I66" s="41">
        <v>2162.4833333333331</v>
      </c>
      <c r="J66" s="41">
        <v>2272.6833333333329</v>
      </c>
      <c r="K66" s="41">
        <v>2304.6166666666663</v>
      </c>
      <c r="L66" s="41">
        <v>2327.7833333333328</v>
      </c>
      <c r="M66" s="31">
        <v>2281.4499999999998</v>
      </c>
      <c r="N66" s="31">
        <v>2226.35</v>
      </c>
      <c r="O66" s="42">
        <v>2093500</v>
      </c>
      <c r="P66" s="43">
        <v>-4.0437678401522362E-3</v>
      </c>
    </row>
    <row r="67" spans="1:16" ht="12.75" customHeight="1">
      <c r="A67" s="31">
        <v>57</v>
      </c>
      <c r="B67" s="32" t="s">
        <v>40</v>
      </c>
      <c r="C67" s="33" t="s">
        <v>105</v>
      </c>
      <c r="D67" s="34">
        <v>45106</v>
      </c>
      <c r="E67" s="40">
        <v>2176.6999999999998</v>
      </c>
      <c r="F67" s="40">
        <v>2187.2000000000003</v>
      </c>
      <c r="G67" s="41">
        <v>2157.2500000000005</v>
      </c>
      <c r="H67" s="41">
        <v>2137.8000000000002</v>
      </c>
      <c r="I67" s="41">
        <v>2107.8500000000004</v>
      </c>
      <c r="J67" s="41">
        <v>2206.6500000000005</v>
      </c>
      <c r="K67" s="41">
        <v>2236.6000000000004</v>
      </c>
      <c r="L67" s="41">
        <v>2256.0500000000006</v>
      </c>
      <c r="M67" s="31">
        <v>2217.15</v>
      </c>
      <c r="N67" s="31">
        <v>2167.75</v>
      </c>
      <c r="O67" s="42">
        <v>1908400</v>
      </c>
      <c r="P67" s="43">
        <v>-5.0287392072457637E-2</v>
      </c>
    </row>
    <row r="68" spans="1:16" ht="12.75" customHeight="1">
      <c r="A68" s="31">
        <v>58</v>
      </c>
      <c r="B68" s="32" t="s">
        <v>46</v>
      </c>
      <c r="C68" s="33" t="s">
        <v>106</v>
      </c>
      <c r="D68" s="34">
        <v>45106</v>
      </c>
      <c r="E68" s="40">
        <v>251.25</v>
      </c>
      <c r="F68" s="40">
        <v>249.25</v>
      </c>
      <c r="G68" s="41">
        <v>246.55</v>
      </c>
      <c r="H68" s="41">
        <v>241.85000000000002</v>
      </c>
      <c r="I68" s="41">
        <v>239.15000000000003</v>
      </c>
      <c r="J68" s="41">
        <v>253.95</v>
      </c>
      <c r="K68" s="41">
        <v>256.64999999999998</v>
      </c>
      <c r="L68" s="41">
        <v>261.34999999999997</v>
      </c>
      <c r="M68" s="31">
        <v>251.95</v>
      </c>
      <c r="N68" s="31">
        <v>244.55</v>
      </c>
      <c r="O68" s="42">
        <v>17906000</v>
      </c>
      <c r="P68" s="43">
        <v>-2.5746496039000609E-2</v>
      </c>
    </row>
    <row r="69" spans="1:16" ht="12.75" customHeight="1">
      <c r="A69" s="31">
        <v>59</v>
      </c>
      <c r="B69" s="32" t="s">
        <v>44</v>
      </c>
      <c r="C69" s="33" t="s">
        <v>107</v>
      </c>
      <c r="D69" s="34">
        <v>45106</v>
      </c>
      <c r="E69" s="40">
        <v>3593</v>
      </c>
      <c r="F69" s="40">
        <v>3597.2166666666672</v>
      </c>
      <c r="G69" s="41">
        <v>3566.0833333333344</v>
      </c>
      <c r="H69" s="41">
        <v>3539.1666666666674</v>
      </c>
      <c r="I69" s="41">
        <v>3508.0333333333347</v>
      </c>
      <c r="J69" s="41">
        <v>3624.1333333333341</v>
      </c>
      <c r="K69" s="41">
        <v>3655.2666666666673</v>
      </c>
      <c r="L69" s="41">
        <v>3682.1833333333338</v>
      </c>
      <c r="M69" s="31">
        <v>3628.35</v>
      </c>
      <c r="N69" s="31">
        <v>3570.3</v>
      </c>
      <c r="O69" s="42">
        <v>3203700</v>
      </c>
      <c r="P69" s="43">
        <v>9.3729496672602863E-4</v>
      </c>
    </row>
    <row r="70" spans="1:16" ht="12.75" customHeight="1">
      <c r="A70" s="31">
        <v>60</v>
      </c>
      <c r="B70" s="32" t="s">
        <v>46</v>
      </c>
      <c r="C70" s="33" t="s">
        <v>108</v>
      </c>
      <c r="D70" s="34">
        <v>45106</v>
      </c>
      <c r="E70" s="40">
        <v>4612.5</v>
      </c>
      <c r="F70" s="40">
        <v>4597.3166666666666</v>
      </c>
      <c r="G70" s="41">
        <v>4512.2333333333336</v>
      </c>
      <c r="H70" s="41">
        <v>4411.9666666666672</v>
      </c>
      <c r="I70" s="41">
        <v>4326.8833333333341</v>
      </c>
      <c r="J70" s="41">
        <v>4697.583333333333</v>
      </c>
      <c r="K70" s="41">
        <v>4782.666666666667</v>
      </c>
      <c r="L70" s="41">
        <v>4882.9333333333325</v>
      </c>
      <c r="M70" s="31">
        <v>4682.3999999999996</v>
      </c>
      <c r="N70" s="31">
        <v>4497.05</v>
      </c>
      <c r="O70" s="42">
        <v>1207775</v>
      </c>
      <c r="P70" s="43">
        <v>-4.2048850870864685E-3</v>
      </c>
    </row>
    <row r="71" spans="1:16" ht="12.75" customHeight="1">
      <c r="A71" s="31">
        <v>61</v>
      </c>
      <c r="B71" s="32" t="s">
        <v>109</v>
      </c>
      <c r="C71" s="33" t="s">
        <v>110</v>
      </c>
      <c r="D71" s="34">
        <v>45106</v>
      </c>
      <c r="E71" s="40">
        <v>486.6</v>
      </c>
      <c r="F71" s="40">
        <v>490.23333333333335</v>
      </c>
      <c r="G71" s="41">
        <v>479.4666666666667</v>
      </c>
      <c r="H71" s="41">
        <v>472.33333333333337</v>
      </c>
      <c r="I71" s="41">
        <v>461.56666666666672</v>
      </c>
      <c r="J71" s="41">
        <v>497.36666666666667</v>
      </c>
      <c r="K71" s="41">
        <v>508.13333333333333</v>
      </c>
      <c r="L71" s="41">
        <v>515.26666666666665</v>
      </c>
      <c r="M71" s="31">
        <v>501</v>
      </c>
      <c r="N71" s="31">
        <v>483.1</v>
      </c>
      <c r="O71" s="42">
        <v>30774150</v>
      </c>
      <c r="P71" s="43">
        <v>-2.0430672268907563E-2</v>
      </c>
    </row>
    <row r="72" spans="1:16" ht="12.75" customHeight="1">
      <c r="A72" s="31">
        <v>62</v>
      </c>
      <c r="B72" s="32" t="s">
        <v>44</v>
      </c>
      <c r="C72" s="33" t="s">
        <v>111</v>
      </c>
      <c r="D72" s="34">
        <v>45106</v>
      </c>
      <c r="E72" s="40">
        <v>4899.6499999999996</v>
      </c>
      <c r="F72" s="40">
        <v>4940.9333333333334</v>
      </c>
      <c r="G72" s="41">
        <v>4845.8666666666668</v>
      </c>
      <c r="H72" s="41">
        <v>4792.083333333333</v>
      </c>
      <c r="I72" s="41">
        <v>4697.0166666666664</v>
      </c>
      <c r="J72" s="41">
        <v>4994.7166666666672</v>
      </c>
      <c r="K72" s="41">
        <v>5089.7833333333347</v>
      </c>
      <c r="L72" s="41">
        <v>5143.5666666666675</v>
      </c>
      <c r="M72" s="31">
        <v>5036</v>
      </c>
      <c r="N72" s="31">
        <v>4887.1499999999996</v>
      </c>
      <c r="O72" s="42">
        <v>3657875</v>
      </c>
      <c r="P72" s="43">
        <v>5.3345811885821243E-2</v>
      </c>
    </row>
    <row r="73" spans="1:16" ht="12.75" customHeight="1">
      <c r="A73" s="31">
        <v>63</v>
      </c>
      <c r="B73" s="32" t="s">
        <v>57</v>
      </c>
      <c r="C73" s="45" t="s">
        <v>112</v>
      </c>
      <c r="D73" s="34">
        <v>45106</v>
      </c>
      <c r="E73" s="40">
        <v>3506.2</v>
      </c>
      <c r="F73" s="40">
        <v>3525.7333333333336</v>
      </c>
      <c r="G73" s="41">
        <v>3476.4666666666672</v>
      </c>
      <c r="H73" s="41">
        <v>3446.7333333333336</v>
      </c>
      <c r="I73" s="41">
        <v>3397.4666666666672</v>
      </c>
      <c r="J73" s="41">
        <v>3555.4666666666672</v>
      </c>
      <c r="K73" s="41">
        <v>3604.7333333333336</v>
      </c>
      <c r="L73" s="41">
        <v>3634.4666666666672</v>
      </c>
      <c r="M73" s="31">
        <v>3575</v>
      </c>
      <c r="N73" s="31">
        <v>3496</v>
      </c>
      <c r="O73" s="42">
        <v>3798900</v>
      </c>
      <c r="P73" s="43">
        <v>5.279244234509586E-3</v>
      </c>
    </row>
    <row r="74" spans="1:16" ht="12.75" customHeight="1">
      <c r="A74" s="31">
        <v>64</v>
      </c>
      <c r="B74" s="32" t="s">
        <v>57</v>
      </c>
      <c r="C74" s="33" t="s">
        <v>113</v>
      </c>
      <c r="D74" s="34">
        <v>45106</v>
      </c>
      <c r="E74" s="40">
        <v>2199.8000000000002</v>
      </c>
      <c r="F74" s="40">
        <v>2204.25</v>
      </c>
      <c r="G74" s="41">
        <v>2187.5</v>
      </c>
      <c r="H74" s="41">
        <v>2175.1999999999998</v>
      </c>
      <c r="I74" s="41">
        <v>2158.4499999999998</v>
      </c>
      <c r="J74" s="41">
        <v>2216.5500000000002</v>
      </c>
      <c r="K74" s="41">
        <v>2233.3000000000002</v>
      </c>
      <c r="L74" s="41">
        <v>2245.6000000000004</v>
      </c>
      <c r="M74" s="31">
        <v>2221</v>
      </c>
      <c r="N74" s="31">
        <v>2191.9499999999998</v>
      </c>
      <c r="O74" s="42">
        <v>1139600</v>
      </c>
      <c r="P74" s="43">
        <v>-1.8009478672985781E-2</v>
      </c>
    </row>
    <row r="75" spans="1:16" ht="12.75" customHeight="1">
      <c r="A75" s="31">
        <v>65</v>
      </c>
      <c r="B75" s="32" t="s">
        <v>57</v>
      </c>
      <c r="C75" s="33" t="s">
        <v>114</v>
      </c>
      <c r="D75" s="34">
        <v>45106</v>
      </c>
      <c r="E75" s="40">
        <v>214.1</v>
      </c>
      <c r="F75" s="40">
        <v>215.36666666666667</v>
      </c>
      <c r="G75" s="41">
        <v>211.73333333333335</v>
      </c>
      <c r="H75" s="41">
        <v>209.36666666666667</v>
      </c>
      <c r="I75" s="41">
        <v>205.73333333333335</v>
      </c>
      <c r="J75" s="41">
        <v>217.73333333333335</v>
      </c>
      <c r="K75" s="41">
        <v>221.36666666666667</v>
      </c>
      <c r="L75" s="41">
        <v>223.73333333333335</v>
      </c>
      <c r="M75" s="31">
        <v>219</v>
      </c>
      <c r="N75" s="31">
        <v>213</v>
      </c>
      <c r="O75" s="42">
        <v>22831200</v>
      </c>
      <c r="P75" s="43">
        <v>5.8411214953271028E-2</v>
      </c>
    </row>
    <row r="76" spans="1:16" ht="12.75" customHeight="1">
      <c r="A76" s="31">
        <v>66</v>
      </c>
      <c r="B76" s="32" t="s">
        <v>64</v>
      </c>
      <c r="C76" s="33" t="s">
        <v>115</v>
      </c>
      <c r="D76" s="34">
        <v>45106</v>
      </c>
      <c r="E76" s="40">
        <v>123.7</v>
      </c>
      <c r="F76" s="40">
        <v>123.76666666666667</v>
      </c>
      <c r="G76" s="41">
        <v>123.08333333333333</v>
      </c>
      <c r="H76" s="41">
        <v>122.46666666666667</v>
      </c>
      <c r="I76" s="41">
        <v>121.78333333333333</v>
      </c>
      <c r="J76" s="41">
        <v>124.38333333333333</v>
      </c>
      <c r="K76" s="41">
        <v>125.06666666666666</v>
      </c>
      <c r="L76" s="41">
        <v>125.68333333333332</v>
      </c>
      <c r="M76" s="31">
        <v>124.45</v>
      </c>
      <c r="N76" s="31">
        <v>123.15</v>
      </c>
      <c r="O76" s="42">
        <v>106745000</v>
      </c>
      <c r="P76" s="43">
        <v>7.9316368443416267E-3</v>
      </c>
    </row>
    <row r="77" spans="1:16" ht="12.75" customHeight="1">
      <c r="A77" s="31">
        <v>67</v>
      </c>
      <c r="B77" s="32" t="s">
        <v>85</v>
      </c>
      <c r="C77" s="33" t="s">
        <v>116</v>
      </c>
      <c r="D77" s="34">
        <v>45106</v>
      </c>
      <c r="E77" s="40">
        <v>108.35</v>
      </c>
      <c r="F77" s="40">
        <v>107.96666666666665</v>
      </c>
      <c r="G77" s="41">
        <v>107.23333333333331</v>
      </c>
      <c r="H77" s="41">
        <v>106.11666666666665</v>
      </c>
      <c r="I77" s="41">
        <v>105.3833333333333</v>
      </c>
      <c r="J77" s="41">
        <v>109.08333333333331</v>
      </c>
      <c r="K77" s="41">
        <v>109.81666666666666</v>
      </c>
      <c r="L77" s="41">
        <v>110.93333333333332</v>
      </c>
      <c r="M77" s="31">
        <v>108.7</v>
      </c>
      <c r="N77" s="31">
        <v>106.85</v>
      </c>
      <c r="O77" s="42">
        <v>76548900</v>
      </c>
      <c r="P77" s="43">
        <v>2.7385484465184823E-2</v>
      </c>
    </row>
    <row r="78" spans="1:16" ht="12.75" customHeight="1">
      <c r="A78" s="31">
        <v>68</v>
      </c>
      <c r="B78" s="32" t="s">
        <v>44</v>
      </c>
      <c r="C78" s="33" t="s">
        <v>117</v>
      </c>
      <c r="D78" s="34">
        <v>45106</v>
      </c>
      <c r="E78" s="40">
        <v>643.79999999999995</v>
      </c>
      <c r="F78" s="40">
        <v>647.56666666666661</v>
      </c>
      <c r="G78" s="41">
        <v>638.98333333333323</v>
      </c>
      <c r="H78" s="41">
        <v>634.16666666666663</v>
      </c>
      <c r="I78" s="41">
        <v>625.58333333333326</v>
      </c>
      <c r="J78" s="41">
        <v>652.38333333333321</v>
      </c>
      <c r="K78" s="41">
        <v>660.9666666666667</v>
      </c>
      <c r="L78" s="41">
        <v>665.78333333333319</v>
      </c>
      <c r="M78" s="31">
        <v>656.15</v>
      </c>
      <c r="N78" s="31">
        <v>642.75</v>
      </c>
      <c r="O78" s="42">
        <v>7167350</v>
      </c>
      <c r="P78" s="43">
        <v>-6.4321608040201006E-3</v>
      </c>
    </row>
    <row r="79" spans="1:16" ht="12.75" customHeight="1">
      <c r="A79" s="31">
        <v>69</v>
      </c>
      <c r="B79" s="32" t="s">
        <v>118</v>
      </c>
      <c r="C79" s="33" t="s">
        <v>119</v>
      </c>
      <c r="D79" s="34">
        <v>45106</v>
      </c>
      <c r="E79" s="40">
        <v>42.75</v>
      </c>
      <c r="F79" s="40">
        <v>42.949999999999996</v>
      </c>
      <c r="G79" s="41">
        <v>42.449999999999989</v>
      </c>
      <c r="H79" s="41">
        <v>42.149999999999991</v>
      </c>
      <c r="I79" s="41">
        <v>41.649999999999984</v>
      </c>
      <c r="J79" s="41">
        <v>43.249999999999993</v>
      </c>
      <c r="K79" s="41">
        <v>43.750000000000007</v>
      </c>
      <c r="L79" s="41">
        <v>44.05</v>
      </c>
      <c r="M79" s="31">
        <v>43.45</v>
      </c>
      <c r="N79" s="31">
        <v>42.65</v>
      </c>
      <c r="O79" s="42">
        <v>135990000</v>
      </c>
      <c r="P79" s="43">
        <v>-2.1462770348357274E-3</v>
      </c>
    </row>
    <row r="80" spans="1:16" ht="12.75" customHeight="1">
      <c r="A80" s="31">
        <v>70</v>
      </c>
      <c r="B80" s="32" t="s">
        <v>46</v>
      </c>
      <c r="C80" s="33" t="s">
        <v>120</v>
      </c>
      <c r="D80" s="34">
        <v>45106</v>
      </c>
      <c r="E80" s="40">
        <v>590.29999999999995</v>
      </c>
      <c r="F80" s="40">
        <v>591.51666666666665</v>
      </c>
      <c r="G80" s="41">
        <v>585.48333333333335</v>
      </c>
      <c r="H80" s="41">
        <v>580.66666666666674</v>
      </c>
      <c r="I80" s="41">
        <v>574.63333333333344</v>
      </c>
      <c r="J80" s="41">
        <v>596.33333333333326</v>
      </c>
      <c r="K80" s="41">
        <v>602.36666666666656</v>
      </c>
      <c r="L80" s="41">
        <v>607.18333333333317</v>
      </c>
      <c r="M80" s="31">
        <v>597.54999999999995</v>
      </c>
      <c r="N80" s="31">
        <v>586.70000000000005</v>
      </c>
      <c r="O80" s="42">
        <v>7290400</v>
      </c>
      <c r="P80" s="43">
        <v>1.6678752719361856E-2</v>
      </c>
    </row>
    <row r="81" spans="1:16" ht="12.75" customHeight="1">
      <c r="A81" s="31">
        <v>71</v>
      </c>
      <c r="B81" s="32" t="s">
        <v>60</v>
      </c>
      <c r="C81" s="33" t="s">
        <v>121</v>
      </c>
      <c r="D81" s="34">
        <v>45106</v>
      </c>
      <c r="E81" s="40">
        <v>1071.8</v>
      </c>
      <c r="F81" s="40">
        <v>1075.55</v>
      </c>
      <c r="G81" s="41">
        <v>1066.1999999999998</v>
      </c>
      <c r="H81" s="41">
        <v>1060.5999999999999</v>
      </c>
      <c r="I81" s="41">
        <v>1051.2499999999998</v>
      </c>
      <c r="J81" s="41">
        <v>1081.1499999999999</v>
      </c>
      <c r="K81" s="41">
        <v>1090.4999999999998</v>
      </c>
      <c r="L81" s="41">
        <v>1096.0999999999999</v>
      </c>
      <c r="M81" s="31">
        <v>1084.9000000000001</v>
      </c>
      <c r="N81" s="31">
        <v>1069.95</v>
      </c>
      <c r="O81" s="42">
        <v>5569000</v>
      </c>
      <c r="P81" s="43">
        <v>-2.1609276177090655E-2</v>
      </c>
    </row>
    <row r="82" spans="1:16" ht="12.75" customHeight="1">
      <c r="A82" s="31">
        <v>72</v>
      </c>
      <c r="B82" s="32" t="s">
        <v>109</v>
      </c>
      <c r="C82" s="46" t="s">
        <v>122</v>
      </c>
      <c r="D82" s="34">
        <v>45106</v>
      </c>
      <c r="E82" s="40">
        <v>1524.4</v>
      </c>
      <c r="F82" s="40">
        <v>1533.45</v>
      </c>
      <c r="G82" s="41">
        <v>1507.2</v>
      </c>
      <c r="H82" s="41">
        <v>1490</v>
      </c>
      <c r="I82" s="41">
        <v>1463.75</v>
      </c>
      <c r="J82" s="41">
        <v>1550.65</v>
      </c>
      <c r="K82" s="41">
        <v>1576.9</v>
      </c>
      <c r="L82" s="41">
        <v>1594.1000000000001</v>
      </c>
      <c r="M82" s="31">
        <v>1559.7</v>
      </c>
      <c r="N82" s="31">
        <v>1516.25</v>
      </c>
      <c r="O82" s="42">
        <v>3674000</v>
      </c>
      <c r="P82" s="43">
        <v>-1.2995735249672588E-2</v>
      </c>
    </row>
    <row r="83" spans="1:16" ht="12.75" customHeight="1">
      <c r="A83" s="31">
        <v>73</v>
      </c>
      <c r="B83" s="32" t="s">
        <v>44</v>
      </c>
      <c r="C83" s="33" t="s">
        <v>123</v>
      </c>
      <c r="D83" s="34">
        <v>45106</v>
      </c>
      <c r="E83" s="40">
        <v>295.39999999999998</v>
      </c>
      <c r="F83" s="40">
        <v>295.75</v>
      </c>
      <c r="G83" s="41">
        <v>292.7</v>
      </c>
      <c r="H83" s="41">
        <v>290</v>
      </c>
      <c r="I83" s="41">
        <v>286.95</v>
      </c>
      <c r="J83" s="41">
        <v>298.45</v>
      </c>
      <c r="K83" s="41">
        <v>301.49999999999994</v>
      </c>
      <c r="L83" s="41">
        <v>304.2</v>
      </c>
      <c r="M83" s="31">
        <v>298.8</v>
      </c>
      <c r="N83" s="31">
        <v>293.05</v>
      </c>
      <c r="O83" s="42">
        <v>8412000</v>
      </c>
      <c r="P83" s="43">
        <v>1.6433059449009184E-2</v>
      </c>
    </row>
    <row r="84" spans="1:16" ht="12.75" customHeight="1">
      <c r="A84" s="31">
        <v>74</v>
      </c>
      <c r="B84" s="32" t="s">
        <v>50</v>
      </c>
      <c r="C84" s="33" t="s">
        <v>124</v>
      </c>
      <c r="D84" s="34">
        <v>45106</v>
      </c>
      <c r="E84" s="40">
        <v>1767.85</v>
      </c>
      <c r="F84" s="40">
        <v>1776.4333333333334</v>
      </c>
      <c r="G84" s="41">
        <v>1755.4666666666667</v>
      </c>
      <c r="H84" s="41">
        <v>1743.0833333333333</v>
      </c>
      <c r="I84" s="41">
        <v>1722.1166666666666</v>
      </c>
      <c r="J84" s="41">
        <v>1788.8166666666668</v>
      </c>
      <c r="K84" s="41">
        <v>1809.7833333333335</v>
      </c>
      <c r="L84" s="41">
        <v>1822.166666666667</v>
      </c>
      <c r="M84" s="31">
        <v>1797.4</v>
      </c>
      <c r="N84" s="31">
        <v>1764.05</v>
      </c>
      <c r="O84" s="42">
        <v>12206550</v>
      </c>
      <c r="P84" s="43">
        <v>-1.2824997085227935E-3</v>
      </c>
    </row>
    <row r="85" spans="1:16" ht="12.75" customHeight="1">
      <c r="A85" s="31">
        <v>75</v>
      </c>
      <c r="B85" s="32" t="s">
        <v>85</v>
      </c>
      <c r="C85" s="33" t="s">
        <v>125</v>
      </c>
      <c r="D85" s="34">
        <v>45106</v>
      </c>
      <c r="E85" s="40">
        <v>473.75</v>
      </c>
      <c r="F85" s="40">
        <v>474.08333333333331</v>
      </c>
      <c r="G85" s="41">
        <v>469.01666666666665</v>
      </c>
      <c r="H85" s="41">
        <v>464.28333333333336</v>
      </c>
      <c r="I85" s="41">
        <v>459.2166666666667</v>
      </c>
      <c r="J85" s="41">
        <v>478.81666666666661</v>
      </c>
      <c r="K85" s="41">
        <v>483.88333333333333</v>
      </c>
      <c r="L85" s="41">
        <v>488.61666666666656</v>
      </c>
      <c r="M85" s="31">
        <v>479.15</v>
      </c>
      <c r="N85" s="31">
        <v>469.35</v>
      </c>
      <c r="O85" s="42">
        <v>6646250</v>
      </c>
      <c r="P85" s="43">
        <v>3.4234584711145689E-2</v>
      </c>
    </row>
    <row r="86" spans="1:16" ht="12.75" customHeight="1">
      <c r="A86" s="31">
        <v>76</v>
      </c>
      <c r="B86" s="32" t="s">
        <v>46</v>
      </c>
      <c r="C86" s="33" t="s">
        <v>126</v>
      </c>
      <c r="D86" s="34">
        <v>45106</v>
      </c>
      <c r="E86" s="40">
        <v>3905.2</v>
      </c>
      <c r="F86" s="40">
        <v>3913.25</v>
      </c>
      <c r="G86" s="41">
        <v>3867.55</v>
      </c>
      <c r="H86" s="41">
        <v>3829.9</v>
      </c>
      <c r="I86" s="41">
        <v>3784.2000000000003</v>
      </c>
      <c r="J86" s="41">
        <v>3950.9</v>
      </c>
      <c r="K86" s="41">
        <v>3996.6</v>
      </c>
      <c r="L86" s="41">
        <v>4034.25</v>
      </c>
      <c r="M86" s="31">
        <v>3958.95</v>
      </c>
      <c r="N86" s="31">
        <v>3875.6</v>
      </c>
      <c r="O86" s="42">
        <v>5340600</v>
      </c>
      <c r="P86" s="43">
        <v>0.1626934883417151</v>
      </c>
    </row>
    <row r="87" spans="1:16" ht="12.75" customHeight="1">
      <c r="A87" s="31">
        <v>77</v>
      </c>
      <c r="B87" s="32" t="s">
        <v>42</v>
      </c>
      <c r="C87" s="33" t="s">
        <v>127</v>
      </c>
      <c r="D87" s="34">
        <v>45106</v>
      </c>
      <c r="E87" s="40">
        <v>1343.75</v>
      </c>
      <c r="F87" s="40">
        <v>1349.4666666666667</v>
      </c>
      <c r="G87" s="41">
        <v>1335.2833333333333</v>
      </c>
      <c r="H87" s="41">
        <v>1326.8166666666666</v>
      </c>
      <c r="I87" s="41">
        <v>1312.6333333333332</v>
      </c>
      <c r="J87" s="41">
        <v>1357.9333333333334</v>
      </c>
      <c r="K87" s="41">
        <v>1372.1166666666668</v>
      </c>
      <c r="L87" s="41">
        <v>1380.5833333333335</v>
      </c>
      <c r="M87" s="31">
        <v>1363.65</v>
      </c>
      <c r="N87" s="31">
        <v>1341</v>
      </c>
      <c r="O87" s="42">
        <v>5560000</v>
      </c>
      <c r="P87" s="43">
        <v>1.3304173501002369E-2</v>
      </c>
    </row>
    <row r="88" spans="1:16" ht="12.75" customHeight="1">
      <c r="A88" s="31">
        <v>78</v>
      </c>
      <c r="B88" s="32" t="s">
        <v>88</v>
      </c>
      <c r="C88" s="33" t="s">
        <v>128</v>
      </c>
      <c r="D88" s="34">
        <v>45106</v>
      </c>
      <c r="E88" s="40">
        <v>1142.25</v>
      </c>
      <c r="F88" s="40">
        <v>1145.6333333333334</v>
      </c>
      <c r="G88" s="41">
        <v>1136.2666666666669</v>
      </c>
      <c r="H88" s="41">
        <v>1130.2833333333335</v>
      </c>
      <c r="I88" s="41">
        <v>1120.916666666667</v>
      </c>
      <c r="J88" s="41">
        <v>1151.6166666666668</v>
      </c>
      <c r="K88" s="41">
        <v>1160.9833333333331</v>
      </c>
      <c r="L88" s="41">
        <v>1166.9666666666667</v>
      </c>
      <c r="M88" s="31">
        <v>1155</v>
      </c>
      <c r="N88" s="31">
        <v>1139.6500000000001</v>
      </c>
      <c r="O88" s="42">
        <v>11567500</v>
      </c>
      <c r="P88" s="43">
        <v>1.9306686405132001E-2</v>
      </c>
    </row>
    <row r="89" spans="1:16" ht="12.75" customHeight="1">
      <c r="A89" s="31">
        <v>79</v>
      </c>
      <c r="B89" s="32" t="s">
        <v>69</v>
      </c>
      <c r="C89" s="33" t="s">
        <v>129</v>
      </c>
      <c r="D89" s="34">
        <v>45106</v>
      </c>
      <c r="E89" s="40">
        <v>2661.7</v>
      </c>
      <c r="F89" s="40">
        <v>2664.0166666666664</v>
      </c>
      <c r="G89" s="41">
        <v>2651.833333333333</v>
      </c>
      <c r="H89" s="41">
        <v>2641.9666666666667</v>
      </c>
      <c r="I89" s="41">
        <v>2629.7833333333333</v>
      </c>
      <c r="J89" s="41">
        <v>2673.8833333333328</v>
      </c>
      <c r="K89" s="41">
        <v>2686.0666666666662</v>
      </c>
      <c r="L89" s="41">
        <v>2695.9333333333325</v>
      </c>
      <c r="M89" s="31">
        <v>2676.2</v>
      </c>
      <c r="N89" s="31">
        <v>2654.15</v>
      </c>
      <c r="O89" s="42">
        <v>28416900</v>
      </c>
      <c r="P89" s="43">
        <v>1.5905190905190904E-2</v>
      </c>
    </row>
    <row r="90" spans="1:16" ht="12.75" customHeight="1">
      <c r="A90" s="31">
        <v>80</v>
      </c>
      <c r="B90" s="32" t="s">
        <v>69</v>
      </c>
      <c r="C90" s="33" t="s">
        <v>130</v>
      </c>
      <c r="D90" s="34">
        <v>45106</v>
      </c>
      <c r="E90" s="40">
        <v>1868.35</v>
      </c>
      <c r="F90" s="40">
        <v>1881.5</v>
      </c>
      <c r="G90" s="41">
        <v>1848.2</v>
      </c>
      <c r="H90" s="41">
        <v>1828.05</v>
      </c>
      <c r="I90" s="41">
        <v>1794.75</v>
      </c>
      <c r="J90" s="41">
        <v>1901.65</v>
      </c>
      <c r="K90" s="41">
        <v>1934.9500000000003</v>
      </c>
      <c r="L90" s="41">
        <v>1955.1000000000001</v>
      </c>
      <c r="M90" s="31">
        <v>1914.8</v>
      </c>
      <c r="N90" s="31">
        <v>1861.35</v>
      </c>
      <c r="O90" s="42">
        <v>4423200</v>
      </c>
      <c r="P90" s="43">
        <v>0.16830427892234548</v>
      </c>
    </row>
    <row r="91" spans="1:16" ht="12.75" customHeight="1">
      <c r="A91" s="31">
        <v>81</v>
      </c>
      <c r="B91" s="32" t="s">
        <v>64</v>
      </c>
      <c r="C91" s="33" t="s">
        <v>131</v>
      </c>
      <c r="D91" s="34">
        <v>45106</v>
      </c>
      <c r="E91" s="40">
        <v>1612.6</v>
      </c>
      <c r="F91" s="40">
        <v>1613.1000000000001</v>
      </c>
      <c r="G91" s="41">
        <v>1606.2000000000003</v>
      </c>
      <c r="H91" s="41">
        <v>1599.8000000000002</v>
      </c>
      <c r="I91" s="41">
        <v>1592.9000000000003</v>
      </c>
      <c r="J91" s="41">
        <v>1619.5000000000002</v>
      </c>
      <c r="K91" s="41">
        <v>1626.4000000000003</v>
      </c>
      <c r="L91" s="41">
        <v>1632.8000000000002</v>
      </c>
      <c r="M91" s="31">
        <v>1620</v>
      </c>
      <c r="N91" s="31">
        <v>1606.7</v>
      </c>
      <c r="O91" s="42">
        <v>92165150</v>
      </c>
      <c r="P91" s="43">
        <v>2.2788171682855637E-3</v>
      </c>
    </row>
    <row r="92" spans="1:16" ht="12.75" customHeight="1">
      <c r="A92" s="31">
        <v>82</v>
      </c>
      <c r="B92" s="32" t="s">
        <v>69</v>
      </c>
      <c r="C92" s="33" t="s">
        <v>132</v>
      </c>
      <c r="D92" s="34">
        <v>45106</v>
      </c>
      <c r="E92" s="40">
        <v>627.95000000000005</v>
      </c>
      <c r="F92" s="40">
        <v>620.79999999999995</v>
      </c>
      <c r="G92" s="41">
        <v>611.69999999999993</v>
      </c>
      <c r="H92" s="41">
        <v>595.44999999999993</v>
      </c>
      <c r="I92" s="41">
        <v>586.34999999999991</v>
      </c>
      <c r="J92" s="41">
        <v>637.04999999999995</v>
      </c>
      <c r="K92" s="41">
        <v>646.14999999999986</v>
      </c>
      <c r="L92" s="41">
        <v>662.4</v>
      </c>
      <c r="M92" s="31">
        <v>629.9</v>
      </c>
      <c r="N92" s="31">
        <v>604.54999999999995</v>
      </c>
      <c r="O92" s="42">
        <v>22729300</v>
      </c>
      <c r="P92" s="43">
        <v>7.2121620920458679E-2</v>
      </c>
    </row>
    <row r="93" spans="1:16" ht="12.75" customHeight="1">
      <c r="A93" s="31">
        <v>83</v>
      </c>
      <c r="B93" s="32" t="s">
        <v>57</v>
      </c>
      <c r="C93" s="33" t="s">
        <v>133</v>
      </c>
      <c r="D93" s="34">
        <v>45106</v>
      </c>
      <c r="E93" s="40">
        <v>2793.4</v>
      </c>
      <c r="F93" s="40">
        <v>2807.7333333333336</v>
      </c>
      <c r="G93" s="41">
        <v>2773.7666666666673</v>
      </c>
      <c r="H93" s="41">
        <v>2754.1333333333337</v>
      </c>
      <c r="I93" s="41">
        <v>2720.1666666666674</v>
      </c>
      <c r="J93" s="41">
        <v>2827.3666666666672</v>
      </c>
      <c r="K93" s="41">
        <v>2861.3333333333335</v>
      </c>
      <c r="L93" s="41">
        <v>2880.9666666666672</v>
      </c>
      <c r="M93" s="31">
        <v>2841.7</v>
      </c>
      <c r="N93" s="31">
        <v>2788.1</v>
      </c>
      <c r="O93" s="42">
        <v>3416100</v>
      </c>
      <c r="P93" s="43">
        <v>1.4951627088830256E-3</v>
      </c>
    </row>
    <row r="94" spans="1:16" ht="12.75" customHeight="1">
      <c r="A94" s="31">
        <v>84</v>
      </c>
      <c r="B94" s="32" t="s">
        <v>134</v>
      </c>
      <c r="C94" s="33" t="s">
        <v>135</v>
      </c>
      <c r="D94" s="34">
        <v>45106</v>
      </c>
      <c r="E94" s="40">
        <v>427.2</v>
      </c>
      <c r="F94" s="40">
        <v>427.93333333333334</v>
      </c>
      <c r="G94" s="41">
        <v>423.06666666666666</v>
      </c>
      <c r="H94" s="41">
        <v>418.93333333333334</v>
      </c>
      <c r="I94" s="41">
        <v>414.06666666666666</v>
      </c>
      <c r="J94" s="41">
        <v>432.06666666666666</v>
      </c>
      <c r="K94" s="41">
        <v>436.93333333333334</v>
      </c>
      <c r="L94" s="41">
        <v>441.06666666666666</v>
      </c>
      <c r="M94" s="31">
        <v>432.8</v>
      </c>
      <c r="N94" s="31">
        <v>423.8</v>
      </c>
      <c r="O94" s="42">
        <v>34665400</v>
      </c>
      <c r="P94" s="43">
        <v>-1.7225640007938085E-2</v>
      </c>
    </row>
    <row r="95" spans="1:16" ht="12.75" customHeight="1">
      <c r="A95" s="31">
        <v>85</v>
      </c>
      <c r="B95" s="32" t="s">
        <v>134</v>
      </c>
      <c r="C95" s="33" t="s">
        <v>136</v>
      </c>
      <c r="D95" s="34">
        <v>45106</v>
      </c>
      <c r="E95" s="40">
        <v>114.8</v>
      </c>
      <c r="F95" s="40">
        <v>115.28333333333335</v>
      </c>
      <c r="G95" s="41">
        <v>113.66666666666669</v>
      </c>
      <c r="H95" s="41">
        <v>112.53333333333335</v>
      </c>
      <c r="I95" s="41">
        <v>110.91666666666669</v>
      </c>
      <c r="J95" s="41">
        <v>116.41666666666669</v>
      </c>
      <c r="K95" s="41">
        <v>118.03333333333333</v>
      </c>
      <c r="L95" s="41">
        <v>119.16666666666669</v>
      </c>
      <c r="M95" s="31">
        <v>116.9</v>
      </c>
      <c r="N95" s="31">
        <v>114.15</v>
      </c>
      <c r="O95" s="42">
        <v>25937300</v>
      </c>
      <c r="P95" s="43">
        <v>-5.6203251814337576E-3</v>
      </c>
    </row>
    <row r="96" spans="1:16" ht="12.75" customHeight="1">
      <c r="A96" s="31">
        <v>86</v>
      </c>
      <c r="B96" s="32" t="s">
        <v>85</v>
      </c>
      <c r="C96" s="33" t="s">
        <v>137</v>
      </c>
      <c r="D96" s="34">
        <v>45106</v>
      </c>
      <c r="E96" s="40">
        <v>273.85000000000002</v>
      </c>
      <c r="F96" s="40">
        <v>273.75</v>
      </c>
      <c r="G96" s="41">
        <v>272.10000000000002</v>
      </c>
      <c r="H96" s="41">
        <v>270.35000000000002</v>
      </c>
      <c r="I96" s="41">
        <v>268.70000000000005</v>
      </c>
      <c r="J96" s="41">
        <v>275.5</v>
      </c>
      <c r="K96" s="41">
        <v>277.14999999999998</v>
      </c>
      <c r="L96" s="41">
        <v>278.89999999999998</v>
      </c>
      <c r="M96" s="31">
        <v>275.39999999999998</v>
      </c>
      <c r="N96" s="31">
        <v>272</v>
      </c>
      <c r="O96" s="42">
        <v>21424500</v>
      </c>
      <c r="P96" s="43">
        <v>7.2353389185072356E-3</v>
      </c>
    </row>
    <row r="97" spans="1:16" ht="12.75" customHeight="1">
      <c r="A97" s="31">
        <v>87</v>
      </c>
      <c r="B97" s="32" t="s">
        <v>60</v>
      </c>
      <c r="C97" s="33" t="s">
        <v>138</v>
      </c>
      <c r="D97" s="34">
        <v>45106</v>
      </c>
      <c r="E97" s="40">
        <v>2687.2</v>
      </c>
      <c r="F97" s="40">
        <v>2694.0333333333333</v>
      </c>
      <c r="G97" s="41">
        <v>2674.5666666666666</v>
      </c>
      <c r="H97" s="41">
        <v>2661.9333333333334</v>
      </c>
      <c r="I97" s="41">
        <v>2642.4666666666667</v>
      </c>
      <c r="J97" s="41">
        <v>2706.6666666666665</v>
      </c>
      <c r="K97" s="41">
        <v>2726.1333333333328</v>
      </c>
      <c r="L97" s="41">
        <v>2738.7666666666664</v>
      </c>
      <c r="M97" s="31">
        <v>2713.5</v>
      </c>
      <c r="N97" s="31">
        <v>2681.4</v>
      </c>
      <c r="O97" s="42">
        <v>9694500</v>
      </c>
      <c r="P97" s="43">
        <v>-1.1289927793415739E-2</v>
      </c>
    </row>
    <row r="98" spans="1:16" ht="12.75" customHeight="1">
      <c r="A98" s="31">
        <v>88</v>
      </c>
      <c r="B98" s="32" t="s">
        <v>69</v>
      </c>
      <c r="C98" s="33" t="s">
        <v>139</v>
      </c>
      <c r="D98" s="34">
        <v>45106</v>
      </c>
      <c r="E98" s="40">
        <v>113.6</v>
      </c>
      <c r="F98" s="40">
        <v>113.60000000000001</v>
      </c>
      <c r="G98" s="41">
        <v>112.70000000000002</v>
      </c>
      <c r="H98" s="41">
        <v>111.80000000000001</v>
      </c>
      <c r="I98" s="41">
        <v>110.90000000000002</v>
      </c>
      <c r="J98" s="41">
        <v>114.50000000000001</v>
      </c>
      <c r="K98" s="41">
        <v>115.40000000000002</v>
      </c>
      <c r="L98" s="41">
        <v>116.30000000000001</v>
      </c>
      <c r="M98" s="31">
        <v>114.5</v>
      </c>
      <c r="N98" s="31">
        <v>112.7</v>
      </c>
      <c r="O98" s="42">
        <v>52109000</v>
      </c>
      <c r="P98" s="43">
        <v>-6.6756641351755266E-3</v>
      </c>
    </row>
    <row r="99" spans="1:16" ht="12.75" customHeight="1">
      <c r="A99" s="31">
        <v>89</v>
      </c>
      <c r="B99" s="32" t="s">
        <v>64</v>
      </c>
      <c r="C99" s="33" t="s">
        <v>140</v>
      </c>
      <c r="D99" s="34">
        <v>45106</v>
      </c>
      <c r="E99" s="40">
        <v>927.45</v>
      </c>
      <c r="F99" s="40">
        <v>929.66666666666663</v>
      </c>
      <c r="G99" s="41">
        <v>920.83333333333326</v>
      </c>
      <c r="H99" s="41">
        <v>914.21666666666658</v>
      </c>
      <c r="I99" s="41">
        <v>905.38333333333321</v>
      </c>
      <c r="J99" s="41">
        <v>936.2833333333333</v>
      </c>
      <c r="K99" s="41">
        <v>945.11666666666656</v>
      </c>
      <c r="L99" s="41">
        <v>951.73333333333335</v>
      </c>
      <c r="M99" s="31">
        <v>938.5</v>
      </c>
      <c r="N99" s="31">
        <v>923.05</v>
      </c>
      <c r="O99" s="42">
        <v>83153700</v>
      </c>
      <c r="P99" s="43">
        <v>1.5672292617862824E-2</v>
      </c>
    </row>
    <row r="100" spans="1:16" ht="12.75" customHeight="1">
      <c r="A100" s="31">
        <v>90</v>
      </c>
      <c r="B100" s="32" t="s">
        <v>69</v>
      </c>
      <c r="C100" s="33" t="s">
        <v>141</v>
      </c>
      <c r="D100" s="34">
        <v>45106</v>
      </c>
      <c r="E100" s="40">
        <v>1264.8499999999999</v>
      </c>
      <c r="F100" s="40">
        <v>1262.2833333333333</v>
      </c>
      <c r="G100" s="41">
        <v>1249.4166666666665</v>
      </c>
      <c r="H100" s="41">
        <v>1233.9833333333331</v>
      </c>
      <c r="I100" s="41">
        <v>1221.1166666666663</v>
      </c>
      <c r="J100" s="41">
        <v>1277.7166666666667</v>
      </c>
      <c r="K100" s="41">
        <v>1290.5833333333335</v>
      </c>
      <c r="L100" s="41">
        <v>1306.0166666666669</v>
      </c>
      <c r="M100" s="31">
        <v>1275.1500000000001</v>
      </c>
      <c r="N100" s="31">
        <v>1246.8499999999999</v>
      </c>
      <c r="O100" s="42">
        <v>4984200</v>
      </c>
      <c r="P100" s="43">
        <v>-2.8309342082887354E-3</v>
      </c>
    </row>
    <row r="101" spans="1:16" ht="12.75" customHeight="1">
      <c r="A101" s="31">
        <v>91</v>
      </c>
      <c r="B101" s="32" t="s">
        <v>69</v>
      </c>
      <c r="C101" s="33" t="s">
        <v>142</v>
      </c>
      <c r="D101" s="34">
        <v>45106</v>
      </c>
      <c r="E101" s="40">
        <v>551.85</v>
      </c>
      <c r="F101" s="40">
        <v>546.51666666666677</v>
      </c>
      <c r="G101" s="41">
        <v>537.48333333333358</v>
      </c>
      <c r="H101" s="41">
        <v>523.11666666666679</v>
      </c>
      <c r="I101" s="41">
        <v>514.0833333333336</v>
      </c>
      <c r="J101" s="41">
        <v>560.88333333333355</v>
      </c>
      <c r="K101" s="41">
        <v>569.91666666666663</v>
      </c>
      <c r="L101" s="41">
        <v>584.28333333333353</v>
      </c>
      <c r="M101" s="31">
        <v>555.54999999999995</v>
      </c>
      <c r="N101" s="31">
        <v>532.15</v>
      </c>
      <c r="O101" s="42">
        <v>13396500</v>
      </c>
      <c r="P101" s="43">
        <v>0.15477114041892939</v>
      </c>
    </row>
    <row r="102" spans="1:16" ht="12.75" customHeight="1">
      <c r="A102" s="31">
        <v>92</v>
      </c>
      <c r="B102" s="32" t="s">
        <v>80</v>
      </c>
      <c r="C102" s="33" t="s">
        <v>143</v>
      </c>
      <c r="D102" s="34">
        <v>45106</v>
      </c>
      <c r="E102" s="40">
        <v>7.65</v>
      </c>
      <c r="F102" s="40">
        <v>7.6833333333333327</v>
      </c>
      <c r="G102" s="41">
        <v>7.5666666666666655</v>
      </c>
      <c r="H102" s="41">
        <v>7.4833333333333325</v>
      </c>
      <c r="I102" s="41">
        <v>7.3666666666666654</v>
      </c>
      <c r="J102" s="41">
        <v>7.7666666666666657</v>
      </c>
      <c r="K102" s="41">
        <v>7.8833333333333329</v>
      </c>
      <c r="L102" s="41">
        <v>7.9666666666666659</v>
      </c>
      <c r="M102" s="31">
        <v>7.8</v>
      </c>
      <c r="N102" s="31">
        <v>7.6</v>
      </c>
      <c r="O102" s="42">
        <v>609660000</v>
      </c>
      <c r="P102" s="43">
        <v>2.1685212494972517E-2</v>
      </c>
    </row>
    <row r="103" spans="1:16" ht="12.75" customHeight="1">
      <c r="A103" s="31">
        <v>93</v>
      </c>
      <c r="B103" s="32" t="s">
        <v>69</v>
      </c>
      <c r="C103" s="33" t="s">
        <v>144</v>
      </c>
      <c r="D103" s="34">
        <v>45106</v>
      </c>
      <c r="E103" s="40">
        <v>107.5</v>
      </c>
      <c r="F103" s="40">
        <v>108.40000000000002</v>
      </c>
      <c r="G103" s="41">
        <v>106.00000000000004</v>
      </c>
      <c r="H103" s="41">
        <v>104.50000000000003</v>
      </c>
      <c r="I103" s="41">
        <v>102.10000000000005</v>
      </c>
      <c r="J103" s="41">
        <v>109.90000000000003</v>
      </c>
      <c r="K103" s="41">
        <v>112.30000000000001</v>
      </c>
      <c r="L103" s="41">
        <v>113.80000000000003</v>
      </c>
      <c r="M103" s="31">
        <v>110.8</v>
      </c>
      <c r="N103" s="31">
        <v>106.9</v>
      </c>
      <c r="O103" s="42">
        <v>193550000</v>
      </c>
      <c r="P103" s="43">
        <v>1.9489070318672638E-2</v>
      </c>
    </row>
    <row r="104" spans="1:16" ht="12.75" customHeight="1">
      <c r="A104" s="31">
        <v>94</v>
      </c>
      <c r="B104" s="32" t="s">
        <v>64</v>
      </c>
      <c r="C104" s="33" t="s">
        <v>145</v>
      </c>
      <c r="D104" s="34">
        <v>45106</v>
      </c>
      <c r="E104" s="40">
        <v>81.099999999999994</v>
      </c>
      <c r="F104" s="40">
        <v>81.483333333333334</v>
      </c>
      <c r="G104" s="41">
        <v>79.416666666666671</v>
      </c>
      <c r="H104" s="41">
        <v>77.733333333333334</v>
      </c>
      <c r="I104" s="41">
        <v>75.666666666666671</v>
      </c>
      <c r="J104" s="41">
        <v>83.166666666666671</v>
      </c>
      <c r="K104" s="41">
        <v>85.233333333333334</v>
      </c>
      <c r="L104" s="41">
        <v>86.916666666666671</v>
      </c>
      <c r="M104" s="31">
        <v>83.55</v>
      </c>
      <c r="N104" s="31">
        <v>79.8</v>
      </c>
      <c r="O104" s="42">
        <v>283095000</v>
      </c>
      <c r="P104" s="43">
        <v>-4.6935977217593084E-3</v>
      </c>
    </row>
    <row r="105" spans="1:16" ht="12.75" customHeight="1">
      <c r="A105" s="31">
        <v>95</v>
      </c>
      <c r="B105" s="32" t="s">
        <v>46</v>
      </c>
      <c r="C105" s="33" t="s">
        <v>146</v>
      </c>
      <c r="D105" s="34">
        <v>45106</v>
      </c>
      <c r="E105" s="40">
        <v>129.19999999999999</v>
      </c>
      <c r="F105" s="40">
        <v>128.38333333333333</v>
      </c>
      <c r="G105" s="41">
        <v>127.06666666666666</v>
      </c>
      <c r="H105" s="41">
        <v>124.93333333333334</v>
      </c>
      <c r="I105" s="41">
        <v>123.61666666666667</v>
      </c>
      <c r="J105" s="41">
        <v>130.51666666666665</v>
      </c>
      <c r="K105" s="41">
        <v>131.83333333333331</v>
      </c>
      <c r="L105" s="41">
        <v>133.96666666666664</v>
      </c>
      <c r="M105" s="31">
        <v>129.69999999999999</v>
      </c>
      <c r="N105" s="31">
        <v>126.25</v>
      </c>
      <c r="O105" s="42">
        <v>52080000</v>
      </c>
      <c r="P105" s="43">
        <v>-3.8093918825322065E-2</v>
      </c>
    </row>
    <row r="106" spans="1:16" ht="12.75" customHeight="1">
      <c r="A106" s="31">
        <v>96</v>
      </c>
      <c r="B106" s="32" t="s">
        <v>85</v>
      </c>
      <c r="C106" s="33" t="s">
        <v>147</v>
      </c>
      <c r="D106" s="34">
        <v>45106</v>
      </c>
      <c r="E106" s="40">
        <v>460.75</v>
      </c>
      <c r="F106" s="40">
        <v>463.31666666666666</v>
      </c>
      <c r="G106" s="41">
        <v>457.43333333333334</v>
      </c>
      <c r="H106" s="41">
        <v>454.11666666666667</v>
      </c>
      <c r="I106" s="41">
        <v>448.23333333333335</v>
      </c>
      <c r="J106" s="41">
        <v>466.63333333333333</v>
      </c>
      <c r="K106" s="41">
        <v>472.51666666666665</v>
      </c>
      <c r="L106" s="41">
        <v>475.83333333333331</v>
      </c>
      <c r="M106" s="31">
        <v>469.2</v>
      </c>
      <c r="N106" s="31">
        <v>460</v>
      </c>
      <c r="O106" s="42">
        <v>9260625</v>
      </c>
      <c r="P106" s="43">
        <v>1.6450347117416241E-2</v>
      </c>
    </row>
    <row r="107" spans="1:16" ht="12.75" customHeight="1">
      <c r="A107" s="31">
        <v>97</v>
      </c>
      <c r="B107" s="32" t="s">
        <v>118</v>
      </c>
      <c r="C107" s="33" t="s">
        <v>148</v>
      </c>
      <c r="D107" s="34">
        <v>45106</v>
      </c>
      <c r="E107" s="40">
        <v>397.55</v>
      </c>
      <c r="F107" s="40">
        <v>399.68333333333334</v>
      </c>
      <c r="G107" s="41">
        <v>392.91666666666669</v>
      </c>
      <c r="H107" s="41">
        <v>388.28333333333336</v>
      </c>
      <c r="I107" s="41">
        <v>381.51666666666671</v>
      </c>
      <c r="J107" s="41">
        <v>404.31666666666666</v>
      </c>
      <c r="K107" s="41">
        <v>411.08333333333331</v>
      </c>
      <c r="L107" s="41">
        <v>415.71666666666664</v>
      </c>
      <c r="M107" s="31">
        <v>406.45</v>
      </c>
      <c r="N107" s="31">
        <v>395.05</v>
      </c>
      <c r="O107" s="42">
        <v>17734000</v>
      </c>
      <c r="P107" s="43">
        <v>-5.8302500280300483E-3</v>
      </c>
    </row>
    <row r="108" spans="1:16" ht="12.75" customHeight="1">
      <c r="A108" s="31">
        <v>98</v>
      </c>
      <c r="B108" s="32" t="s">
        <v>50</v>
      </c>
      <c r="C108" s="33" t="s">
        <v>149</v>
      </c>
      <c r="D108" s="34">
        <v>45106</v>
      </c>
      <c r="E108" s="40">
        <v>223.45</v>
      </c>
      <c r="F108" s="40">
        <v>222.11666666666667</v>
      </c>
      <c r="G108" s="41">
        <v>219.73333333333335</v>
      </c>
      <c r="H108" s="41">
        <v>216.01666666666668</v>
      </c>
      <c r="I108" s="41">
        <v>213.63333333333335</v>
      </c>
      <c r="J108" s="41">
        <v>225.83333333333334</v>
      </c>
      <c r="K108" s="41">
        <v>228.21666666666667</v>
      </c>
      <c r="L108" s="41">
        <v>231.93333333333334</v>
      </c>
      <c r="M108" s="31">
        <v>224.5</v>
      </c>
      <c r="N108" s="31">
        <v>218.4</v>
      </c>
      <c r="O108" s="42">
        <v>18676000</v>
      </c>
      <c r="P108" s="43">
        <v>-2.6602176541717048E-2</v>
      </c>
    </row>
    <row r="109" spans="1:16" ht="12.75" customHeight="1">
      <c r="A109" s="31">
        <v>99</v>
      </c>
      <c r="B109" s="32" t="s">
        <v>46</v>
      </c>
      <c r="C109" s="33" t="s">
        <v>150</v>
      </c>
      <c r="D109" s="34">
        <v>45106</v>
      </c>
      <c r="E109" s="40">
        <v>5929.4</v>
      </c>
      <c r="F109" s="40">
        <v>5927.1499999999987</v>
      </c>
      <c r="G109" s="41">
        <v>5864.3499999999976</v>
      </c>
      <c r="H109" s="41">
        <v>5799.2999999999993</v>
      </c>
      <c r="I109" s="41">
        <v>5736.4999999999982</v>
      </c>
      <c r="J109" s="41">
        <v>5992.1999999999971</v>
      </c>
      <c r="K109" s="41">
        <v>6054.9999999999982</v>
      </c>
      <c r="L109" s="41">
        <v>6120.0499999999965</v>
      </c>
      <c r="M109" s="31">
        <v>5989.95</v>
      </c>
      <c r="N109" s="31">
        <v>5862.1</v>
      </c>
      <c r="O109" s="42">
        <v>338250</v>
      </c>
      <c r="P109" s="43">
        <v>-1.5283842794759825E-2</v>
      </c>
    </row>
    <row r="110" spans="1:16" ht="12.75" customHeight="1">
      <c r="A110" s="31">
        <v>100</v>
      </c>
      <c r="B110" s="32" t="s">
        <v>46</v>
      </c>
      <c r="C110" s="33" t="s">
        <v>151</v>
      </c>
      <c r="D110" s="34">
        <v>45106</v>
      </c>
      <c r="E110" s="40">
        <v>2442.65</v>
      </c>
      <c r="F110" s="40">
        <v>2441.8833333333332</v>
      </c>
      <c r="G110" s="41">
        <v>2428.7666666666664</v>
      </c>
      <c r="H110" s="41">
        <v>2414.8833333333332</v>
      </c>
      <c r="I110" s="41">
        <v>2401.7666666666664</v>
      </c>
      <c r="J110" s="41">
        <v>2455.7666666666664</v>
      </c>
      <c r="K110" s="41">
        <v>2468.8833333333332</v>
      </c>
      <c r="L110" s="41">
        <v>2482.7666666666664</v>
      </c>
      <c r="M110" s="31">
        <v>2455</v>
      </c>
      <c r="N110" s="31">
        <v>2428</v>
      </c>
      <c r="O110" s="42">
        <v>3678000</v>
      </c>
      <c r="P110" s="43">
        <v>-8.1708599627861832E-3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45106</v>
      </c>
      <c r="E111" s="40">
        <v>1306.9000000000001</v>
      </c>
      <c r="F111" s="40">
        <v>1307.2833333333335</v>
      </c>
      <c r="G111" s="41">
        <v>1292.166666666667</v>
      </c>
      <c r="H111" s="41">
        <v>1277.4333333333334</v>
      </c>
      <c r="I111" s="41">
        <v>1262.3166666666668</v>
      </c>
      <c r="J111" s="41">
        <v>1322.0166666666671</v>
      </c>
      <c r="K111" s="41">
        <v>1337.1333333333334</v>
      </c>
      <c r="L111" s="41">
        <v>1351.8666666666672</v>
      </c>
      <c r="M111" s="31">
        <v>1322.4</v>
      </c>
      <c r="N111" s="31">
        <v>1292.55</v>
      </c>
      <c r="O111" s="42">
        <v>19984700</v>
      </c>
      <c r="P111" s="43">
        <v>-1.5723541478382286E-2</v>
      </c>
    </row>
    <row r="112" spans="1:16" ht="12.75" customHeight="1">
      <c r="A112" s="31">
        <v>102</v>
      </c>
      <c r="B112" s="32" t="s">
        <v>80</v>
      </c>
      <c r="C112" s="33" t="s">
        <v>153</v>
      </c>
      <c r="D112" s="34">
        <v>45106</v>
      </c>
      <c r="E112" s="40">
        <v>161.65</v>
      </c>
      <c r="F112" s="40">
        <v>162.61666666666667</v>
      </c>
      <c r="G112" s="41">
        <v>160.18333333333334</v>
      </c>
      <c r="H112" s="41">
        <v>158.71666666666667</v>
      </c>
      <c r="I112" s="41">
        <v>156.28333333333333</v>
      </c>
      <c r="J112" s="41">
        <v>164.08333333333334</v>
      </c>
      <c r="K112" s="41">
        <v>166.51666666666668</v>
      </c>
      <c r="L112" s="41">
        <v>167.98333333333335</v>
      </c>
      <c r="M112" s="31">
        <v>165.05</v>
      </c>
      <c r="N112" s="31">
        <v>161.15</v>
      </c>
      <c r="O112" s="42">
        <v>69808200</v>
      </c>
      <c r="P112" s="43">
        <v>1.0427311334273201E-2</v>
      </c>
    </row>
    <row r="113" spans="1:16" ht="12.75" customHeight="1">
      <c r="A113" s="31">
        <v>103</v>
      </c>
      <c r="B113" s="32" t="s">
        <v>88</v>
      </c>
      <c r="C113" s="33" t="s">
        <v>154</v>
      </c>
      <c r="D113" s="34">
        <v>45106</v>
      </c>
      <c r="E113" s="40">
        <v>1299.3</v>
      </c>
      <c r="F113" s="40">
        <v>1298.5833333333333</v>
      </c>
      <c r="G113" s="41">
        <v>1292.8166666666666</v>
      </c>
      <c r="H113" s="41">
        <v>1286.3333333333333</v>
      </c>
      <c r="I113" s="41">
        <v>1280.5666666666666</v>
      </c>
      <c r="J113" s="41">
        <v>1305.0666666666666</v>
      </c>
      <c r="K113" s="41">
        <v>1310.8333333333335</v>
      </c>
      <c r="L113" s="41">
        <v>1317.3166666666666</v>
      </c>
      <c r="M113" s="31">
        <v>1304.3499999999999</v>
      </c>
      <c r="N113" s="31">
        <v>1292.0999999999999</v>
      </c>
      <c r="O113" s="42">
        <v>42560000</v>
      </c>
      <c r="P113" s="43">
        <v>-8.0548926014319816E-3</v>
      </c>
    </row>
    <row r="114" spans="1:16" ht="12.75" customHeight="1">
      <c r="A114" s="31">
        <v>104</v>
      </c>
      <c r="B114" s="32" t="s">
        <v>88</v>
      </c>
      <c r="C114" s="33" t="s">
        <v>155</v>
      </c>
      <c r="D114" s="34">
        <v>45106</v>
      </c>
      <c r="E114" s="40">
        <v>619.1</v>
      </c>
      <c r="F114" s="40">
        <v>617.20000000000005</v>
      </c>
      <c r="G114" s="41">
        <v>611.10000000000014</v>
      </c>
      <c r="H114" s="41">
        <v>603.10000000000014</v>
      </c>
      <c r="I114" s="41">
        <v>597.00000000000023</v>
      </c>
      <c r="J114" s="41">
        <v>625.20000000000005</v>
      </c>
      <c r="K114" s="41">
        <v>631.29999999999995</v>
      </c>
      <c r="L114" s="41">
        <v>639.29999999999995</v>
      </c>
      <c r="M114" s="31">
        <v>623.29999999999995</v>
      </c>
      <c r="N114" s="31">
        <v>609.20000000000005</v>
      </c>
      <c r="O114" s="42">
        <v>3093600</v>
      </c>
      <c r="P114" s="43">
        <v>3.2611235354985148E-2</v>
      </c>
    </row>
    <row r="115" spans="1:16" ht="12.75" customHeight="1">
      <c r="A115" s="31">
        <v>105</v>
      </c>
      <c r="B115" s="32" t="s">
        <v>85</v>
      </c>
      <c r="C115" s="33" t="s">
        <v>156</v>
      </c>
      <c r="D115" s="34">
        <v>45106</v>
      </c>
      <c r="E115" s="40">
        <v>92.25</v>
      </c>
      <c r="F115" s="40">
        <v>92.45</v>
      </c>
      <c r="G115" s="41">
        <v>91.7</v>
      </c>
      <c r="H115" s="41">
        <v>91.15</v>
      </c>
      <c r="I115" s="41">
        <v>90.4</v>
      </c>
      <c r="J115" s="41">
        <v>93</v>
      </c>
      <c r="K115" s="41">
        <v>93.75</v>
      </c>
      <c r="L115" s="41">
        <v>94.3</v>
      </c>
      <c r="M115" s="31">
        <v>93.2</v>
      </c>
      <c r="N115" s="31">
        <v>91.9</v>
      </c>
      <c r="O115" s="42">
        <v>58461000</v>
      </c>
      <c r="P115" s="43">
        <v>1.9381162869772185E-2</v>
      </c>
    </row>
    <row r="116" spans="1:16" ht="12.75" customHeight="1">
      <c r="A116" s="31">
        <v>106</v>
      </c>
      <c r="B116" s="32" t="s">
        <v>44</v>
      </c>
      <c r="C116" s="33" t="s">
        <v>157</v>
      </c>
      <c r="D116" s="34">
        <v>45106</v>
      </c>
      <c r="E116" s="40">
        <v>731.4</v>
      </c>
      <c r="F116" s="40">
        <v>734.38333333333321</v>
      </c>
      <c r="G116" s="41">
        <v>725.96666666666647</v>
      </c>
      <c r="H116" s="41">
        <v>720.5333333333333</v>
      </c>
      <c r="I116" s="41">
        <v>712.11666666666656</v>
      </c>
      <c r="J116" s="41">
        <v>739.81666666666638</v>
      </c>
      <c r="K116" s="41">
        <v>748.23333333333312</v>
      </c>
      <c r="L116" s="41">
        <v>753.66666666666629</v>
      </c>
      <c r="M116" s="31">
        <v>742.8</v>
      </c>
      <c r="N116" s="31">
        <v>728.95</v>
      </c>
      <c r="O116" s="42">
        <v>3335800</v>
      </c>
      <c r="P116" s="43">
        <v>1.52324431256182E-2</v>
      </c>
    </row>
    <row r="117" spans="1:16" ht="12.75" customHeight="1">
      <c r="A117" s="31">
        <v>107</v>
      </c>
      <c r="B117" s="32" t="s">
        <v>46</v>
      </c>
      <c r="C117" s="33" t="s">
        <v>158</v>
      </c>
      <c r="D117" s="34">
        <v>45106</v>
      </c>
      <c r="E117" s="40">
        <v>669.05</v>
      </c>
      <c r="F117" s="40">
        <v>669.23333333333323</v>
      </c>
      <c r="G117" s="41">
        <v>661.81666666666649</v>
      </c>
      <c r="H117" s="41">
        <v>654.58333333333326</v>
      </c>
      <c r="I117" s="41">
        <v>647.16666666666652</v>
      </c>
      <c r="J117" s="41">
        <v>676.46666666666647</v>
      </c>
      <c r="K117" s="41">
        <v>683.88333333333321</v>
      </c>
      <c r="L117" s="41">
        <v>691.11666666666645</v>
      </c>
      <c r="M117" s="31">
        <v>676.65</v>
      </c>
      <c r="N117" s="31">
        <v>662</v>
      </c>
      <c r="O117" s="42">
        <v>14133875</v>
      </c>
      <c r="P117" s="43">
        <v>7.1366982821516212E-2</v>
      </c>
    </row>
    <row r="118" spans="1:16" ht="12.75" customHeight="1">
      <c r="A118" s="31">
        <v>108</v>
      </c>
      <c r="B118" s="32" t="s">
        <v>60</v>
      </c>
      <c r="C118" s="33" t="s">
        <v>159</v>
      </c>
      <c r="D118" s="34">
        <v>45106</v>
      </c>
      <c r="E118" s="40">
        <v>454.85</v>
      </c>
      <c r="F118" s="40">
        <v>455.2</v>
      </c>
      <c r="G118" s="41">
        <v>453.45</v>
      </c>
      <c r="H118" s="41">
        <v>452.05</v>
      </c>
      <c r="I118" s="41">
        <v>450.3</v>
      </c>
      <c r="J118" s="41">
        <v>456.59999999999997</v>
      </c>
      <c r="K118" s="41">
        <v>458.34999999999997</v>
      </c>
      <c r="L118" s="41">
        <v>459.74999999999994</v>
      </c>
      <c r="M118" s="31">
        <v>456.95</v>
      </c>
      <c r="N118" s="31">
        <v>453.8</v>
      </c>
      <c r="O118" s="42">
        <v>67545600</v>
      </c>
      <c r="P118" s="43">
        <v>-9.014084507042254E-3</v>
      </c>
    </row>
    <row r="119" spans="1:16" ht="12.75" customHeight="1">
      <c r="A119" s="31">
        <v>109</v>
      </c>
      <c r="B119" s="32" t="s">
        <v>134</v>
      </c>
      <c r="C119" s="33" t="s">
        <v>160</v>
      </c>
      <c r="D119" s="34">
        <v>45106</v>
      </c>
      <c r="E119" s="40">
        <v>577.25</v>
      </c>
      <c r="F119" s="40">
        <v>573.19999999999993</v>
      </c>
      <c r="G119" s="41">
        <v>562.54999999999984</v>
      </c>
      <c r="H119" s="41">
        <v>547.84999999999991</v>
      </c>
      <c r="I119" s="41">
        <v>537.19999999999982</v>
      </c>
      <c r="J119" s="41">
        <v>587.89999999999986</v>
      </c>
      <c r="K119" s="41">
        <v>598.54999999999995</v>
      </c>
      <c r="L119" s="41">
        <v>613.24999999999989</v>
      </c>
      <c r="M119" s="31">
        <v>583.85</v>
      </c>
      <c r="N119" s="31">
        <v>558.5</v>
      </c>
      <c r="O119" s="42">
        <v>27726250</v>
      </c>
      <c r="P119" s="43">
        <v>-1.1233450719921545E-2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45106</v>
      </c>
      <c r="E120" s="40">
        <v>3380.2</v>
      </c>
      <c r="F120" s="40">
        <v>3395.7333333333336</v>
      </c>
      <c r="G120" s="41">
        <v>3349.0166666666673</v>
      </c>
      <c r="H120" s="41">
        <v>3317.8333333333339</v>
      </c>
      <c r="I120" s="41">
        <v>3271.1166666666677</v>
      </c>
      <c r="J120" s="41">
        <v>3426.916666666667</v>
      </c>
      <c r="K120" s="41">
        <v>3473.6333333333332</v>
      </c>
      <c r="L120" s="41">
        <v>3504.8166666666666</v>
      </c>
      <c r="M120" s="31">
        <v>3442.45</v>
      </c>
      <c r="N120" s="31">
        <v>3364.55</v>
      </c>
      <c r="O120" s="42">
        <v>393000</v>
      </c>
      <c r="P120" s="43">
        <v>-1.9047619047619048E-3</v>
      </c>
    </row>
    <row r="121" spans="1:16" ht="12.75" customHeight="1">
      <c r="A121" s="31">
        <v>111</v>
      </c>
      <c r="B121" s="32" t="s">
        <v>134</v>
      </c>
      <c r="C121" s="33" t="s">
        <v>162</v>
      </c>
      <c r="D121" s="34">
        <v>45106</v>
      </c>
      <c r="E121" s="40">
        <v>775.25</v>
      </c>
      <c r="F121" s="40">
        <v>775.75</v>
      </c>
      <c r="G121" s="41">
        <v>768.8</v>
      </c>
      <c r="H121" s="41">
        <v>762.34999999999991</v>
      </c>
      <c r="I121" s="41">
        <v>755.39999999999986</v>
      </c>
      <c r="J121" s="41">
        <v>782.2</v>
      </c>
      <c r="K121" s="41">
        <v>789.15000000000009</v>
      </c>
      <c r="L121" s="41">
        <v>795.60000000000014</v>
      </c>
      <c r="M121" s="31">
        <v>782.7</v>
      </c>
      <c r="N121" s="31">
        <v>769.3</v>
      </c>
      <c r="O121" s="42">
        <v>31334850</v>
      </c>
      <c r="P121" s="43">
        <v>-5.9528907922912202E-3</v>
      </c>
    </row>
    <row r="122" spans="1:16" ht="12.75" customHeight="1">
      <c r="A122" s="31">
        <v>112</v>
      </c>
      <c r="B122" s="32" t="s">
        <v>46</v>
      </c>
      <c r="C122" s="33" t="s">
        <v>163</v>
      </c>
      <c r="D122" s="34">
        <v>45106</v>
      </c>
      <c r="E122" s="40">
        <v>493.45</v>
      </c>
      <c r="F122" s="40">
        <v>495.68333333333334</v>
      </c>
      <c r="G122" s="41">
        <v>490.16666666666669</v>
      </c>
      <c r="H122" s="41">
        <v>486.88333333333333</v>
      </c>
      <c r="I122" s="41">
        <v>481.36666666666667</v>
      </c>
      <c r="J122" s="41">
        <v>498.9666666666667</v>
      </c>
      <c r="K122" s="41">
        <v>504.48333333333335</v>
      </c>
      <c r="L122" s="41">
        <v>507.76666666666671</v>
      </c>
      <c r="M122" s="31">
        <v>501.2</v>
      </c>
      <c r="N122" s="31">
        <v>492.4</v>
      </c>
      <c r="O122" s="42">
        <v>17085000</v>
      </c>
      <c r="P122" s="43">
        <v>1.4634860237084735E-4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45106</v>
      </c>
      <c r="E123" s="40">
        <v>1832.4</v>
      </c>
      <c r="F123" s="40">
        <v>1841.05</v>
      </c>
      <c r="G123" s="41">
        <v>1817.1</v>
      </c>
      <c r="H123" s="41">
        <v>1801.8</v>
      </c>
      <c r="I123" s="41">
        <v>1777.85</v>
      </c>
      <c r="J123" s="41">
        <v>1856.35</v>
      </c>
      <c r="K123" s="41">
        <v>1880.3000000000002</v>
      </c>
      <c r="L123" s="41">
        <v>1895.6</v>
      </c>
      <c r="M123" s="31">
        <v>1865</v>
      </c>
      <c r="N123" s="31">
        <v>1825.75</v>
      </c>
      <c r="O123" s="42">
        <v>29613200</v>
      </c>
      <c r="P123" s="43">
        <v>3.905349515221371E-3</v>
      </c>
    </row>
    <row r="124" spans="1:16" ht="12.75" customHeight="1">
      <c r="A124" s="31">
        <v>114</v>
      </c>
      <c r="B124" s="32" t="s">
        <v>69</v>
      </c>
      <c r="C124" s="33" t="s">
        <v>165</v>
      </c>
      <c r="D124" s="34">
        <v>45106</v>
      </c>
      <c r="E124" s="40">
        <v>118.4</v>
      </c>
      <c r="F124" s="40">
        <v>119.16666666666667</v>
      </c>
      <c r="G124" s="41">
        <v>117.13333333333334</v>
      </c>
      <c r="H124" s="41">
        <v>115.86666666666667</v>
      </c>
      <c r="I124" s="41">
        <v>113.83333333333334</v>
      </c>
      <c r="J124" s="41">
        <v>120.43333333333334</v>
      </c>
      <c r="K124" s="41">
        <v>122.46666666666667</v>
      </c>
      <c r="L124" s="41">
        <v>123.73333333333333</v>
      </c>
      <c r="M124" s="31">
        <v>121.2</v>
      </c>
      <c r="N124" s="31">
        <v>117.9</v>
      </c>
      <c r="O124" s="42">
        <v>102822328</v>
      </c>
      <c r="P124" s="43">
        <v>-2.7268889826931195E-2</v>
      </c>
    </row>
    <row r="125" spans="1:16" ht="12.75" customHeight="1">
      <c r="A125" s="31">
        <v>115</v>
      </c>
      <c r="B125" s="32" t="s">
        <v>46</v>
      </c>
      <c r="C125" s="33" t="s">
        <v>166</v>
      </c>
      <c r="D125" s="34">
        <v>45106</v>
      </c>
      <c r="E125" s="40">
        <v>2131.6999999999998</v>
      </c>
      <c r="F125" s="40">
        <v>2110.5666666666666</v>
      </c>
      <c r="G125" s="41">
        <v>2071.1333333333332</v>
      </c>
      <c r="H125" s="41">
        <v>2010.5666666666666</v>
      </c>
      <c r="I125" s="41">
        <v>1971.1333333333332</v>
      </c>
      <c r="J125" s="41">
        <v>2171.1333333333332</v>
      </c>
      <c r="K125" s="41">
        <v>2210.5666666666666</v>
      </c>
      <c r="L125" s="41">
        <v>2271.1333333333332</v>
      </c>
      <c r="M125" s="31">
        <v>2150</v>
      </c>
      <c r="N125" s="31">
        <v>2050</v>
      </c>
      <c r="O125" s="42">
        <v>1029000</v>
      </c>
      <c r="P125" s="43">
        <v>2.9823859087269818E-2</v>
      </c>
    </row>
    <row r="126" spans="1:16" ht="12.75" customHeight="1">
      <c r="A126" s="31">
        <v>116</v>
      </c>
      <c r="B126" s="32" t="s">
        <v>44</v>
      </c>
      <c r="C126" s="33" t="s">
        <v>167</v>
      </c>
      <c r="D126" s="34">
        <v>45106</v>
      </c>
      <c r="E126" s="40">
        <v>365.25</v>
      </c>
      <c r="F126" s="40">
        <v>366.9666666666667</v>
      </c>
      <c r="G126" s="41">
        <v>362.48333333333341</v>
      </c>
      <c r="H126" s="41">
        <v>359.7166666666667</v>
      </c>
      <c r="I126" s="41">
        <v>355.23333333333341</v>
      </c>
      <c r="J126" s="41">
        <v>369.73333333333341</v>
      </c>
      <c r="K126" s="41">
        <v>374.21666666666675</v>
      </c>
      <c r="L126" s="41">
        <v>376.98333333333341</v>
      </c>
      <c r="M126" s="31">
        <v>371.45</v>
      </c>
      <c r="N126" s="31">
        <v>364.2</v>
      </c>
      <c r="O126" s="42">
        <v>11571300</v>
      </c>
      <c r="P126" s="43">
        <v>2.4777565041108232E-3</v>
      </c>
    </row>
    <row r="127" spans="1:16" ht="12.75" customHeight="1">
      <c r="A127" s="31">
        <v>117</v>
      </c>
      <c r="B127" s="32" t="s">
        <v>69</v>
      </c>
      <c r="C127" s="33" t="s">
        <v>168</v>
      </c>
      <c r="D127" s="34">
        <v>45106</v>
      </c>
      <c r="E127" s="40">
        <v>385.95</v>
      </c>
      <c r="F127" s="40">
        <v>388.31666666666661</v>
      </c>
      <c r="G127" s="41">
        <v>382.53333333333319</v>
      </c>
      <c r="H127" s="41">
        <v>379.11666666666656</v>
      </c>
      <c r="I127" s="41">
        <v>373.33333333333314</v>
      </c>
      <c r="J127" s="41">
        <v>391.73333333333323</v>
      </c>
      <c r="K127" s="41">
        <v>397.51666666666665</v>
      </c>
      <c r="L127" s="41">
        <v>400.93333333333328</v>
      </c>
      <c r="M127" s="31">
        <v>394.1</v>
      </c>
      <c r="N127" s="31">
        <v>384.9</v>
      </c>
      <c r="O127" s="42">
        <v>17524000</v>
      </c>
      <c r="P127" s="43">
        <v>-3.4227039361095263E-4</v>
      </c>
    </row>
    <row r="128" spans="1:16" ht="12.75" customHeight="1">
      <c r="A128" s="31">
        <v>118</v>
      </c>
      <c r="B128" s="32" t="s">
        <v>42</v>
      </c>
      <c r="C128" s="33" t="s">
        <v>169</v>
      </c>
      <c r="D128" s="34">
        <v>45106</v>
      </c>
      <c r="E128" s="40">
        <v>2376.6999999999998</v>
      </c>
      <c r="F128" s="40">
        <v>2383.3166666666662</v>
      </c>
      <c r="G128" s="41">
        <v>2335.7833333333324</v>
      </c>
      <c r="H128" s="41">
        <v>2294.8666666666663</v>
      </c>
      <c r="I128" s="41">
        <v>2247.3333333333326</v>
      </c>
      <c r="J128" s="41">
        <v>2424.2333333333322</v>
      </c>
      <c r="K128" s="41">
        <v>2471.766666666666</v>
      </c>
      <c r="L128" s="41">
        <v>2512.683333333332</v>
      </c>
      <c r="M128" s="31">
        <v>2430.85</v>
      </c>
      <c r="N128" s="31">
        <v>2342.4</v>
      </c>
      <c r="O128" s="42">
        <v>10987800</v>
      </c>
      <c r="P128" s="43">
        <v>4.169510807736064E-2</v>
      </c>
    </row>
    <row r="129" spans="1:16" ht="12.75" customHeight="1">
      <c r="A129" s="31">
        <v>119</v>
      </c>
      <c r="B129" s="32" t="s">
        <v>88</v>
      </c>
      <c r="C129" s="33" t="s">
        <v>170</v>
      </c>
      <c r="D129" s="34">
        <v>45106</v>
      </c>
      <c r="E129" s="40">
        <v>5074.55</v>
      </c>
      <c r="F129" s="40">
        <v>5083.6166666666677</v>
      </c>
      <c r="G129" s="41">
        <v>5006.383333333335</v>
      </c>
      <c r="H129" s="41">
        <v>4938.2166666666672</v>
      </c>
      <c r="I129" s="41">
        <v>4860.9833333333345</v>
      </c>
      <c r="J129" s="41">
        <v>5151.7833333333356</v>
      </c>
      <c r="K129" s="41">
        <v>5229.0166666666673</v>
      </c>
      <c r="L129" s="41">
        <v>5297.1833333333361</v>
      </c>
      <c r="M129" s="31">
        <v>5160.8500000000004</v>
      </c>
      <c r="N129" s="31">
        <v>5015.45</v>
      </c>
      <c r="O129" s="42">
        <v>1978350</v>
      </c>
      <c r="P129" s="43">
        <v>-2.0643053389767581E-2</v>
      </c>
    </row>
    <row r="130" spans="1:16" ht="12.75" customHeight="1">
      <c r="A130" s="31">
        <v>120</v>
      </c>
      <c r="B130" s="32" t="s">
        <v>88</v>
      </c>
      <c r="C130" s="33" t="s">
        <v>171</v>
      </c>
      <c r="D130" s="34">
        <v>45106</v>
      </c>
      <c r="E130" s="40">
        <v>3911.2</v>
      </c>
      <c r="F130" s="40">
        <v>3910.0833333333335</v>
      </c>
      <c r="G130" s="41">
        <v>3868.166666666667</v>
      </c>
      <c r="H130" s="41">
        <v>3825.1333333333337</v>
      </c>
      <c r="I130" s="41">
        <v>3783.2166666666672</v>
      </c>
      <c r="J130" s="41">
        <v>3953.1166666666668</v>
      </c>
      <c r="K130" s="41">
        <v>3995.0333333333338</v>
      </c>
      <c r="L130" s="41">
        <v>4038.0666666666666</v>
      </c>
      <c r="M130" s="31">
        <v>3952</v>
      </c>
      <c r="N130" s="31">
        <v>3867.05</v>
      </c>
      <c r="O130" s="42">
        <v>1198400</v>
      </c>
      <c r="P130" s="43">
        <v>1.671681711802073E-3</v>
      </c>
    </row>
    <row r="131" spans="1:16" ht="12.75" customHeight="1">
      <c r="A131" s="31">
        <v>121</v>
      </c>
      <c r="B131" s="32" t="s">
        <v>44</v>
      </c>
      <c r="C131" s="33" t="s">
        <v>172</v>
      </c>
      <c r="D131" s="34">
        <v>45106</v>
      </c>
      <c r="E131" s="40">
        <v>828.2</v>
      </c>
      <c r="F131" s="40">
        <v>830.4</v>
      </c>
      <c r="G131" s="41">
        <v>823.9</v>
      </c>
      <c r="H131" s="41">
        <v>819.6</v>
      </c>
      <c r="I131" s="41">
        <v>813.1</v>
      </c>
      <c r="J131" s="41">
        <v>834.69999999999993</v>
      </c>
      <c r="K131" s="41">
        <v>841.19999999999993</v>
      </c>
      <c r="L131" s="41">
        <v>845.49999999999989</v>
      </c>
      <c r="M131" s="31">
        <v>836.9</v>
      </c>
      <c r="N131" s="31">
        <v>826.1</v>
      </c>
      <c r="O131" s="42">
        <v>6926650</v>
      </c>
      <c r="P131" s="43">
        <v>-7.4299634591961025E-3</v>
      </c>
    </row>
    <row r="132" spans="1:16" ht="12.75" customHeight="1">
      <c r="A132" s="31">
        <v>122</v>
      </c>
      <c r="B132" s="32" t="s">
        <v>57</v>
      </c>
      <c r="C132" s="33" t="s">
        <v>173</v>
      </c>
      <c r="D132" s="34">
        <v>45106</v>
      </c>
      <c r="E132" s="40">
        <v>1404.55</v>
      </c>
      <c r="F132" s="40">
        <v>1407.1166666666666</v>
      </c>
      <c r="G132" s="41">
        <v>1397.6333333333332</v>
      </c>
      <c r="H132" s="41">
        <v>1390.7166666666667</v>
      </c>
      <c r="I132" s="41">
        <v>1381.2333333333333</v>
      </c>
      <c r="J132" s="41">
        <v>1414.0333333333331</v>
      </c>
      <c r="K132" s="41">
        <v>1423.5166666666662</v>
      </c>
      <c r="L132" s="41">
        <v>1430.4333333333329</v>
      </c>
      <c r="M132" s="31">
        <v>1416.6</v>
      </c>
      <c r="N132" s="31">
        <v>1400.2</v>
      </c>
      <c r="O132" s="42">
        <v>14317100</v>
      </c>
      <c r="P132" s="43">
        <v>-1.4158773557269798E-3</v>
      </c>
    </row>
    <row r="133" spans="1:16" ht="12.75" customHeight="1">
      <c r="A133" s="31">
        <v>123</v>
      </c>
      <c r="B133" s="32" t="s">
        <v>69</v>
      </c>
      <c r="C133" s="33" t="s">
        <v>174</v>
      </c>
      <c r="D133" s="34">
        <v>45106</v>
      </c>
      <c r="E133" s="40">
        <v>316.85000000000002</v>
      </c>
      <c r="F133" s="40">
        <v>314.71666666666664</v>
      </c>
      <c r="G133" s="41">
        <v>307.73333333333329</v>
      </c>
      <c r="H133" s="41">
        <v>298.61666666666667</v>
      </c>
      <c r="I133" s="41">
        <v>291.63333333333333</v>
      </c>
      <c r="J133" s="41">
        <v>323.83333333333326</v>
      </c>
      <c r="K133" s="41">
        <v>330.81666666666661</v>
      </c>
      <c r="L133" s="41">
        <v>339.93333333333322</v>
      </c>
      <c r="M133" s="31">
        <v>321.7</v>
      </c>
      <c r="N133" s="31">
        <v>305.60000000000002</v>
      </c>
      <c r="O133" s="42">
        <v>25904000</v>
      </c>
      <c r="P133" s="43">
        <v>2.9407089492926402E-2</v>
      </c>
    </row>
    <row r="134" spans="1:16" ht="12.75" customHeight="1">
      <c r="A134" s="31">
        <v>124</v>
      </c>
      <c r="B134" s="32" t="s">
        <v>69</v>
      </c>
      <c r="C134" s="33" t="s">
        <v>175</v>
      </c>
      <c r="D134" s="34">
        <v>45106</v>
      </c>
      <c r="E134" s="40">
        <v>127.5</v>
      </c>
      <c r="F134" s="40">
        <v>127.25</v>
      </c>
      <c r="G134" s="41">
        <v>125.75</v>
      </c>
      <c r="H134" s="41">
        <v>124</v>
      </c>
      <c r="I134" s="41">
        <v>122.5</v>
      </c>
      <c r="J134" s="41">
        <v>129</v>
      </c>
      <c r="K134" s="41">
        <v>130.5</v>
      </c>
      <c r="L134" s="41">
        <v>132.25</v>
      </c>
      <c r="M134" s="31">
        <v>128.75</v>
      </c>
      <c r="N134" s="31">
        <v>125.5</v>
      </c>
      <c r="O134" s="42">
        <v>58320000</v>
      </c>
      <c r="P134" s="43">
        <v>-6.195715112912565E-2</v>
      </c>
    </row>
    <row r="135" spans="1:16" ht="12.75" customHeight="1">
      <c r="A135" s="31">
        <v>125</v>
      </c>
      <c r="B135" s="32" t="s">
        <v>60</v>
      </c>
      <c r="C135" s="33" t="s">
        <v>176</v>
      </c>
      <c r="D135" s="34">
        <v>45106</v>
      </c>
      <c r="E135" s="40">
        <v>536.4</v>
      </c>
      <c r="F135" s="40">
        <v>540.36666666666667</v>
      </c>
      <c r="G135" s="41">
        <v>528.2833333333333</v>
      </c>
      <c r="H135" s="41">
        <v>520.16666666666663</v>
      </c>
      <c r="I135" s="41">
        <v>508.08333333333326</v>
      </c>
      <c r="J135" s="41">
        <v>548.48333333333335</v>
      </c>
      <c r="K135" s="41">
        <v>560.56666666666661</v>
      </c>
      <c r="L135" s="41">
        <v>568.68333333333339</v>
      </c>
      <c r="M135" s="31">
        <v>552.45000000000005</v>
      </c>
      <c r="N135" s="31">
        <v>532.25</v>
      </c>
      <c r="O135" s="42">
        <v>10230000</v>
      </c>
      <c r="P135" s="43">
        <v>8.2178915238318849E-4</v>
      </c>
    </row>
    <row r="136" spans="1:16" ht="12.75" customHeight="1">
      <c r="A136" s="31">
        <v>126</v>
      </c>
      <c r="B136" s="32" t="s">
        <v>57</v>
      </c>
      <c r="C136" s="33" t="s">
        <v>177</v>
      </c>
      <c r="D136" s="34">
        <v>45106</v>
      </c>
      <c r="E136" s="40">
        <v>9572.2000000000007</v>
      </c>
      <c r="F136" s="40">
        <v>9600.8333333333339</v>
      </c>
      <c r="G136" s="41">
        <v>9519.3666666666686</v>
      </c>
      <c r="H136" s="41">
        <v>9466.5333333333347</v>
      </c>
      <c r="I136" s="41">
        <v>9385.0666666666693</v>
      </c>
      <c r="J136" s="41">
        <v>9653.6666666666679</v>
      </c>
      <c r="K136" s="41">
        <v>9735.1333333333314</v>
      </c>
      <c r="L136" s="41">
        <v>9787.9666666666672</v>
      </c>
      <c r="M136" s="31">
        <v>9682.2999999999993</v>
      </c>
      <c r="N136" s="31">
        <v>9548</v>
      </c>
      <c r="O136" s="42">
        <v>2205100</v>
      </c>
      <c r="P136" s="43">
        <v>9.7998809360260106E-3</v>
      </c>
    </row>
    <row r="137" spans="1:16" ht="12.75" customHeight="1">
      <c r="A137" s="31">
        <v>127</v>
      </c>
      <c r="B137" s="32" t="s">
        <v>60</v>
      </c>
      <c r="C137" s="33" t="s">
        <v>178</v>
      </c>
      <c r="D137" s="34">
        <v>45106</v>
      </c>
      <c r="E137" s="40">
        <v>902.15</v>
      </c>
      <c r="F137" s="40">
        <v>905.73333333333323</v>
      </c>
      <c r="G137" s="41">
        <v>896.76666666666642</v>
      </c>
      <c r="H137" s="41">
        <v>891.38333333333321</v>
      </c>
      <c r="I137" s="41">
        <v>882.4166666666664</v>
      </c>
      <c r="J137" s="41">
        <v>911.11666666666645</v>
      </c>
      <c r="K137" s="41">
        <v>920.08333333333337</v>
      </c>
      <c r="L137" s="41">
        <v>925.46666666666647</v>
      </c>
      <c r="M137" s="31">
        <v>914.7</v>
      </c>
      <c r="N137" s="31">
        <v>900.35</v>
      </c>
      <c r="O137" s="42">
        <v>10188175</v>
      </c>
      <c r="P137" s="43">
        <v>-1.0318716972334474E-2</v>
      </c>
    </row>
    <row r="138" spans="1:16" ht="12.75" customHeight="1">
      <c r="A138" s="31">
        <v>128</v>
      </c>
      <c r="B138" s="32" t="s">
        <v>46</v>
      </c>
      <c r="C138" s="33" t="s">
        <v>179</v>
      </c>
      <c r="D138" s="34">
        <v>45106</v>
      </c>
      <c r="E138" s="40">
        <v>1574.7</v>
      </c>
      <c r="F138" s="40">
        <v>1585.3666666666668</v>
      </c>
      <c r="G138" s="41">
        <v>1556.3833333333337</v>
      </c>
      <c r="H138" s="41">
        <v>1538.0666666666668</v>
      </c>
      <c r="I138" s="41">
        <v>1509.0833333333337</v>
      </c>
      <c r="J138" s="41">
        <v>1603.6833333333336</v>
      </c>
      <c r="K138" s="41">
        <v>1632.6666666666667</v>
      </c>
      <c r="L138" s="41">
        <v>1650.9833333333336</v>
      </c>
      <c r="M138" s="31">
        <v>1614.35</v>
      </c>
      <c r="N138" s="31">
        <v>1567.05</v>
      </c>
      <c r="O138" s="42">
        <v>1470000</v>
      </c>
      <c r="P138" s="43">
        <v>-7.1500757958564934E-2</v>
      </c>
    </row>
    <row r="139" spans="1:16" ht="12.75" customHeight="1">
      <c r="A139" s="31">
        <v>129</v>
      </c>
      <c r="B139" s="32" t="s">
        <v>44</v>
      </c>
      <c r="C139" s="33" t="s">
        <v>180</v>
      </c>
      <c r="D139" s="34">
        <v>45106</v>
      </c>
      <c r="E139" s="40">
        <v>1381.05</v>
      </c>
      <c r="F139" s="40">
        <v>1385.7666666666667</v>
      </c>
      <c r="G139" s="41">
        <v>1355.2833333333333</v>
      </c>
      <c r="H139" s="41">
        <v>1329.5166666666667</v>
      </c>
      <c r="I139" s="41">
        <v>1299.0333333333333</v>
      </c>
      <c r="J139" s="41">
        <v>1411.5333333333333</v>
      </c>
      <c r="K139" s="41">
        <v>1442.0166666666664</v>
      </c>
      <c r="L139" s="41">
        <v>1467.7833333333333</v>
      </c>
      <c r="M139" s="31">
        <v>1416.25</v>
      </c>
      <c r="N139" s="31">
        <v>1360</v>
      </c>
      <c r="O139" s="42">
        <v>1506800</v>
      </c>
      <c r="P139" s="43">
        <v>0.15907692307692309</v>
      </c>
    </row>
    <row r="140" spans="1:16" ht="12.75" customHeight="1">
      <c r="A140" s="31">
        <v>130</v>
      </c>
      <c r="B140" s="32" t="s">
        <v>69</v>
      </c>
      <c r="C140" s="33" t="s">
        <v>181</v>
      </c>
      <c r="D140" s="34">
        <v>45106</v>
      </c>
      <c r="E140" s="40">
        <v>692.4</v>
      </c>
      <c r="F140" s="40">
        <v>691.08333333333337</v>
      </c>
      <c r="G140" s="41">
        <v>683.51666666666677</v>
      </c>
      <c r="H140" s="41">
        <v>674.63333333333344</v>
      </c>
      <c r="I140" s="41">
        <v>667.06666666666683</v>
      </c>
      <c r="J140" s="41">
        <v>699.9666666666667</v>
      </c>
      <c r="K140" s="41">
        <v>707.5333333333333</v>
      </c>
      <c r="L140" s="41">
        <v>716.41666666666663</v>
      </c>
      <c r="M140" s="31">
        <v>698.65</v>
      </c>
      <c r="N140" s="31">
        <v>682.2</v>
      </c>
      <c r="O140" s="42">
        <v>5304000</v>
      </c>
      <c r="P140" s="43">
        <v>3.0533238777116101E-2</v>
      </c>
    </row>
    <row r="141" spans="1:16" ht="12.75" customHeight="1">
      <c r="A141" s="31">
        <v>131</v>
      </c>
      <c r="B141" s="32" t="s">
        <v>85</v>
      </c>
      <c r="C141" s="33" t="s">
        <v>182</v>
      </c>
      <c r="D141" s="34">
        <v>45106</v>
      </c>
      <c r="E141" s="40">
        <v>1035.55</v>
      </c>
      <c r="F141" s="40">
        <v>1040.0166666666667</v>
      </c>
      <c r="G141" s="41">
        <v>1023.1333333333332</v>
      </c>
      <c r="H141" s="41">
        <v>1010.7166666666665</v>
      </c>
      <c r="I141" s="41">
        <v>993.83333333333303</v>
      </c>
      <c r="J141" s="41">
        <v>1052.4333333333334</v>
      </c>
      <c r="K141" s="41">
        <v>1069.3166666666671</v>
      </c>
      <c r="L141" s="41">
        <v>1081.7333333333336</v>
      </c>
      <c r="M141" s="31">
        <v>1056.9000000000001</v>
      </c>
      <c r="N141" s="31">
        <v>1027.5999999999999</v>
      </c>
      <c r="O141" s="42">
        <v>2123200</v>
      </c>
      <c r="P141" s="43">
        <v>2.2342064714946069E-2</v>
      </c>
    </row>
    <row r="142" spans="1:16" ht="12.75" customHeight="1">
      <c r="A142" s="31">
        <v>132</v>
      </c>
      <c r="B142" s="32" t="s">
        <v>57</v>
      </c>
      <c r="C142" s="33" t="s">
        <v>183</v>
      </c>
      <c r="D142" s="34">
        <v>45106</v>
      </c>
      <c r="E142" s="40">
        <v>81.349999999999994</v>
      </c>
      <c r="F142" s="40">
        <v>81.95</v>
      </c>
      <c r="G142" s="41">
        <v>80.45</v>
      </c>
      <c r="H142" s="41">
        <v>79.55</v>
      </c>
      <c r="I142" s="41">
        <v>78.05</v>
      </c>
      <c r="J142" s="41">
        <v>82.850000000000009</v>
      </c>
      <c r="K142" s="41">
        <v>84.350000000000009</v>
      </c>
      <c r="L142" s="41">
        <v>85.250000000000014</v>
      </c>
      <c r="M142" s="31">
        <v>83.45</v>
      </c>
      <c r="N142" s="31">
        <v>81.05</v>
      </c>
      <c r="O142" s="42">
        <v>71099150</v>
      </c>
      <c r="P142" s="43">
        <v>-1.5324967419469654E-2</v>
      </c>
    </row>
    <row r="143" spans="1:16" ht="12.75" customHeight="1">
      <c r="A143" s="31">
        <v>133</v>
      </c>
      <c r="B143" s="32" t="s">
        <v>88</v>
      </c>
      <c r="C143" s="33" t="s">
        <v>184</v>
      </c>
      <c r="D143" s="34">
        <v>45106</v>
      </c>
      <c r="E143" s="40">
        <v>1874.95</v>
      </c>
      <c r="F143" s="40">
        <v>1870.3999999999999</v>
      </c>
      <c r="G143" s="41">
        <v>1861.2999999999997</v>
      </c>
      <c r="H143" s="41">
        <v>1847.6499999999999</v>
      </c>
      <c r="I143" s="41">
        <v>1838.5499999999997</v>
      </c>
      <c r="J143" s="41">
        <v>1884.0499999999997</v>
      </c>
      <c r="K143" s="41">
        <v>1893.1499999999996</v>
      </c>
      <c r="L143" s="41">
        <v>1906.7999999999997</v>
      </c>
      <c r="M143" s="31">
        <v>1879.5</v>
      </c>
      <c r="N143" s="31">
        <v>1856.75</v>
      </c>
      <c r="O143" s="42">
        <v>3219975</v>
      </c>
      <c r="P143" s="43">
        <v>4.8918640576725023E-3</v>
      </c>
    </row>
    <row r="144" spans="1:16" ht="12.75" customHeight="1">
      <c r="A144" s="31">
        <v>134</v>
      </c>
      <c r="B144" s="32" t="s">
        <v>57</v>
      </c>
      <c r="C144" s="33" t="s">
        <v>185</v>
      </c>
      <c r="D144" s="34">
        <v>45106</v>
      </c>
      <c r="E144" s="40">
        <v>99916.05</v>
      </c>
      <c r="F144" s="40">
        <v>100162.3</v>
      </c>
      <c r="G144" s="41">
        <v>99524.6</v>
      </c>
      <c r="H144" s="41">
        <v>99133.150000000009</v>
      </c>
      <c r="I144" s="41">
        <v>98495.450000000012</v>
      </c>
      <c r="J144" s="41">
        <v>100553.75</v>
      </c>
      <c r="K144" s="41">
        <v>101191.44999999998</v>
      </c>
      <c r="L144" s="41">
        <v>101582.9</v>
      </c>
      <c r="M144" s="31">
        <v>100800</v>
      </c>
      <c r="N144" s="31">
        <v>99770.85</v>
      </c>
      <c r="O144" s="42">
        <v>53780</v>
      </c>
      <c r="P144" s="43">
        <v>-2.7310544402242721E-2</v>
      </c>
    </row>
    <row r="145" spans="1:16" ht="12.75" customHeight="1">
      <c r="A145" s="31">
        <v>135</v>
      </c>
      <c r="B145" s="32" t="s">
        <v>69</v>
      </c>
      <c r="C145" s="33" t="s">
        <v>186</v>
      </c>
      <c r="D145" s="34">
        <v>45106</v>
      </c>
      <c r="E145" s="40">
        <v>1184.95</v>
      </c>
      <c r="F145" s="40">
        <v>1180.5666666666666</v>
      </c>
      <c r="G145" s="41">
        <v>1171.5833333333333</v>
      </c>
      <c r="H145" s="41">
        <v>1158.2166666666667</v>
      </c>
      <c r="I145" s="41">
        <v>1149.2333333333333</v>
      </c>
      <c r="J145" s="41">
        <v>1193.9333333333332</v>
      </c>
      <c r="K145" s="41">
        <v>1202.9166666666667</v>
      </c>
      <c r="L145" s="41">
        <v>1216.2833333333331</v>
      </c>
      <c r="M145" s="31">
        <v>1189.55</v>
      </c>
      <c r="N145" s="31">
        <v>1167.2</v>
      </c>
      <c r="O145" s="42">
        <v>5514300</v>
      </c>
      <c r="P145" s="43">
        <v>3.9912193175014969E-4</v>
      </c>
    </row>
    <row r="146" spans="1:16" ht="12.75" customHeight="1">
      <c r="A146" s="31">
        <v>136</v>
      </c>
      <c r="B146" s="32" t="s">
        <v>134</v>
      </c>
      <c r="C146" s="33" t="s">
        <v>187</v>
      </c>
      <c r="D146" s="34">
        <v>45106</v>
      </c>
      <c r="E146" s="40">
        <v>84.9</v>
      </c>
      <c r="F146" s="40">
        <v>85.083333333333329</v>
      </c>
      <c r="G146" s="41">
        <v>84.416666666666657</v>
      </c>
      <c r="H146" s="41">
        <v>83.933333333333323</v>
      </c>
      <c r="I146" s="41">
        <v>83.266666666666652</v>
      </c>
      <c r="J146" s="41">
        <v>85.566666666666663</v>
      </c>
      <c r="K146" s="41">
        <v>86.23333333333332</v>
      </c>
      <c r="L146" s="41">
        <v>86.716666666666669</v>
      </c>
      <c r="M146" s="31">
        <v>85.75</v>
      </c>
      <c r="N146" s="31">
        <v>84.6</v>
      </c>
      <c r="O146" s="42">
        <v>52890000</v>
      </c>
      <c r="P146" s="43">
        <v>1.8486424032351241E-2</v>
      </c>
    </row>
    <row r="147" spans="1:16" ht="12.75" customHeight="1">
      <c r="A147" s="31">
        <v>137</v>
      </c>
      <c r="B147" s="32" t="s">
        <v>46</v>
      </c>
      <c r="C147" s="33" t="s">
        <v>188</v>
      </c>
      <c r="D147" s="34">
        <v>45106</v>
      </c>
      <c r="E147" s="40">
        <v>4458.3999999999996</v>
      </c>
      <c r="F147" s="40">
        <v>4454.6833333333334</v>
      </c>
      <c r="G147" s="41">
        <v>4413.2166666666672</v>
      </c>
      <c r="H147" s="41">
        <v>4368.0333333333338</v>
      </c>
      <c r="I147" s="41">
        <v>4326.5666666666675</v>
      </c>
      <c r="J147" s="41">
        <v>4499.8666666666668</v>
      </c>
      <c r="K147" s="41">
        <v>4541.3333333333321</v>
      </c>
      <c r="L147" s="41">
        <v>4586.5166666666664</v>
      </c>
      <c r="M147" s="31">
        <v>4496.1499999999996</v>
      </c>
      <c r="N147" s="31">
        <v>4409.5</v>
      </c>
      <c r="O147" s="42">
        <v>1555900</v>
      </c>
      <c r="P147" s="43">
        <v>7.283203314666753E-3</v>
      </c>
    </row>
    <row r="148" spans="1:16" ht="12.75" customHeight="1">
      <c r="A148" s="31">
        <v>138</v>
      </c>
      <c r="B148" s="32" t="s">
        <v>40</v>
      </c>
      <c r="C148" s="33" t="s">
        <v>189</v>
      </c>
      <c r="D148" s="34">
        <v>45106</v>
      </c>
      <c r="E148" s="40">
        <v>4660.55</v>
      </c>
      <c r="F148" s="40">
        <v>4669.9333333333334</v>
      </c>
      <c r="G148" s="41">
        <v>4630.5166666666664</v>
      </c>
      <c r="H148" s="41">
        <v>4600.4833333333327</v>
      </c>
      <c r="I148" s="41">
        <v>4561.0666666666657</v>
      </c>
      <c r="J148" s="41">
        <v>4699.9666666666672</v>
      </c>
      <c r="K148" s="41">
        <v>4739.3833333333332</v>
      </c>
      <c r="L148" s="41">
        <v>4769.4166666666679</v>
      </c>
      <c r="M148" s="31">
        <v>4709.3500000000004</v>
      </c>
      <c r="N148" s="31">
        <v>4639.8999999999996</v>
      </c>
      <c r="O148" s="42">
        <v>734850</v>
      </c>
      <c r="P148" s="43">
        <v>-1.7448856799037304E-2</v>
      </c>
    </row>
    <row r="149" spans="1:16" ht="12.75" customHeight="1">
      <c r="A149" s="31">
        <v>139</v>
      </c>
      <c r="B149" s="32" t="s">
        <v>60</v>
      </c>
      <c r="C149" s="33" t="s">
        <v>190</v>
      </c>
      <c r="D149" s="34">
        <v>45106</v>
      </c>
      <c r="E149" s="40">
        <v>22889.3</v>
      </c>
      <c r="F149" s="40">
        <v>22972.3</v>
      </c>
      <c r="G149" s="41">
        <v>22743.649999999998</v>
      </c>
      <c r="H149" s="41">
        <v>22598</v>
      </c>
      <c r="I149" s="41">
        <v>22369.35</v>
      </c>
      <c r="J149" s="41">
        <v>23117.949999999997</v>
      </c>
      <c r="K149" s="41">
        <v>23346.6</v>
      </c>
      <c r="L149" s="41">
        <v>23492.249999999996</v>
      </c>
      <c r="M149" s="31">
        <v>23200.95</v>
      </c>
      <c r="N149" s="31">
        <v>22826.65</v>
      </c>
      <c r="O149" s="42">
        <v>394640</v>
      </c>
      <c r="P149" s="43">
        <v>-7.644337155501911E-3</v>
      </c>
    </row>
    <row r="150" spans="1:16" ht="12.75" customHeight="1">
      <c r="A150" s="31">
        <v>140</v>
      </c>
      <c r="B150" s="32" t="s">
        <v>134</v>
      </c>
      <c r="C150" s="33" t="s">
        <v>191</v>
      </c>
      <c r="D150" s="34">
        <v>45106</v>
      </c>
      <c r="E150" s="40">
        <v>106.7</v>
      </c>
      <c r="F150" s="40">
        <v>107.13333333333334</v>
      </c>
      <c r="G150" s="41">
        <v>106.11666666666667</v>
      </c>
      <c r="H150" s="41">
        <v>105.53333333333333</v>
      </c>
      <c r="I150" s="41">
        <v>104.51666666666667</v>
      </c>
      <c r="J150" s="41">
        <v>107.71666666666668</v>
      </c>
      <c r="K150" s="41">
        <v>108.73333333333336</v>
      </c>
      <c r="L150" s="41">
        <v>109.31666666666669</v>
      </c>
      <c r="M150" s="31">
        <v>108.15</v>
      </c>
      <c r="N150" s="31">
        <v>106.55</v>
      </c>
      <c r="O150" s="42">
        <v>67108500</v>
      </c>
      <c r="P150" s="43">
        <v>6.3467161092490912E-2</v>
      </c>
    </row>
    <row r="151" spans="1:16" ht="12.75" customHeight="1">
      <c r="A151" s="31">
        <v>141</v>
      </c>
      <c r="B151" s="32" t="s">
        <v>192</v>
      </c>
      <c r="C151" s="33" t="s">
        <v>193</v>
      </c>
      <c r="D151" s="34">
        <v>45106</v>
      </c>
      <c r="E151" s="40">
        <v>186.4</v>
      </c>
      <c r="F151" s="40">
        <v>186.98333333333335</v>
      </c>
      <c r="G151" s="41">
        <v>185.06666666666669</v>
      </c>
      <c r="H151" s="41">
        <v>183.73333333333335</v>
      </c>
      <c r="I151" s="41">
        <v>181.81666666666669</v>
      </c>
      <c r="J151" s="41">
        <v>188.31666666666669</v>
      </c>
      <c r="K151" s="41">
        <v>190.23333333333332</v>
      </c>
      <c r="L151" s="41">
        <v>191.56666666666669</v>
      </c>
      <c r="M151" s="31">
        <v>188.9</v>
      </c>
      <c r="N151" s="31">
        <v>185.65</v>
      </c>
      <c r="O151" s="42">
        <v>75999900</v>
      </c>
      <c r="P151" s="43">
        <v>-2.1449595574886245E-2</v>
      </c>
    </row>
    <row r="152" spans="1:16" ht="12.75" customHeight="1">
      <c r="A152" s="31">
        <v>142</v>
      </c>
      <c r="B152" s="32" t="s">
        <v>109</v>
      </c>
      <c r="C152" s="33" t="s">
        <v>194</v>
      </c>
      <c r="D152" s="34">
        <v>45106</v>
      </c>
      <c r="E152" s="40">
        <v>1006.75</v>
      </c>
      <c r="F152" s="40">
        <v>1008.8000000000001</v>
      </c>
      <c r="G152" s="41">
        <v>998.10000000000014</v>
      </c>
      <c r="H152" s="41">
        <v>989.45</v>
      </c>
      <c r="I152" s="41">
        <v>978.75000000000011</v>
      </c>
      <c r="J152" s="41">
        <v>1017.4500000000002</v>
      </c>
      <c r="K152" s="41">
        <v>1028.1500000000001</v>
      </c>
      <c r="L152" s="41">
        <v>1036.8000000000002</v>
      </c>
      <c r="M152" s="31">
        <v>1019.5</v>
      </c>
      <c r="N152" s="31">
        <v>1000.15</v>
      </c>
      <c r="O152" s="42">
        <v>4904900</v>
      </c>
      <c r="P152" s="43">
        <v>-1.3237572172933389E-2</v>
      </c>
    </row>
    <row r="153" spans="1:16" ht="12.75" customHeight="1">
      <c r="A153" s="31">
        <v>143</v>
      </c>
      <c r="B153" s="32" t="s">
        <v>88</v>
      </c>
      <c r="C153" s="33" t="s">
        <v>195</v>
      </c>
      <c r="D153" s="34">
        <v>45106</v>
      </c>
      <c r="E153" s="40">
        <v>3877.85</v>
      </c>
      <c r="F153" s="40">
        <v>3876.5666666666671</v>
      </c>
      <c r="G153" s="41">
        <v>3839.3333333333339</v>
      </c>
      <c r="H153" s="41">
        <v>3800.8166666666671</v>
      </c>
      <c r="I153" s="41">
        <v>3763.5833333333339</v>
      </c>
      <c r="J153" s="41">
        <v>3915.0833333333339</v>
      </c>
      <c r="K153" s="41">
        <v>3952.3166666666666</v>
      </c>
      <c r="L153" s="41">
        <v>3990.8333333333339</v>
      </c>
      <c r="M153" s="31">
        <v>3913.8</v>
      </c>
      <c r="N153" s="31">
        <v>3838.05</v>
      </c>
      <c r="O153" s="42">
        <v>423000</v>
      </c>
      <c r="P153" s="43">
        <v>2.2232962783953602E-2</v>
      </c>
    </row>
    <row r="154" spans="1:16" ht="12.75" customHeight="1">
      <c r="A154" s="31">
        <v>144</v>
      </c>
      <c r="B154" s="32" t="s">
        <v>85</v>
      </c>
      <c r="C154" s="33" t="s">
        <v>196</v>
      </c>
      <c r="D154" s="34">
        <v>45106</v>
      </c>
      <c r="E154" s="40">
        <v>158.25</v>
      </c>
      <c r="F154" s="40">
        <v>157.83333333333334</v>
      </c>
      <c r="G154" s="41">
        <v>156.9666666666667</v>
      </c>
      <c r="H154" s="41">
        <v>155.68333333333337</v>
      </c>
      <c r="I154" s="41">
        <v>154.81666666666672</v>
      </c>
      <c r="J154" s="41">
        <v>159.11666666666667</v>
      </c>
      <c r="K154" s="41">
        <v>159.98333333333329</v>
      </c>
      <c r="L154" s="41">
        <v>161.26666666666665</v>
      </c>
      <c r="M154" s="31">
        <v>158.69999999999999</v>
      </c>
      <c r="N154" s="31">
        <v>156.55000000000001</v>
      </c>
      <c r="O154" s="42">
        <v>49665000</v>
      </c>
      <c r="P154" s="43">
        <v>-1.4364303178484108E-2</v>
      </c>
    </row>
    <row r="155" spans="1:16" ht="12.75" customHeight="1">
      <c r="A155" s="31">
        <v>145</v>
      </c>
      <c r="B155" s="32" t="s">
        <v>48</v>
      </c>
      <c r="C155" s="33" t="s">
        <v>197</v>
      </c>
      <c r="D155" s="34">
        <v>45106</v>
      </c>
      <c r="E155" s="40">
        <v>38902.050000000003</v>
      </c>
      <c r="F155" s="40">
        <v>38833.233333333337</v>
      </c>
      <c r="G155" s="41">
        <v>38618.316666666673</v>
      </c>
      <c r="H155" s="41">
        <v>38334.583333333336</v>
      </c>
      <c r="I155" s="41">
        <v>38119.666666666672</v>
      </c>
      <c r="J155" s="41">
        <v>39116.966666666674</v>
      </c>
      <c r="K155" s="41">
        <v>39331.883333333331</v>
      </c>
      <c r="L155" s="41">
        <v>39615.616666666676</v>
      </c>
      <c r="M155" s="31">
        <v>39048.15</v>
      </c>
      <c r="N155" s="31">
        <v>38549.5</v>
      </c>
      <c r="O155" s="42">
        <v>167775</v>
      </c>
      <c r="P155" s="43">
        <v>-8.5098838755429482E-3</v>
      </c>
    </row>
    <row r="156" spans="1:16" ht="12.75" customHeight="1">
      <c r="A156" s="31">
        <v>146</v>
      </c>
      <c r="B156" s="32" t="s">
        <v>44</v>
      </c>
      <c r="C156" s="33" t="s">
        <v>198</v>
      </c>
      <c r="D156" s="34">
        <v>45106</v>
      </c>
      <c r="E156" s="40">
        <v>797.15</v>
      </c>
      <c r="F156" s="40">
        <v>796.84999999999991</v>
      </c>
      <c r="G156" s="41">
        <v>783.89999999999986</v>
      </c>
      <c r="H156" s="41">
        <v>770.65</v>
      </c>
      <c r="I156" s="41">
        <v>757.69999999999993</v>
      </c>
      <c r="J156" s="41">
        <v>810.0999999999998</v>
      </c>
      <c r="K156" s="41">
        <v>823.04999999999984</v>
      </c>
      <c r="L156" s="41">
        <v>836.29999999999973</v>
      </c>
      <c r="M156" s="31">
        <v>809.8</v>
      </c>
      <c r="N156" s="31">
        <v>783.6</v>
      </c>
      <c r="O156" s="42">
        <v>9343000</v>
      </c>
      <c r="P156" s="43">
        <v>8.5341557905986631E-2</v>
      </c>
    </row>
    <row r="157" spans="1:16" ht="12.75" customHeight="1">
      <c r="A157" s="31">
        <v>147</v>
      </c>
      <c r="B157" s="32" t="s">
        <v>88</v>
      </c>
      <c r="C157" s="33" t="s">
        <v>199</v>
      </c>
      <c r="D157" s="34">
        <v>45106</v>
      </c>
      <c r="E157" s="40">
        <v>4965.75</v>
      </c>
      <c r="F157" s="40">
        <v>4959.9333333333334</v>
      </c>
      <c r="G157" s="41">
        <v>4917.8666666666668</v>
      </c>
      <c r="H157" s="41">
        <v>4869.9833333333336</v>
      </c>
      <c r="I157" s="41">
        <v>4827.916666666667</v>
      </c>
      <c r="J157" s="41">
        <v>5007.8166666666666</v>
      </c>
      <c r="K157" s="41">
        <v>5049.8833333333341</v>
      </c>
      <c r="L157" s="41">
        <v>5097.7666666666664</v>
      </c>
      <c r="M157" s="31">
        <v>5002</v>
      </c>
      <c r="N157" s="31">
        <v>4912.05</v>
      </c>
      <c r="O157" s="42">
        <v>1298850</v>
      </c>
      <c r="P157" s="43">
        <v>-1.8827326519634212E-3</v>
      </c>
    </row>
    <row r="158" spans="1:16" ht="12.75" customHeight="1">
      <c r="A158" s="31">
        <v>148</v>
      </c>
      <c r="B158" s="32" t="s">
        <v>85</v>
      </c>
      <c r="C158" s="33" t="s">
        <v>200</v>
      </c>
      <c r="D158" s="34">
        <v>45106</v>
      </c>
      <c r="E158" s="40">
        <v>226.35</v>
      </c>
      <c r="F158" s="40">
        <v>226.68333333333331</v>
      </c>
      <c r="G158" s="41">
        <v>225.66666666666663</v>
      </c>
      <c r="H158" s="41">
        <v>224.98333333333332</v>
      </c>
      <c r="I158" s="41">
        <v>223.96666666666664</v>
      </c>
      <c r="J158" s="41">
        <v>227.36666666666662</v>
      </c>
      <c r="K158" s="41">
        <v>228.38333333333333</v>
      </c>
      <c r="L158" s="41">
        <v>229.06666666666661</v>
      </c>
      <c r="M158" s="31">
        <v>227.7</v>
      </c>
      <c r="N158" s="31">
        <v>226</v>
      </c>
      <c r="O158" s="42">
        <v>14388000</v>
      </c>
      <c r="P158" s="43">
        <v>2.2601279317697228E-2</v>
      </c>
    </row>
    <row r="159" spans="1:16" ht="12.75" customHeight="1">
      <c r="A159" s="31">
        <v>149</v>
      </c>
      <c r="B159" s="32" t="s">
        <v>69</v>
      </c>
      <c r="C159" s="33" t="s">
        <v>201</v>
      </c>
      <c r="D159" s="34">
        <v>45106</v>
      </c>
      <c r="E159" s="40">
        <v>198.3</v>
      </c>
      <c r="F159" s="40">
        <v>198.45000000000002</v>
      </c>
      <c r="G159" s="41">
        <v>196.40000000000003</v>
      </c>
      <c r="H159" s="41">
        <v>194.50000000000003</v>
      </c>
      <c r="I159" s="41">
        <v>192.45000000000005</v>
      </c>
      <c r="J159" s="41">
        <v>200.35000000000002</v>
      </c>
      <c r="K159" s="41">
        <v>202.40000000000003</v>
      </c>
      <c r="L159" s="41">
        <v>204.3</v>
      </c>
      <c r="M159" s="31">
        <v>200.5</v>
      </c>
      <c r="N159" s="31">
        <v>196.55</v>
      </c>
      <c r="O159" s="42">
        <v>65503000</v>
      </c>
      <c r="P159" s="43">
        <v>-8.8188385402007685E-3</v>
      </c>
    </row>
    <row r="160" spans="1:16" ht="12.75" customHeight="1">
      <c r="A160" s="31">
        <v>150</v>
      </c>
      <c r="B160" s="32" t="s">
        <v>60</v>
      </c>
      <c r="C160" s="33" t="s">
        <v>202</v>
      </c>
      <c r="D160" s="34">
        <v>45106</v>
      </c>
      <c r="E160" s="40">
        <v>2685.95</v>
      </c>
      <c r="F160" s="40">
        <v>2696.9833333333331</v>
      </c>
      <c r="G160" s="41">
        <v>2668.9666666666662</v>
      </c>
      <c r="H160" s="41">
        <v>2651.9833333333331</v>
      </c>
      <c r="I160" s="41">
        <v>2623.9666666666662</v>
      </c>
      <c r="J160" s="41">
        <v>2713.9666666666662</v>
      </c>
      <c r="K160" s="41">
        <v>2741.9833333333336</v>
      </c>
      <c r="L160" s="41">
        <v>2758.9666666666662</v>
      </c>
      <c r="M160" s="31">
        <v>2725</v>
      </c>
      <c r="N160" s="31">
        <v>2680</v>
      </c>
      <c r="O160" s="42">
        <v>2239000</v>
      </c>
      <c r="P160" s="43">
        <v>2.6828709011694565E-2</v>
      </c>
    </row>
    <row r="161" spans="1:16" ht="12.75" customHeight="1">
      <c r="A161" s="31">
        <v>151</v>
      </c>
      <c r="B161" s="32" t="s">
        <v>40</v>
      </c>
      <c r="C161" s="33" t="s">
        <v>203</v>
      </c>
      <c r="D161" s="34">
        <v>45106</v>
      </c>
      <c r="E161" s="40">
        <v>3867.9</v>
      </c>
      <c r="F161" s="40">
        <v>3881.15</v>
      </c>
      <c r="G161" s="41">
        <v>3827.3</v>
      </c>
      <c r="H161" s="41">
        <v>3786.7000000000003</v>
      </c>
      <c r="I161" s="41">
        <v>3732.8500000000004</v>
      </c>
      <c r="J161" s="41">
        <v>3921.75</v>
      </c>
      <c r="K161" s="41">
        <v>3975.5999999999995</v>
      </c>
      <c r="L161" s="41">
        <v>4016.2</v>
      </c>
      <c r="M161" s="31">
        <v>3935</v>
      </c>
      <c r="N161" s="31">
        <v>3840.55</v>
      </c>
      <c r="O161" s="42">
        <v>1755250</v>
      </c>
      <c r="P161" s="43">
        <v>-1.5839641155032239E-2</v>
      </c>
    </row>
    <row r="162" spans="1:16" ht="12.75" customHeight="1">
      <c r="A162" s="31">
        <v>152</v>
      </c>
      <c r="B162" s="32" t="s">
        <v>64</v>
      </c>
      <c r="C162" s="33" t="s">
        <v>204</v>
      </c>
      <c r="D162" s="34">
        <v>45106</v>
      </c>
      <c r="E162" s="40">
        <v>51.55</v>
      </c>
      <c r="F162" s="40">
        <v>51.4</v>
      </c>
      <c r="G162" s="41">
        <v>50.8</v>
      </c>
      <c r="H162" s="41">
        <v>50.05</v>
      </c>
      <c r="I162" s="41">
        <v>49.449999999999996</v>
      </c>
      <c r="J162" s="41">
        <v>52.15</v>
      </c>
      <c r="K162" s="41">
        <v>52.750000000000007</v>
      </c>
      <c r="L162" s="41">
        <v>53.5</v>
      </c>
      <c r="M162" s="31">
        <v>52</v>
      </c>
      <c r="N162" s="31">
        <v>50.65</v>
      </c>
      <c r="O162" s="42">
        <v>304224000</v>
      </c>
      <c r="P162" s="43">
        <v>4.3463944682252224E-2</v>
      </c>
    </row>
    <row r="163" spans="1:16" ht="12.75" customHeight="1">
      <c r="A163" s="31">
        <v>153</v>
      </c>
      <c r="B163" s="32" t="s">
        <v>46</v>
      </c>
      <c r="C163" s="33" t="s">
        <v>205</v>
      </c>
      <c r="D163" s="34">
        <v>45106</v>
      </c>
      <c r="E163" s="40">
        <v>3517.6</v>
      </c>
      <c r="F163" s="40">
        <v>3537.85</v>
      </c>
      <c r="G163" s="41">
        <v>3484.7</v>
      </c>
      <c r="H163" s="41">
        <v>3451.7999999999997</v>
      </c>
      <c r="I163" s="41">
        <v>3398.6499999999996</v>
      </c>
      <c r="J163" s="41">
        <v>3570.75</v>
      </c>
      <c r="K163" s="41">
        <v>3623.9000000000005</v>
      </c>
      <c r="L163" s="41">
        <v>3656.8</v>
      </c>
      <c r="M163" s="31">
        <v>3591</v>
      </c>
      <c r="N163" s="31">
        <v>3504.95</v>
      </c>
      <c r="O163" s="42">
        <v>1939800</v>
      </c>
      <c r="P163" s="43">
        <v>-3.3908754623921083E-3</v>
      </c>
    </row>
    <row r="164" spans="1:16" ht="12.75" customHeight="1">
      <c r="A164" s="31">
        <v>154</v>
      </c>
      <c r="B164" s="32" t="s">
        <v>192</v>
      </c>
      <c r="C164" s="33" t="s">
        <v>206</v>
      </c>
      <c r="D164" s="34">
        <v>45106</v>
      </c>
      <c r="E164" s="40">
        <v>244.2</v>
      </c>
      <c r="F164" s="40">
        <v>245.46666666666667</v>
      </c>
      <c r="G164" s="41">
        <v>242.23333333333335</v>
      </c>
      <c r="H164" s="41">
        <v>240.26666666666668</v>
      </c>
      <c r="I164" s="41">
        <v>237.03333333333336</v>
      </c>
      <c r="J164" s="41">
        <v>247.43333333333334</v>
      </c>
      <c r="K164" s="41">
        <v>250.66666666666663</v>
      </c>
      <c r="L164" s="41">
        <v>252.63333333333333</v>
      </c>
      <c r="M164" s="31">
        <v>248.7</v>
      </c>
      <c r="N164" s="31">
        <v>243.5</v>
      </c>
      <c r="O164" s="42">
        <v>29548800</v>
      </c>
      <c r="P164" s="43">
        <v>-6.8965517241379309E-3</v>
      </c>
    </row>
    <row r="165" spans="1:16" ht="12.75" customHeight="1">
      <c r="A165" s="31">
        <v>155</v>
      </c>
      <c r="B165" s="32" t="s">
        <v>207</v>
      </c>
      <c r="C165" s="33" t="s">
        <v>208</v>
      </c>
      <c r="D165" s="34">
        <v>45106</v>
      </c>
      <c r="E165" s="40">
        <v>1425.85</v>
      </c>
      <c r="F165" s="40">
        <v>1435.7833333333335</v>
      </c>
      <c r="G165" s="41">
        <v>1406.616666666667</v>
      </c>
      <c r="H165" s="41">
        <v>1387.3833333333334</v>
      </c>
      <c r="I165" s="41">
        <v>1358.2166666666669</v>
      </c>
      <c r="J165" s="41">
        <v>1455.0166666666671</v>
      </c>
      <c r="K165" s="41">
        <v>1484.1833333333336</v>
      </c>
      <c r="L165" s="41">
        <v>1503.4166666666672</v>
      </c>
      <c r="M165" s="31">
        <v>1464.95</v>
      </c>
      <c r="N165" s="31">
        <v>1416.55</v>
      </c>
      <c r="O165" s="42">
        <v>3611718</v>
      </c>
      <c r="P165" s="43">
        <v>3.1620553359683792E-2</v>
      </c>
    </row>
    <row r="166" spans="1:16" ht="12.75" customHeight="1">
      <c r="A166" s="31">
        <v>156</v>
      </c>
      <c r="B166" s="32" t="s">
        <v>46</v>
      </c>
      <c r="C166" s="33" t="s">
        <v>209</v>
      </c>
      <c r="D166" s="34">
        <v>45106</v>
      </c>
      <c r="E166" s="40">
        <v>173.55</v>
      </c>
      <c r="F166" s="40">
        <v>174.1</v>
      </c>
      <c r="G166" s="41">
        <v>171.89999999999998</v>
      </c>
      <c r="H166" s="41">
        <v>170.24999999999997</v>
      </c>
      <c r="I166" s="41">
        <v>168.04999999999995</v>
      </c>
      <c r="J166" s="41">
        <v>175.75</v>
      </c>
      <c r="K166" s="41">
        <v>177.95</v>
      </c>
      <c r="L166" s="41">
        <v>179.60000000000002</v>
      </c>
      <c r="M166" s="31">
        <v>176.3</v>
      </c>
      <c r="N166" s="31">
        <v>172.45</v>
      </c>
      <c r="O166" s="42">
        <v>10983000</v>
      </c>
      <c r="P166" s="43">
        <v>-3.6536690205710778E-2</v>
      </c>
    </row>
    <row r="167" spans="1:16" ht="12.75" customHeight="1">
      <c r="A167" s="31">
        <v>157</v>
      </c>
      <c r="B167" s="32" t="s">
        <v>50</v>
      </c>
      <c r="C167" s="33" t="s">
        <v>210</v>
      </c>
      <c r="D167" s="34">
        <v>45106</v>
      </c>
      <c r="E167" s="40">
        <v>934.8</v>
      </c>
      <c r="F167" s="40">
        <v>938.6</v>
      </c>
      <c r="G167" s="41">
        <v>929.5</v>
      </c>
      <c r="H167" s="41">
        <v>924.19999999999993</v>
      </c>
      <c r="I167" s="41">
        <v>915.09999999999991</v>
      </c>
      <c r="J167" s="41">
        <v>943.90000000000009</v>
      </c>
      <c r="K167" s="41">
        <v>953.00000000000023</v>
      </c>
      <c r="L167" s="41">
        <v>958.30000000000018</v>
      </c>
      <c r="M167" s="31">
        <v>947.7</v>
      </c>
      <c r="N167" s="31">
        <v>933.3</v>
      </c>
      <c r="O167" s="42">
        <v>2327300</v>
      </c>
      <c r="P167" s="43">
        <v>-7.9710144927536229E-3</v>
      </c>
    </row>
    <row r="168" spans="1:16" ht="12.75" customHeight="1">
      <c r="A168" s="31">
        <v>158</v>
      </c>
      <c r="B168" s="32" t="s">
        <v>64</v>
      </c>
      <c r="C168" s="33" t="s">
        <v>211</v>
      </c>
      <c r="D168" s="34">
        <v>45106</v>
      </c>
      <c r="E168" s="40">
        <v>172.75</v>
      </c>
      <c r="F168" s="40">
        <v>173.7166666666667</v>
      </c>
      <c r="G168" s="41">
        <v>170.8333333333334</v>
      </c>
      <c r="H168" s="41">
        <v>168.91666666666671</v>
      </c>
      <c r="I168" s="41">
        <v>166.03333333333342</v>
      </c>
      <c r="J168" s="41">
        <v>175.63333333333338</v>
      </c>
      <c r="K168" s="41">
        <v>178.51666666666671</v>
      </c>
      <c r="L168" s="41">
        <v>180.43333333333337</v>
      </c>
      <c r="M168" s="31">
        <v>176.6</v>
      </c>
      <c r="N168" s="31">
        <v>171.8</v>
      </c>
      <c r="O168" s="42">
        <v>48935000</v>
      </c>
      <c r="P168" s="43">
        <v>-1.0014161440420798E-2</v>
      </c>
    </row>
    <row r="169" spans="1:16" ht="12.75" customHeight="1">
      <c r="A169" s="31">
        <v>159</v>
      </c>
      <c r="B169" s="32" t="s">
        <v>192</v>
      </c>
      <c r="C169" s="33" t="s">
        <v>212</v>
      </c>
      <c r="D169" s="34">
        <v>45106</v>
      </c>
      <c r="E169" s="40">
        <v>154.05000000000001</v>
      </c>
      <c r="F169" s="40">
        <v>153.88333333333335</v>
      </c>
      <c r="G169" s="41">
        <v>152.8666666666667</v>
      </c>
      <c r="H169" s="41">
        <v>151.68333333333334</v>
      </c>
      <c r="I169" s="41">
        <v>150.66666666666669</v>
      </c>
      <c r="J169" s="41">
        <v>155.06666666666672</v>
      </c>
      <c r="K169" s="41">
        <v>156.08333333333337</v>
      </c>
      <c r="L169" s="41">
        <v>157.26666666666674</v>
      </c>
      <c r="M169" s="31">
        <v>154.9</v>
      </c>
      <c r="N169" s="31">
        <v>152.69999999999999</v>
      </c>
      <c r="O169" s="42">
        <v>57608000</v>
      </c>
      <c r="P169" s="43">
        <v>-1.2482662968099861E-3</v>
      </c>
    </row>
    <row r="170" spans="1:16" ht="12.75" customHeight="1">
      <c r="A170" s="31">
        <v>160</v>
      </c>
      <c r="B170" s="32" t="s">
        <v>85</v>
      </c>
      <c r="C170" s="33" t="s">
        <v>213</v>
      </c>
      <c r="D170" s="34">
        <v>45106</v>
      </c>
      <c r="E170" s="40">
        <v>2561.15</v>
      </c>
      <c r="F170" s="40">
        <v>2567.9</v>
      </c>
      <c r="G170" s="41">
        <v>2545.5</v>
      </c>
      <c r="H170" s="41">
        <v>2529.85</v>
      </c>
      <c r="I170" s="41">
        <v>2507.4499999999998</v>
      </c>
      <c r="J170" s="41">
        <v>2583.5500000000002</v>
      </c>
      <c r="K170" s="41">
        <v>2605.9500000000007</v>
      </c>
      <c r="L170" s="41">
        <v>2621.6000000000004</v>
      </c>
      <c r="M170" s="31">
        <v>2590.3000000000002</v>
      </c>
      <c r="N170" s="31">
        <v>2552.25</v>
      </c>
      <c r="O170" s="42">
        <v>34060000</v>
      </c>
      <c r="P170" s="43">
        <v>-1.3654199788598815E-2</v>
      </c>
    </row>
    <row r="171" spans="1:16" ht="12.75" customHeight="1">
      <c r="A171" s="31">
        <v>161</v>
      </c>
      <c r="B171" s="32" t="s">
        <v>134</v>
      </c>
      <c r="C171" s="33" t="s">
        <v>214</v>
      </c>
      <c r="D171" s="34">
        <v>45106</v>
      </c>
      <c r="E171" s="40">
        <v>86.2</v>
      </c>
      <c r="F171" s="40">
        <v>86.116666666666674</v>
      </c>
      <c r="G171" s="41">
        <v>85.483333333333348</v>
      </c>
      <c r="H171" s="41">
        <v>84.76666666666668</v>
      </c>
      <c r="I171" s="41">
        <v>84.133333333333354</v>
      </c>
      <c r="J171" s="41">
        <v>86.833333333333343</v>
      </c>
      <c r="K171" s="41">
        <v>87.466666666666669</v>
      </c>
      <c r="L171" s="41">
        <v>88.183333333333337</v>
      </c>
      <c r="M171" s="31">
        <v>86.75</v>
      </c>
      <c r="N171" s="31">
        <v>85.4</v>
      </c>
      <c r="O171" s="42">
        <v>107760000</v>
      </c>
      <c r="P171" s="43">
        <v>1.8448510509602299E-2</v>
      </c>
    </row>
    <row r="172" spans="1:16" ht="12.75" customHeight="1">
      <c r="A172" s="31">
        <v>162</v>
      </c>
      <c r="B172" s="32" t="s">
        <v>64</v>
      </c>
      <c r="C172" s="33" t="s">
        <v>215</v>
      </c>
      <c r="D172" s="34">
        <v>45106</v>
      </c>
      <c r="E172" s="40">
        <v>908.7</v>
      </c>
      <c r="F172" s="40">
        <v>911.88333333333333</v>
      </c>
      <c r="G172" s="41">
        <v>904.16666666666663</v>
      </c>
      <c r="H172" s="41">
        <v>899.63333333333333</v>
      </c>
      <c r="I172" s="41">
        <v>891.91666666666663</v>
      </c>
      <c r="J172" s="41">
        <v>916.41666666666663</v>
      </c>
      <c r="K172" s="41">
        <v>924.13333333333333</v>
      </c>
      <c r="L172" s="41">
        <v>928.66666666666663</v>
      </c>
      <c r="M172" s="31">
        <v>919.6</v>
      </c>
      <c r="N172" s="31">
        <v>907.35</v>
      </c>
      <c r="O172" s="42">
        <v>8160800</v>
      </c>
      <c r="P172" s="43">
        <v>-1.5537541015248022E-2</v>
      </c>
    </row>
    <row r="173" spans="1:16" ht="12.75" customHeight="1">
      <c r="A173" s="31">
        <v>163</v>
      </c>
      <c r="B173" s="32" t="s">
        <v>69</v>
      </c>
      <c r="C173" s="33" t="s">
        <v>216</v>
      </c>
      <c r="D173" s="34">
        <v>45106</v>
      </c>
      <c r="E173" s="40">
        <v>1282.7</v>
      </c>
      <c r="F173" s="40">
        <v>1281.95</v>
      </c>
      <c r="G173" s="41">
        <v>1276</v>
      </c>
      <c r="H173" s="41">
        <v>1269.3</v>
      </c>
      <c r="I173" s="41">
        <v>1263.3499999999999</v>
      </c>
      <c r="J173" s="41">
        <v>1288.6500000000001</v>
      </c>
      <c r="K173" s="41">
        <v>1294.6000000000004</v>
      </c>
      <c r="L173" s="41">
        <v>1301.3000000000002</v>
      </c>
      <c r="M173" s="31">
        <v>1287.9000000000001</v>
      </c>
      <c r="N173" s="31">
        <v>1275.25</v>
      </c>
      <c r="O173" s="42">
        <v>8692500</v>
      </c>
      <c r="P173" s="43">
        <v>3.1689513975431724E-2</v>
      </c>
    </row>
    <row r="174" spans="1:16" ht="12.75" customHeight="1">
      <c r="A174" s="31">
        <v>164</v>
      </c>
      <c r="B174" s="32" t="s">
        <v>64</v>
      </c>
      <c r="C174" s="33" t="s">
        <v>217</v>
      </c>
      <c r="D174" s="34">
        <v>45106</v>
      </c>
      <c r="E174" s="40">
        <v>571.4</v>
      </c>
      <c r="F174" s="40">
        <v>571.35</v>
      </c>
      <c r="G174" s="41">
        <v>568.20000000000005</v>
      </c>
      <c r="H174" s="41">
        <v>565</v>
      </c>
      <c r="I174" s="41">
        <v>561.85</v>
      </c>
      <c r="J174" s="41">
        <v>574.55000000000007</v>
      </c>
      <c r="K174" s="41">
        <v>577.69999999999993</v>
      </c>
      <c r="L174" s="41">
        <v>580.90000000000009</v>
      </c>
      <c r="M174" s="31">
        <v>574.5</v>
      </c>
      <c r="N174" s="31">
        <v>568.15</v>
      </c>
      <c r="O174" s="42">
        <v>77121000</v>
      </c>
      <c r="P174" s="43">
        <v>1.6991395509840766E-2</v>
      </c>
    </row>
    <row r="175" spans="1:16" ht="12.75" customHeight="1">
      <c r="A175" s="31">
        <v>165</v>
      </c>
      <c r="B175" s="32" t="s">
        <v>50</v>
      </c>
      <c r="C175" s="33" t="s">
        <v>218</v>
      </c>
      <c r="D175" s="34">
        <v>45106</v>
      </c>
      <c r="E175" s="40">
        <v>26031.55</v>
      </c>
      <c r="F175" s="40">
        <v>26162.850000000002</v>
      </c>
      <c r="G175" s="41">
        <v>25725.700000000004</v>
      </c>
      <c r="H175" s="41">
        <v>25419.850000000002</v>
      </c>
      <c r="I175" s="41">
        <v>24982.700000000004</v>
      </c>
      <c r="J175" s="41">
        <v>26468.700000000004</v>
      </c>
      <c r="K175" s="41">
        <v>26905.850000000006</v>
      </c>
      <c r="L175" s="41">
        <v>27211.700000000004</v>
      </c>
      <c r="M175" s="31">
        <v>26600</v>
      </c>
      <c r="N175" s="31">
        <v>25857</v>
      </c>
      <c r="O175" s="42">
        <v>258225</v>
      </c>
      <c r="P175" s="43">
        <v>-4.2103310766947975E-2</v>
      </c>
    </row>
    <row r="176" spans="1:16" ht="12.75" customHeight="1">
      <c r="A176" s="31">
        <v>166</v>
      </c>
      <c r="B176" s="32" t="s">
        <v>42</v>
      </c>
      <c r="C176" s="33" t="s">
        <v>219</v>
      </c>
      <c r="D176" s="34">
        <v>45106</v>
      </c>
      <c r="E176" s="40">
        <v>3820.35</v>
      </c>
      <c r="F176" s="40">
        <v>3817.2166666666672</v>
      </c>
      <c r="G176" s="41">
        <v>3788.4333333333343</v>
      </c>
      <c r="H176" s="41">
        <v>3756.5166666666673</v>
      </c>
      <c r="I176" s="41">
        <v>3727.7333333333345</v>
      </c>
      <c r="J176" s="41">
        <v>3849.1333333333341</v>
      </c>
      <c r="K176" s="41">
        <v>3877.916666666667</v>
      </c>
      <c r="L176" s="41">
        <v>3909.8333333333339</v>
      </c>
      <c r="M176" s="31">
        <v>3846</v>
      </c>
      <c r="N176" s="31">
        <v>3785.3</v>
      </c>
      <c r="O176" s="42">
        <v>1775400</v>
      </c>
      <c r="P176" s="43">
        <v>2.8844621513944225E-2</v>
      </c>
    </row>
    <row r="177" spans="1:16" ht="12.75" customHeight="1">
      <c r="A177" s="31">
        <v>167</v>
      </c>
      <c r="B177" s="32" t="s">
        <v>48</v>
      </c>
      <c r="C177" s="33" t="s">
        <v>220</v>
      </c>
      <c r="D177" s="34">
        <v>45106</v>
      </c>
      <c r="E177" s="40">
        <v>2413.3000000000002</v>
      </c>
      <c r="F177" s="40">
        <v>2411.8166666666671</v>
      </c>
      <c r="G177" s="41">
        <v>2401.6333333333341</v>
      </c>
      <c r="H177" s="41">
        <v>2389.9666666666672</v>
      </c>
      <c r="I177" s="41">
        <v>2379.7833333333342</v>
      </c>
      <c r="J177" s="41">
        <v>2423.483333333334</v>
      </c>
      <c r="K177" s="41">
        <v>2433.6666666666674</v>
      </c>
      <c r="L177" s="41">
        <v>2445.3333333333339</v>
      </c>
      <c r="M177" s="31">
        <v>2422</v>
      </c>
      <c r="N177" s="31">
        <v>2400.15</v>
      </c>
      <c r="O177" s="42">
        <v>3608250</v>
      </c>
      <c r="P177" s="43">
        <v>-7.6320132013201324E-3</v>
      </c>
    </row>
    <row r="178" spans="1:16" ht="12.75" customHeight="1">
      <c r="A178" s="31">
        <v>168</v>
      </c>
      <c r="B178" s="32" t="s">
        <v>69</v>
      </c>
      <c r="C178" s="33" t="s">
        <v>221</v>
      </c>
      <c r="D178" s="34">
        <v>45106</v>
      </c>
      <c r="E178" s="40">
        <v>1476.25</v>
      </c>
      <c r="F178" s="40">
        <v>1474.3666666666668</v>
      </c>
      <c r="G178" s="41">
        <v>1441.8833333333337</v>
      </c>
      <c r="H178" s="41">
        <v>1407.5166666666669</v>
      </c>
      <c r="I178" s="41">
        <v>1375.0333333333338</v>
      </c>
      <c r="J178" s="41">
        <v>1508.7333333333336</v>
      </c>
      <c r="K178" s="41">
        <v>1541.2166666666667</v>
      </c>
      <c r="L178" s="41">
        <v>1575.5833333333335</v>
      </c>
      <c r="M178" s="31">
        <v>1506.85</v>
      </c>
      <c r="N178" s="31">
        <v>1440</v>
      </c>
      <c r="O178" s="42">
        <v>5917800</v>
      </c>
      <c r="P178" s="43">
        <v>0.23041417165668662</v>
      </c>
    </row>
    <row r="179" spans="1:16" ht="12.75" customHeight="1">
      <c r="A179" s="31">
        <v>169</v>
      </c>
      <c r="B179" s="32" t="s">
        <v>44</v>
      </c>
      <c r="C179" s="33" t="s">
        <v>222</v>
      </c>
      <c r="D179" s="34">
        <v>45106</v>
      </c>
      <c r="E179" s="40">
        <v>1005.45</v>
      </c>
      <c r="F179" s="40">
        <v>1004.0666666666666</v>
      </c>
      <c r="G179" s="41">
        <v>997.68333333333317</v>
      </c>
      <c r="H179" s="41">
        <v>989.91666666666652</v>
      </c>
      <c r="I179" s="41">
        <v>983.53333333333308</v>
      </c>
      <c r="J179" s="41">
        <v>1011.8333333333333</v>
      </c>
      <c r="K179" s="41">
        <v>1018.2166666666667</v>
      </c>
      <c r="L179" s="41">
        <v>1025.9833333333333</v>
      </c>
      <c r="M179" s="31">
        <v>1010.45</v>
      </c>
      <c r="N179" s="31">
        <v>996.3</v>
      </c>
      <c r="O179" s="42">
        <v>25295200</v>
      </c>
      <c r="P179" s="43">
        <v>-1.9367512381373986E-4</v>
      </c>
    </row>
    <row r="180" spans="1:16" ht="12.75" customHeight="1">
      <c r="A180" s="31">
        <v>170</v>
      </c>
      <c r="B180" s="32" t="s">
        <v>207</v>
      </c>
      <c r="C180" s="33" t="s">
        <v>223</v>
      </c>
      <c r="D180" s="34">
        <v>45106</v>
      </c>
      <c r="E180" s="40">
        <v>443.85</v>
      </c>
      <c r="F180" s="40">
        <v>444.31666666666666</v>
      </c>
      <c r="G180" s="41">
        <v>440.73333333333335</v>
      </c>
      <c r="H180" s="41">
        <v>437.61666666666667</v>
      </c>
      <c r="I180" s="41">
        <v>434.03333333333336</v>
      </c>
      <c r="J180" s="41">
        <v>447.43333333333334</v>
      </c>
      <c r="K180" s="41">
        <v>451.01666666666671</v>
      </c>
      <c r="L180" s="41">
        <v>454.13333333333333</v>
      </c>
      <c r="M180" s="31">
        <v>447.9</v>
      </c>
      <c r="N180" s="31">
        <v>441.2</v>
      </c>
      <c r="O180" s="42">
        <v>8689500</v>
      </c>
      <c r="P180" s="43">
        <v>-5.322802197802198E-3</v>
      </c>
    </row>
    <row r="181" spans="1:16" ht="12.75" customHeight="1">
      <c r="A181" s="31">
        <v>171</v>
      </c>
      <c r="B181" s="32" t="s">
        <v>44</v>
      </c>
      <c r="C181" s="33" t="s">
        <v>224</v>
      </c>
      <c r="D181" s="34">
        <v>45106</v>
      </c>
      <c r="E181" s="40">
        <v>747.1</v>
      </c>
      <c r="F181" s="40">
        <v>748.5</v>
      </c>
      <c r="G181" s="41">
        <v>743.5</v>
      </c>
      <c r="H181" s="41">
        <v>739.9</v>
      </c>
      <c r="I181" s="41">
        <v>734.9</v>
      </c>
      <c r="J181" s="41">
        <v>752.1</v>
      </c>
      <c r="K181" s="41">
        <v>757.1</v>
      </c>
      <c r="L181" s="41">
        <v>760.7</v>
      </c>
      <c r="M181" s="31">
        <v>753.5</v>
      </c>
      <c r="N181" s="31">
        <v>744.9</v>
      </c>
      <c r="O181" s="42">
        <v>3167000</v>
      </c>
      <c r="P181" s="43">
        <v>-1.2614317250078839E-3</v>
      </c>
    </row>
    <row r="182" spans="1:16" ht="12.75" customHeight="1">
      <c r="A182" s="31">
        <v>172</v>
      </c>
      <c r="B182" s="32" t="s">
        <v>40</v>
      </c>
      <c r="C182" s="33" t="s">
        <v>225</v>
      </c>
      <c r="D182" s="34">
        <v>45106</v>
      </c>
      <c r="E182" s="40">
        <v>965.15</v>
      </c>
      <c r="F182" s="40">
        <v>961</v>
      </c>
      <c r="G182" s="41">
        <v>953.1</v>
      </c>
      <c r="H182" s="41">
        <v>941.05000000000007</v>
      </c>
      <c r="I182" s="41">
        <v>933.15000000000009</v>
      </c>
      <c r="J182" s="41">
        <v>973.05</v>
      </c>
      <c r="K182" s="41">
        <v>980.95</v>
      </c>
      <c r="L182" s="41">
        <v>992.99999999999989</v>
      </c>
      <c r="M182" s="31">
        <v>968.9</v>
      </c>
      <c r="N182" s="31">
        <v>948.95</v>
      </c>
      <c r="O182" s="42">
        <v>9751300</v>
      </c>
      <c r="P182" s="43">
        <v>-2.617978818489132E-2</v>
      </c>
    </row>
    <row r="183" spans="1:16" ht="12.75" customHeight="1">
      <c r="A183" s="31">
        <v>173</v>
      </c>
      <c r="B183" s="32" t="s">
        <v>80</v>
      </c>
      <c r="C183" s="33" t="s">
        <v>226</v>
      </c>
      <c r="D183" s="34">
        <v>45106</v>
      </c>
      <c r="E183" s="40">
        <v>1576.6</v>
      </c>
      <c r="F183" s="40">
        <v>1598.1333333333332</v>
      </c>
      <c r="G183" s="41">
        <v>1543.8666666666663</v>
      </c>
      <c r="H183" s="41">
        <v>1511.1333333333332</v>
      </c>
      <c r="I183" s="41">
        <v>1456.8666666666663</v>
      </c>
      <c r="J183" s="41">
        <v>1630.8666666666663</v>
      </c>
      <c r="K183" s="41">
        <v>1685.1333333333332</v>
      </c>
      <c r="L183" s="41">
        <v>1717.8666666666663</v>
      </c>
      <c r="M183" s="31">
        <v>1652.4</v>
      </c>
      <c r="N183" s="31">
        <v>1565.4</v>
      </c>
      <c r="O183" s="42">
        <v>4077500</v>
      </c>
      <c r="P183" s="43">
        <v>-2.4521531100478468E-2</v>
      </c>
    </row>
    <row r="184" spans="1:16" ht="12.75" customHeight="1">
      <c r="A184" s="31">
        <v>174</v>
      </c>
      <c r="B184" s="32" t="s">
        <v>60</v>
      </c>
      <c r="C184" s="33" t="s">
        <v>227</v>
      </c>
      <c r="D184" s="34">
        <v>45106</v>
      </c>
      <c r="E184" s="40">
        <v>861.2</v>
      </c>
      <c r="F184" s="40">
        <v>863.36666666666667</v>
      </c>
      <c r="G184" s="41">
        <v>855.68333333333339</v>
      </c>
      <c r="H184" s="41">
        <v>850.16666666666674</v>
      </c>
      <c r="I184" s="41">
        <v>842.48333333333346</v>
      </c>
      <c r="J184" s="41">
        <v>868.88333333333333</v>
      </c>
      <c r="K184" s="41">
        <v>876.56666666666649</v>
      </c>
      <c r="L184" s="41">
        <v>882.08333333333326</v>
      </c>
      <c r="M184" s="31">
        <v>871.05</v>
      </c>
      <c r="N184" s="31">
        <v>857.85</v>
      </c>
      <c r="O184" s="42">
        <v>10932300</v>
      </c>
      <c r="P184" s="43">
        <v>-2.1980676328502414E-2</v>
      </c>
    </row>
    <row r="185" spans="1:16" ht="12.75" customHeight="1">
      <c r="A185" s="31">
        <v>175</v>
      </c>
      <c r="B185" s="32" t="s">
        <v>57</v>
      </c>
      <c r="C185" s="33" t="s">
        <v>228</v>
      </c>
      <c r="D185" s="34">
        <v>45106</v>
      </c>
      <c r="E185" s="40">
        <v>567.35</v>
      </c>
      <c r="F185" s="40">
        <v>568.78333333333342</v>
      </c>
      <c r="G185" s="41">
        <v>563.36666666666679</v>
      </c>
      <c r="H185" s="41">
        <v>559.38333333333333</v>
      </c>
      <c r="I185" s="41">
        <v>553.9666666666667</v>
      </c>
      <c r="J185" s="41">
        <v>572.76666666666688</v>
      </c>
      <c r="K185" s="41">
        <v>578.18333333333362</v>
      </c>
      <c r="L185" s="41">
        <v>582.16666666666697</v>
      </c>
      <c r="M185" s="31">
        <v>574.20000000000005</v>
      </c>
      <c r="N185" s="31">
        <v>564.79999999999995</v>
      </c>
      <c r="O185" s="42">
        <v>48001125</v>
      </c>
      <c r="P185" s="43">
        <v>-7.4255237646226836E-3</v>
      </c>
    </row>
    <row r="186" spans="1:16" ht="12.75" customHeight="1">
      <c r="A186" s="31">
        <v>176</v>
      </c>
      <c r="B186" s="32" t="s">
        <v>192</v>
      </c>
      <c r="C186" s="33" t="s">
        <v>229</v>
      </c>
      <c r="D186" s="34">
        <v>45106</v>
      </c>
      <c r="E186" s="40">
        <v>224</v>
      </c>
      <c r="F186" s="40">
        <v>223.4</v>
      </c>
      <c r="G186" s="41">
        <v>222</v>
      </c>
      <c r="H186" s="41">
        <v>220</v>
      </c>
      <c r="I186" s="41">
        <v>218.6</v>
      </c>
      <c r="J186" s="41">
        <v>225.4</v>
      </c>
      <c r="K186" s="41">
        <v>226.80000000000004</v>
      </c>
      <c r="L186" s="41">
        <v>228.8</v>
      </c>
      <c r="M186" s="31">
        <v>224.8</v>
      </c>
      <c r="N186" s="31">
        <v>221.4</v>
      </c>
      <c r="O186" s="42">
        <v>84888000</v>
      </c>
      <c r="P186" s="43">
        <v>-2.3185366421996971E-2</v>
      </c>
    </row>
    <row r="187" spans="1:16" ht="12.75" customHeight="1">
      <c r="A187" s="31">
        <v>177</v>
      </c>
      <c r="B187" s="32" t="s">
        <v>134</v>
      </c>
      <c r="C187" s="33" t="s">
        <v>230</v>
      </c>
      <c r="D187" s="34">
        <v>45106</v>
      </c>
      <c r="E187" s="40">
        <v>114.4</v>
      </c>
      <c r="F187" s="40">
        <v>114.51666666666667</v>
      </c>
      <c r="G187" s="41">
        <v>113.03333333333333</v>
      </c>
      <c r="H187" s="41">
        <v>111.66666666666667</v>
      </c>
      <c r="I187" s="41">
        <v>110.18333333333334</v>
      </c>
      <c r="J187" s="41">
        <v>115.88333333333333</v>
      </c>
      <c r="K187" s="41">
        <v>117.36666666666665</v>
      </c>
      <c r="L187" s="41">
        <v>118.73333333333332</v>
      </c>
      <c r="M187" s="31">
        <v>116</v>
      </c>
      <c r="N187" s="31">
        <v>113.15</v>
      </c>
      <c r="O187" s="42">
        <v>242775500</v>
      </c>
      <c r="P187" s="43">
        <v>-3.229157257700298E-3</v>
      </c>
    </row>
    <row r="188" spans="1:16" ht="12.75" customHeight="1">
      <c r="A188" s="31">
        <v>178</v>
      </c>
      <c r="B188" s="32" t="s">
        <v>88</v>
      </c>
      <c r="C188" s="33" t="s">
        <v>231</v>
      </c>
      <c r="D188" s="34">
        <v>45106</v>
      </c>
      <c r="E188" s="40">
        <v>3216.35</v>
      </c>
      <c r="F188" s="40">
        <v>3203.0666666666662</v>
      </c>
      <c r="G188" s="41">
        <v>3184.4333333333325</v>
      </c>
      <c r="H188" s="41">
        <v>3152.5166666666664</v>
      </c>
      <c r="I188" s="41">
        <v>3133.8833333333328</v>
      </c>
      <c r="J188" s="41">
        <v>3234.9833333333322</v>
      </c>
      <c r="K188" s="41">
        <v>3253.6166666666663</v>
      </c>
      <c r="L188" s="41">
        <v>3285.5333333333319</v>
      </c>
      <c r="M188" s="31">
        <v>3221.7</v>
      </c>
      <c r="N188" s="31">
        <v>3171.15</v>
      </c>
      <c r="O188" s="42">
        <v>14223125</v>
      </c>
      <c r="P188" s="43">
        <v>-3.4454853107067536E-3</v>
      </c>
    </row>
    <row r="189" spans="1:16" ht="12.75" customHeight="1">
      <c r="A189" s="31">
        <v>179</v>
      </c>
      <c r="B189" s="32" t="s">
        <v>88</v>
      </c>
      <c r="C189" s="33" t="s">
        <v>232</v>
      </c>
      <c r="D189" s="34">
        <v>45106</v>
      </c>
      <c r="E189" s="40">
        <v>1097.1500000000001</v>
      </c>
      <c r="F189" s="40">
        <v>1090.7</v>
      </c>
      <c r="G189" s="41">
        <v>1081.8000000000002</v>
      </c>
      <c r="H189" s="41">
        <v>1066.45</v>
      </c>
      <c r="I189" s="41">
        <v>1057.5500000000002</v>
      </c>
      <c r="J189" s="41">
        <v>1106.0500000000002</v>
      </c>
      <c r="K189" s="41">
        <v>1114.9500000000003</v>
      </c>
      <c r="L189" s="41">
        <v>1130.3000000000002</v>
      </c>
      <c r="M189" s="31">
        <v>1099.5999999999999</v>
      </c>
      <c r="N189" s="31">
        <v>1075.3499999999999</v>
      </c>
      <c r="O189" s="42">
        <v>14196000</v>
      </c>
      <c r="P189" s="43">
        <v>-8.7976539589442824E-3</v>
      </c>
    </row>
    <row r="190" spans="1:16" ht="12.75" customHeight="1">
      <c r="A190" s="31">
        <v>180</v>
      </c>
      <c r="B190" s="32" t="s">
        <v>60</v>
      </c>
      <c r="C190" s="33" t="s">
        <v>233</v>
      </c>
      <c r="D190" s="34">
        <v>45106</v>
      </c>
      <c r="E190" s="40">
        <v>2980.75</v>
      </c>
      <c r="F190" s="40">
        <v>2992.3833333333332</v>
      </c>
      <c r="G190" s="41">
        <v>2953.7666666666664</v>
      </c>
      <c r="H190" s="41">
        <v>2926.7833333333333</v>
      </c>
      <c r="I190" s="41">
        <v>2888.1666666666665</v>
      </c>
      <c r="J190" s="41">
        <v>3019.3666666666663</v>
      </c>
      <c r="K190" s="41">
        <v>3057.9833333333331</v>
      </c>
      <c r="L190" s="41">
        <v>3084.9666666666662</v>
      </c>
      <c r="M190" s="31">
        <v>3031</v>
      </c>
      <c r="N190" s="31">
        <v>2965.4</v>
      </c>
      <c r="O190" s="42">
        <v>5719125</v>
      </c>
      <c r="P190" s="43">
        <v>-3.6697827185447195E-2</v>
      </c>
    </row>
    <row r="191" spans="1:16" ht="12.75" customHeight="1">
      <c r="A191" s="31">
        <v>181</v>
      </c>
      <c r="B191" s="32" t="s">
        <v>44</v>
      </c>
      <c r="C191" s="33" t="s">
        <v>234</v>
      </c>
      <c r="D191" s="34">
        <v>45106</v>
      </c>
      <c r="E191" s="40">
        <v>1859.25</v>
      </c>
      <c r="F191" s="40">
        <v>1859.5</v>
      </c>
      <c r="G191" s="41">
        <v>1852.3</v>
      </c>
      <c r="H191" s="41">
        <v>1845.35</v>
      </c>
      <c r="I191" s="41">
        <v>1838.1499999999999</v>
      </c>
      <c r="J191" s="41">
        <v>1866.45</v>
      </c>
      <c r="K191" s="41">
        <v>1873.6499999999999</v>
      </c>
      <c r="L191" s="41">
        <v>1880.6000000000001</v>
      </c>
      <c r="M191" s="31">
        <v>1866.7</v>
      </c>
      <c r="N191" s="31">
        <v>1852.55</v>
      </c>
      <c r="O191" s="42">
        <v>1893000</v>
      </c>
      <c r="P191" s="43">
        <v>8.7929656274980013E-3</v>
      </c>
    </row>
    <row r="192" spans="1:16" ht="12.75" customHeight="1">
      <c r="A192" s="31">
        <v>182</v>
      </c>
      <c r="B192" s="32" t="s">
        <v>46</v>
      </c>
      <c r="C192" s="33" t="s">
        <v>235</v>
      </c>
      <c r="D192" s="34">
        <v>45106</v>
      </c>
      <c r="E192" s="40">
        <v>1713.15</v>
      </c>
      <c r="F192" s="40">
        <v>1715.45</v>
      </c>
      <c r="G192" s="41">
        <v>1701.3000000000002</v>
      </c>
      <c r="H192" s="41">
        <v>1689.45</v>
      </c>
      <c r="I192" s="41">
        <v>1675.3000000000002</v>
      </c>
      <c r="J192" s="41">
        <v>1727.3000000000002</v>
      </c>
      <c r="K192" s="41">
        <v>1741.4500000000003</v>
      </c>
      <c r="L192" s="41">
        <v>1753.3000000000002</v>
      </c>
      <c r="M192" s="31">
        <v>1729.6</v>
      </c>
      <c r="N192" s="31">
        <v>1703.6</v>
      </c>
      <c r="O192" s="42">
        <v>3717600</v>
      </c>
      <c r="P192" s="43">
        <v>-5.5638775946929165E-3</v>
      </c>
    </row>
    <row r="193" spans="1:16" ht="12.75" customHeight="1">
      <c r="A193" s="31">
        <v>183</v>
      </c>
      <c r="B193" s="32" t="s">
        <v>57</v>
      </c>
      <c r="C193" s="33" t="s">
        <v>236</v>
      </c>
      <c r="D193" s="34">
        <v>45106</v>
      </c>
      <c r="E193" s="40">
        <v>1339.55</v>
      </c>
      <c r="F193" s="40">
        <v>1344.5166666666667</v>
      </c>
      <c r="G193" s="41">
        <v>1329.8833333333332</v>
      </c>
      <c r="H193" s="41">
        <v>1320.2166666666665</v>
      </c>
      <c r="I193" s="41">
        <v>1305.583333333333</v>
      </c>
      <c r="J193" s="41">
        <v>1354.1833333333334</v>
      </c>
      <c r="K193" s="41">
        <v>1368.8166666666671</v>
      </c>
      <c r="L193" s="41">
        <v>1378.4833333333336</v>
      </c>
      <c r="M193" s="31">
        <v>1359.15</v>
      </c>
      <c r="N193" s="31">
        <v>1334.85</v>
      </c>
      <c r="O193" s="42">
        <v>8693300</v>
      </c>
      <c r="P193" s="43">
        <v>-9.8859921868771419E-3</v>
      </c>
    </row>
    <row r="194" spans="1:16" ht="12.75" customHeight="1">
      <c r="A194" s="31">
        <v>184</v>
      </c>
      <c r="B194" s="32" t="s">
        <v>60</v>
      </c>
      <c r="C194" s="33" t="s">
        <v>237</v>
      </c>
      <c r="D194" s="34">
        <v>45106</v>
      </c>
      <c r="E194" s="40">
        <v>1498.45</v>
      </c>
      <c r="F194" s="40">
        <v>1505.1499999999999</v>
      </c>
      <c r="G194" s="41">
        <v>1485.2999999999997</v>
      </c>
      <c r="H194" s="41">
        <v>1472.1499999999999</v>
      </c>
      <c r="I194" s="41">
        <v>1452.2999999999997</v>
      </c>
      <c r="J194" s="41">
        <v>1518.2999999999997</v>
      </c>
      <c r="K194" s="41">
        <v>1538.1499999999996</v>
      </c>
      <c r="L194" s="41">
        <v>1551.2999999999997</v>
      </c>
      <c r="M194" s="31">
        <v>1525</v>
      </c>
      <c r="N194" s="31">
        <v>1492</v>
      </c>
      <c r="O194" s="42">
        <v>2499200</v>
      </c>
      <c r="P194" s="43">
        <v>3.6152570480928688E-2</v>
      </c>
    </row>
    <row r="195" spans="1:16" ht="12.75" customHeight="1">
      <c r="A195" s="31">
        <v>185</v>
      </c>
      <c r="B195" s="32" t="s">
        <v>50</v>
      </c>
      <c r="C195" s="33" t="s">
        <v>238</v>
      </c>
      <c r="D195" s="34">
        <v>45106</v>
      </c>
      <c r="E195" s="40">
        <v>8300.0499999999993</v>
      </c>
      <c r="F195" s="40">
        <v>8332.1999999999989</v>
      </c>
      <c r="G195" s="41">
        <v>8250.9999999999982</v>
      </c>
      <c r="H195" s="41">
        <v>8201.9499999999989</v>
      </c>
      <c r="I195" s="41">
        <v>8120.7499999999982</v>
      </c>
      <c r="J195" s="41">
        <v>8381.2499999999982</v>
      </c>
      <c r="K195" s="41">
        <v>8462.4499999999989</v>
      </c>
      <c r="L195" s="41">
        <v>8511.4999999999982</v>
      </c>
      <c r="M195" s="31">
        <v>8413.4</v>
      </c>
      <c r="N195" s="31">
        <v>8283.15</v>
      </c>
      <c r="O195" s="42">
        <v>1838800</v>
      </c>
      <c r="P195" s="43">
        <v>-5.5702774322643452E-3</v>
      </c>
    </row>
    <row r="196" spans="1:16" ht="12.75" customHeight="1">
      <c r="A196" s="31">
        <v>186</v>
      </c>
      <c r="B196" s="32" t="s">
        <v>40</v>
      </c>
      <c r="C196" s="33" t="s">
        <v>239</v>
      </c>
      <c r="D196" s="34">
        <v>45106</v>
      </c>
      <c r="E196" s="40">
        <v>686.7</v>
      </c>
      <c r="F196" s="40">
        <v>688.0333333333333</v>
      </c>
      <c r="G196" s="41">
        <v>680.91666666666663</v>
      </c>
      <c r="H196" s="41">
        <v>675.13333333333333</v>
      </c>
      <c r="I196" s="41">
        <v>668.01666666666665</v>
      </c>
      <c r="J196" s="41">
        <v>693.81666666666661</v>
      </c>
      <c r="K196" s="41">
        <v>700.93333333333339</v>
      </c>
      <c r="L196" s="41">
        <v>706.71666666666658</v>
      </c>
      <c r="M196" s="31">
        <v>695.15</v>
      </c>
      <c r="N196" s="31">
        <v>682.25</v>
      </c>
      <c r="O196" s="42">
        <v>21420100</v>
      </c>
      <c r="P196" s="43">
        <v>2.9555111222194452E-2</v>
      </c>
    </row>
    <row r="197" spans="1:16" ht="12.75" customHeight="1">
      <c r="A197" s="31">
        <v>187</v>
      </c>
      <c r="B197" s="32" t="s">
        <v>134</v>
      </c>
      <c r="C197" s="33" t="s">
        <v>240</v>
      </c>
      <c r="D197" s="34">
        <v>45106</v>
      </c>
      <c r="E197" s="40">
        <v>280.75</v>
      </c>
      <c r="F197" s="40">
        <v>280.66666666666669</v>
      </c>
      <c r="G197" s="41">
        <v>279.63333333333338</v>
      </c>
      <c r="H197" s="41">
        <v>278.51666666666671</v>
      </c>
      <c r="I197" s="41">
        <v>277.48333333333341</v>
      </c>
      <c r="J197" s="41">
        <v>281.78333333333336</v>
      </c>
      <c r="K197" s="41">
        <v>282.81666666666666</v>
      </c>
      <c r="L197" s="41">
        <v>283.93333333333334</v>
      </c>
      <c r="M197" s="31">
        <v>281.7</v>
      </c>
      <c r="N197" s="31">
        <v>279.55</v>
      </c>
      <c r="O197" s="42">
        <v>54676000</v>
      </c>
      <c r="P197" s="43">
        <v>-7.8031430334264875E-3</v>
      </c>
    </row>
    <row r="198" spans="1:16" ht="12.75" customHeight="1">
      <c r="A198" s="31">
        <v>188</v>
      </c>
      <c r="B198" s="32" t="s">
        <v>42</v>
      </c>
      <c r="C198" s="33" t="s">
        <v>241</v>
      </c>
      <c r="D198" s="34">
        <v>45106</v>
      </c>
      <c r="E198" s="40">
        <v>791.55</v>
      </c>
      <c r="F198" s="40">
        <v>792.9666666666667</v>
      </c>
      <c r="G198" s="41">
        <v>785.18333333333339</v>
      </c>
      <c r="H198" s="41">
        <v>778.81666666666672</v>
      </c>
      <c r="I198" s="41">
        <v>771.03333333333342</v>
      </c>
      <c r="J198" s="41">
        <v>799.33333333333337</v>
      </c>
      <c r="K198" s="41">
        <v>807.11666666666667</v>
      </c>
      <c r="L198" s="41">
        <v>813.48333333333335</v>
      </c>
      <c r="M198" s="31">
        <v>800.75</v>
      </c>
      <c r="N198" s="31">
        <v>786.6</v>
      </c>
      <c r="O198" s="42">
        <v>10285200</v>
      </c>
      <c r="P198" s="43">
        <v>3.8531443111595787E-2</v>
      </c>
    </row>
    <row r="199" spans="1:16" ht="12.75" customHeight="1">
      <c r="A199" s="31">
        <v>189</v>
      </c>
      <c r="B199" s="32" t="s">
        <v>88</v>
      </c>
      <c r="C199" s="33" t="s">
        <v>242</v>
      </c>
      <c r="D199" s="34">
        <v>45106</v>
      </c>
      <c r="E199" s="40">
        <v>381.65</v>
      </c>
      <c r="F199" s="40">
        <v>380.56666666666666</v>
      </c>
      <c r="G199" s="41">
        <v>378.63333333333333</v>
      </c>
      <c r="H199" s="41">
        <v>375.61666666666667</v>
      </c>
      <c r="I199" s="41">
        <v>373.68333333333334</v>
      </c>
      <c r="J199" s="41">
        <v>383.58333333333331</v>
      </c>
      <c r="K199" s="41">
        <v>385.51666666666659</v>
      </c>
      <c r="L199" s="41">
        <v>388.5333333333333</v>
      </c>
      <c r="M199" s="31">
        <v>382.5</v>
      </c>
      <c r="N199" s="31">
        <v>377.55</v>
      </c>
      <c r="O199" s="42">
        <v>47040000</v>
      </c>
      <c r="P199" s="43">
        <v>2.3198146758458677E-2</v>
      </c>
    </row>
    <row r="200" spans="1:16" ht="12.75" customHeight="1">
      <c r="A200" s="31">
        <v>190</v>
      </c>
      <c r="B200" s="32" t="s">
        <v>207</v>
      </c>
      <c r="C200" s="33" t="s">
        <v>243</v>
      </c>
      <c r="D200" s="34">
        <v>45106</v>
      </c>
      <c r="E200" s="40">
        <v>186.25</v>
      </c>
      <c r="F200" s="40">
        <v>186.75</v>
      </c>
      <c r="G200" s="41">
        <v>184.2</v>
      </c>
      <c r="H200" s="41">
        <v>182.14999999999998</v>
      </c>
      <c r="I200" s="41">
        <v>179.59999999999997</v>
      </c>
      <c r="J200" s="41">
        <v>188.8</v>
      </c>
      <c r="K200" s="41">
        <v>191.35000000000002</v>
      </c>
      <c r="L200" s="41">
        <v>193.40000000000003</v>
      </c>
      <c r="M200" s="31">
        <v>189.3</v>
      </c>
      <c r="N200" s="31">
        <v>184.7</v>
      </c>
      <c r="O200" s="42">
        <v>89175000</v>
      </c>
      <c r="P200" s="43">
        <v>-1.3899946921443737E-2</v>
      </c>
    </row>
    <row r="201" spans="1:16" ht="12.75" customHeight="1">
      <c r="A201" s="31">
        <v>191</v>
      </c>
      <c r="B201" s="32" t="s">
        <v>44</v>
      </c>
      <c r="C201" s="33" t="s">
        <v>244</v>
      </c>
      <c r="D201" s="34">
        <v>45106</v>
      </c>
      <c r="E201" s="40">
        <v>555.6</v>
      </c>
      <c r="F201" s="40">
        <v>557.11666666666667</v>
      </c>
      <c r="G201" s="41">
        <v>550.7833333333333</v>
      </c>
      <c r="H201" s="41">
        <v>545.96666666666658</v>
      </c>
      <c r="I201" s="41">
        <v>539.63333333333321</v>
      </c>
      <c r="J201" s="41">
        <v>561.93333333333339</v>
      </c>
      <c r="K201" s="41">
        <v>568.26666666666665</v>
      </c>
      <c r="L201" s="41">
        <v>573.08333333333348</v>
      </c>
      <c r="M201" s="31">
        <v>563.45000000000005</v>
      </c>
      <c r="N201" s="31">
        <v>552.29999999999995</v>
      </c>
      <c r="O201" s="42">
        <v>8292600</v>
      </c>
      <c r="P201" s="43">
        <v>-3.8918918918918917E-3</v>
      </c>
    </row>
    <row r="202" spans="1:16" ht="12.75" customHeight="1">
      <c r="A202" s="31">
        <v>192</v>
      </c>
      <c r="B202" s="32"/>
      <c r="C202" s="45"/>
      <c r="D202" s="47"/>
      <c r="E202" s="48"/>
      <c r="F202" s="48"/>
      <c r="G202" s="49"/>
      <c r="H202" s="49"/>
      <c r="I202" s="49"/>
      <c r="J202" s="49"/>
      <c r="K202" s="49"/>
      <c r="L202" s="49"/>
      <c r="M202" s="45"/>
      <c r="N202" s="45"/>
      <c r="O202" s="50"/>
      <c r="P202" s="51"/>
    </row>
    <row r="203" spans="1:16" ht="12.75" customHeight="1">
      <c r="A203" s="31">
        <v>193</v>
      </c>
      <c r="B203" s="32"/>
      <c r="C203" s="45"/>
      <c r="D203" s="47"/>
      <c r="E203" s="48"/>
      <c r="F203" s="48"/>
      <c r="G203" s="49"/>
      <c r="H203" s="49"/>
      <c r="I203" s="49"/>
      <c r="J203" s="49"/>
      <c r="K203" s="49"/>
      <c r="L203" s="49"/>
      <c r="M203" s="45"/>
      <c r="N203" s="45"/>
      <c r="O203" s="50"/>
      <c r="P203" s="51"/>
    </row>
    <row r="204" spans="1:16" ht="12.75" customHeight="1">
      <c r="A204" s="31">
        <v>194</v>
      </c>
      <c r="B204" s="52"/>
      <c r="C204" s="45"/>
      <c r="D204" s="47"/>
      <c r="E204" s="48"/>
      <c r="F204" s="48"/>
      <c r="G204" s="49"/>
      <c r="H204" s="49"/>
      <c r="I204" s="49"/>
      <c r="J204" s="49"/>
      <c r="K204" s="49"/>
      <c r="L204" s="1"/>
      <c r="M204" s="1"/>
      <c r="N204" s="1"/>
      <c r="O204" s="1"/>
      <c r="P204" s="1"/>
    </row>
    <row r="205" spans="1:16" ht="12.75" customHeight="1">
      <c r="A205" s="31"/>
      <c r="B205" s="5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5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5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5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5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5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3" t="s">
        <v>245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3" t="s">
        <v>246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3" t="s">
        <v>247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3" t="s">
        <v>248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3" t="s">
        <v>249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250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4" t="s">
        <v>251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4" t="s">
        <v>252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4" t="s">
        <v>253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4" t="s">
        <v>254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4" t="s">
        <v>255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4" t="s">
        <v>256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4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4" t="s">
        <v>258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4" t="s">
        <v>259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:M216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5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6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6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5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45097</v>
      </c>
      <c r="L6" s="55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5"/>
      <c r="M7" s="1"/>
      <c r="N7" s="1"/>
      <c r="O7" s="1"/>
    </row>
    <row r="8" spans="1:15" ht="28.5" customHeight="1">
      <c r="A8" s="395" t="s">
        <v>16</v>
      </c>
      <c r="B8" s="397"/>
      <c r="C8" s="401" t="s">
        <v>20</v>
      </c>
      <c r="D8" s="401" t="s">
        <v>21</v>
      </c>
      <c r="E8" s="392" t="s">
        <v>22</v>
      </c>
      <c r="F8" s="393"/>
      <c r="G8" s="394"/>
      <c r="H8" s="392" t="s">
        <v>23</v>
      </c>
      <c r="I8" s="393"/>
      <c r="J8" s="394"/>
      <c r="K8" s="26"/>
      <c r="L8" s="57"/>
      <c r="M8" s="57"/>
      <c r="N8" s="1"/>
      <c r="O8" s="1"/>
    </row>
    <row r="9" spans="1:15" ht="36" customHeight="1">
      <c r="A9" s="399"/>
      <c r="B9" s="400"/>
      <c r="C9" s="400"/>
      <c r="D9" s="40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8" t="s">
        <v>32</v>
      </c>
      <c r="M9" s="59" t="s">
        <v>260</v>
      </c>
      <c r="N9" s="1"/>
      <c r="O9" s="1"/>
    </row>
    <row r="10" spans="1:15" ht="12.75" customHeight="1">
      <c r="A10" s="60">
        <v>1</v>
      </c>
      <c r="B10" s="35" t="s">
        <v>261</v>
      </c>
      <c r="C10" s="35">
        <v>18755.45</v>
      </c>
      <c r="D10" s="35">
        <v>18785.350000000002</v>
      </c>
      <c r="E10" s="35">
        <v>18689.250000000004</v>
      </c>
      <c r="F10" s="35">
        <v>18623.050000000003</v>
      </c>
      <c r="G10" s="35">
        <v>18526.950000000004</v>
      </c>
      <c r="H10" s="35">
        <v>18851.550000000003</v>
      </c>
      <c r="I10" s="35">
        <v>18947.650000000001</v>
      </c>
      <c r="J10" s="35">
        <v>19013.850000000002</v>
      </c>
      <c r="K10" s="35">
        <v>18881.45</v>
      </c>
      <c r="L10" s="35">
        <v>18719.150000000001</v>
      </c>
      <c r="M10" s="61"/>
      <c r="N10" s="1"/>
      <c r="O10" s="1"/>
    </row>
    <row r="11" spans="1:15" ht="12.75" customHeight="1">
      <c r="A11" s="60">
        <v>2</v>
      </c>
      <c r="B11" s="37" t="s">
        <v>262</v>
      </c>
      <c r="C11" s="35">
        <v>43633.75</v>
      </c>
      <c r="D11" s="35">
        <v>43725.166666666664</v>
      </c>
      <c r="E11" s="35">
        <v>43409.98333333333</v>
      </c>
      <c r="F11" s="35">
        <v>43186.216666666667</v>
      </c>
      <c r="G11" s="35">
        <v>42871.033333333333</v>
      </c>
      <c r="H11" s="35">
        <v>43948.933333333327</v>
      </c>
      <c r="I11" s="35">
        <v>44264.116666666661</v>
      </c>
      <c r="J11" s="35">
        <v>44487.883333333324</v>
      </c>
      <c r="K11" s="35">
        <v>44040.35</v>
      </c>
      <c r="L11" s="35">
        <v>43501.4</v>
      </c>
      <c r="M11" s="61"/>
      <c r="N11" s="1"/>
      <c r="O11" s="1"/>
    </row>
    <row r="12" spans="1:15" ht="12.75" customHeight="1">
      <c r="A12" s="60">
        <v>3</v>
      </c>
      <c r="B12" s="31" t="s">
        <v>263</v>
      </c>
      <c r="C12" s="40">
        <v>3196.05</v>
      </c>
      <c r="D12" s="40">
        <v>3202.9166666666665</v>
      </c>
      <c r="E12" s="40">
        <v>3183.8833333333332</v>
      </c>
      <c r="F12" s="40">
        <v>3171.7166666666667</v>
      </c>
      <c r="G12" s="40">
        <v>3152.6833333333334</v>
      </c>
      <c r="H12" s="40">
        <v>3215.083333333333</v>
      </c>
      <c r="I12" s="40">
        <v>3234.1166666666668</v>
      </c>
      <c r="J12" s="40">
        <v>3246.2833333333328</v>
      </c>
      <c r="K12" s="40">
        <v>3221.95</v>
      </c>
      <c r="L12" s="40">
        <v>3190.75</v>
      </c>
      <c r="M12" s="61"/>
      <c r="N12" s="1"/>
      <c r="O12" s="1"/>
    </row>
    <row r="13" spans="1:15" ht="12.75" customHeight="1">
      <c r="A13" s="60">
        <v>4</v>
      </c>
      <c r="B13" s="31" t="s">
        <v>264</v>
      </c>
      <c r="C13" s="40">
        <v>5661</v>
      </c>
      <c r="D13" s="40">
        <v>5679.583333333333</v>
      </c>
      <c r="E13" s="40">
        <v>5637.2666666666664</v>
      </c>
      <c r="F13" s="40">
        <v>5613.5333333333338</v>
      </c>
      <c r="G13" s="40">
        <v>5571.2166666666672</v>
      </c>
      <c r="H13" s="40">
        <v>5703.3166666666657</v>
      </c>
      <c r="I13" s="40">
        <v>5745.6333333333332</v>
      </c>
      <c r="J13" s="40">
        <v>5769.366666666665</v>
      </c>
      <c r="K13" s="40">
        <v>5721.9</v>
      </c>
      <c r="L13" s="40">
        <v>5655.85</v>
      </c>
      <c r="M13" s="61"/>
      <c r="N13" s="1"/>
      <c r="O13" s="1"/>
    </row>
    <row r="14" spans="1:15" ht="12.75" customHeight="1">
      <c r="A14" s="60">
        <v>5</v>
      </c>
      <c r="B14" s="31" t="s">
        <v>265</v>
      </c>
      <c r="C14" s="40">
        <v>28708.3</v>
      </c>
      <c r="D14" s="40">
        <v>28675.850000000002</v>
      </c>
      <c r="E14" s="40">
        <v>28601.000000000004</v>
      </c>
      <c r="F14" s="40">
        <v>28493.7</v>
      </c>
      <c r="G14" s="40">
        <v>28418.850000000002</v>
      </c>
      <c r="H14" s="40">
        <v>28783.150000000005</v>
      </c>
      <c r="I14" s="40">
        <v>28858.000000000004</v>
      </c>
      <c r="J14" s="40">
        <v>28965.300000000007</v>
      </c>
      <c r="K14" s="40">
        <v>28750.7</v>
      </c>
      <c r="L14" s="40">
        <v>28568.55</v>
      </c>
      <c r="M14" s="61"/>
      <c r="N14" s="1"/>
      <c r="O14" s="1"/>
    </row>
    <row r="15" spans="1:15" ht="12.75" customHeight="1">
      <c r="A15" s="60">
        <v>6</v>
      </c>
      <c r="B15" s="31" t="s">
        <v>266</v>
      </c>
      <c r="C15" s="40">
        <v>5021.3999999999996</v>
      </c>
      <c r="D15" s="40">
        <v>5028.0333333333328</v>
      </c>
      <c r="E15" s="40">
        <v>5004.3666666666659</v>
      </c>
      <c r="F15" s="40">
        <v>4987.333333333333</v>
      </c>
      <c r="G15" s="40">
        <v>4963.6666666666661</v>
      </c>
      <c r="H15" s="40">
        <v>5045.0666666666657</v>
      </c>
      <c r="I15" s="40">
        <v>5068.7333333333336</v>
      </c>
      <c r="J15" s="40">
        <v>5085.7666666666655</v>
      </c>
      <c r="K15" s="40">
        <v>5051.7</v>
      </c>
      <c r="L15" s="40">
        <v>5011</v>
      </c>
      <c r="M15" s="61"/>
      <c r="N15" s="1"/>
      <c r="O15" s="1"/>
    </row>
    <row r="16" spans="1:15" ht="12.75" customHeight="1">
      <c r="A16" s="60">
        <v>7</v>
      </c>
      <c r="B16" s="31" t="s">
        <v>267</v>
      </c>
      <c r="C16" s="40">
        <v>9891.5499999999993</v>
      </c>
      <c r="D16" s="40">
        <v>9907.2666666666664</v>
      </c>
      <c r="E16" s="40">
        <v>9864.2833333333328</v>
      </c>
      <c r="F16" s="40">
        <v>9837.0166666666664</v>
      </c>
      <c r="G16" s="40">
        <v>9794.0333333333328</v>
      </c>
      <c r="H16" s="40">
        <v>9934.5333333333328</v>
      </c>
      <c r="I16" s="40">
        <v>9977.5166666666664</v>
      </c>
      <c r="J16" s="40">
        <v>10004.783333333333</v>
      </c>
      <c r="K16" s="40">
        <v>9950.25</v>
      </c>
      <c r="L16" s="40">
        <v>9880</v>
      </c>
      <c r="M16" s="61"/>
      <c r="N16" s="1"/>
      <c r="O16" s="1"/>
    </row>
    <row r="17" spans="1:15" ht="12.75" customHeight="1">
      <c r="A17" s="60">
        <v>8</v>
      </c>
      <c r="B17" s="62" t="s">
        <v>43</v>
      </c>
      <c r="C17" s="31">
        <v>4327.6499999999996</v>
      </c>
      <c r="D17" s="40">
        <v>4350.2333333333336</v>
      </c>
      <c r="E17" s="40">
        <v>4289.166666666667</v>
      </c>
      <c r="F17" s="40">
        <v>4250.6833333333334</v>
      </c>
      <c r="G17" s="40">
        <v>4189.6166666666668</v>
      </c>
      <c r="H17" s="40">
        <v>4388.7166666666672</v>
      </c>
      <c r="I17" s="40">
        <v>4449.7833333333328</v>
      </c>
      <c r="J17" s="40">
        <v>4488.2666666666673</v>
      </c>
      <c r="K17" s="31">
        <v>4411.3</v>
      </c>
      <c r="L17" s="31">
        <v>4311.75</v>
      </c>
      <c r="M17" s="31">
        <v>1.7782500000000001</v>
      </c>
      <c r="N17" s="1"/>
      <c r="O17" s="1"/>
    </row>
    <row r="18" spans="1:15" ht="12.75" customHeight="1">
      <c r="A18" s="60">
        <v>9</v>
      </c>
      <c r="B18" s="62" t="s">
        <v>51</v>
      </c>
      <c r="C18" s="31">
        <v>1825.4</v>
      </c>
      <c r="D18" s="40">
        <v>1833.9333333333334</v>
      </c>
      <c r="E18" s="40">
        <v>1802.5166666666669</v>
      </c>
      <c r="F18" s="40">
        <v>1779.6333333333334</v>
      </c>
      <c r="G18" s="40">
        <v>1748.2166666666669</v>
      </c>
      <c r="H18" s="40">
        <v>1856.8166666666668</v>
      </c>
      <c r="I18" s="40">
        <v>1888.2333333333333</v>
      </c>
      <c r="J18" s="40">
        <v>1911.1166666666668</v>
      </c>
      <c r="K18" s="31">
        <v>1865.35</v>
      </c>
      <c r="L18" s="31">
        <v>1811.05</v>
      </c>
      <c r="M18" s="31">
        <v>4.1127200000000004</v>
      </c>
      <c r="N18" s="1"/>
      <c r="O18" s="1"/>
    </row>
    <row r="19" spans="1:15" ht="12.75" customHeight="1">
      <c r="A19" s="60">
        <v>10</v>
      </c>
      <c r="B19" s="62" t="s">
        <v>65</v>
      </c>
      <c r="C19" s="31">
        <v>772.1</v>
      </c>
      <c r="D19" s="40">
        <v>774.66666666666663</v>
      </c>
      <c r="E19" s="40">
        <v>765.33333333333326</v>
      </c>
      <c r="F19" s="40">
        <v>758.56666666666661</v>
      </c>
      <c r="G19" s="40">
        <v>749.23333333333323</v>
      </c>
      <c r="H19" s="40">
        <v>781.43333333333328</v>
      </c>
      <c r="I19" s="40">
        <v>790.76666666666654</v>
      </c>
      <c r="J19" s="40">
        <v>797.5333333333333</v>
      </c>
      <c r="K19" s="31">
        <v>784</v>
      </c>
      <c r="L19" s="31">
        <v>767.9</v>
      </c>
      <c r="M19" s="31">
        <v>7.4047900000000002</v>
      </c>
      <c r="N19" s="1"/>
      <c r="O19" s="1"/>
    </row>
    <row r="20" spans="1:15" ht="12.75" customHeight="1">
      <c r="A20" s="60">
        <v>11</v>
      </c>
      <c r="B20" s="62" t="s">
        <v>45</v>
      </c>
      <c r="C20" s="31">
        <v>23093.5</v>
      </c>
      <c r="D20" s="40">
        <v>23033.266666666666</v>
      </c>
      <c r="E20" s="40">
        <v>22766.533333333333</v>
      </c>
      <c r="F20" s="40">
        <v>22439.566666666666</v>
      </c>
      <c r="G20" s="40">
        <v>22172.833333333332</v>
      </c>
      <c r="H20" s="40">
        <v>23360.233333333334</v>
      </c>
      <c r="I20" s="40">
        <v>23626.966666666664</v>
      </c>
      <c r="J20" s="40">
        <v>23953.933333333334</v>
      </c>
      <c r="K20" s="31">
        <v>23300</v>
      </c>
      <c r="L20" s="31">
        <v>22706.3</v>
      </c>
      <c r="M20" s="31">
        <v>0.20737</v>
      </c>
      <c r="N20" s="1"/>
      <c r="O20" s="1"/>
    </row>
    <row r="21" spans="1:15" ht="12.75" customHeight="1">
      <c r="A21" s="60">
        <v>12</v>
      </c>
      <c r="B21" s="62" t="s">
        <v>52</v>
      </c>
      <c r="C21" s="31">
        <v>2401.4</v>
      </c>
      <c r="D21" s="40">
        <v>2424.3333333333335</v>
      </c>
      <c r="E21" s="40">
        <v>2327.0666666666671</v>
      </c>
      <c r="F21" s="40">
        <v>2252.7333333333336</v>
      </c>
      <c r="G21" s="40">
        <v>2155.4666666666672</v>
      </c>
      <c r="H21" s="40">
        <v>2498.666666666667</v>
      </c>
      <c r="I21" s="40">
        <v>2595.9333333333334</v>
      </c>
      <c r="J21" s="40">
        <v>2670.2666666666669</v>
      </c>
      <c r="K21" s="31">
        <v>2521.6</v>
      </c>
      <c r="L21" s="31">
        <v>2350</v>
      </c>
      <c r="M21" s="31">
        <v>114.75673999999999</v>
      </c>
      <c r="N21" s="1"/>
      <c r="O21" s="1"/>
    </row>
    <row r="22" spans="1:15" ht="12.75" customHeight="1">
      <c r="A22" s="60">
        <v>13</v>
      </c>
      <c r="B22" s="62" t="s">
        <v>268</v>
      </c>
      <c r="C22" s="31">
        <v>960.35</v>
      </c>
      <c r="D22" s="40">
        <v>967.4</v>
      </c>
      <c r="E22" s="40">
        <v>950.8</v>
      </c>
      <c r="F22" s="40">
        <v>941.25</v>
      </c>
      <c r="G22" s="40">
        <v>924.65</v>
      </c>
      <c r="H22" s="40">
        <v>976.94999999999993</v>
      </c>
      <c r="I22" s="40">
        <v>993.55000000000007</v>
      </c>
      <c r="J22" s="40">
        <v>1003.0999999999999</v>
      </c>
      <c r="K22" s="31">
        <v>984</v>
      </c>
      <c r="L22" s="31">
        <v>957.85</v>
      </c>
      <c r="M22" s="31">
        <v>4.3017399999999997</v>
      </c>
      <c r="N22" s="1"/>
      <c r="O22" s="1"/>
    </row>
    <row r="23" spans="1:15" ht="12.75" customHeight="1">
      <c r="A23" s="60">
        <v>14</v>
      </c>
      <c r="B23" s="62" t="s">
        <v>53</v>
      </c>
      <c r="C23" s="31">
        <v>735.65</v>
      </c>
      <c r="D23" s="40">
        <v>738.85</v>
      </c>
      <c r="E23" s="40">
        <v>727.80000000000007</v>
      </c>
      <c r="F23" s="40">
        <v>719.95</v>
      </c>
      <c r="G23" s="40">
        <v>708.90000000000009</v>
      </c>
      <c r="H23" s="40">
        <v>746.7</v>
      </c>
      <c r="I23" s="40">
        <v>757.75</v>
      </c>
      <c r="J23" s="40">
        <v>765.6</v>
      </c>
      <c r="K23" s="31">
        <v>749.9</v>
      </c>
      <c r="L23" s="31">
        <v>731</v>
      </c>
      <c r="M23" s="31">
        <v>52.563630000000003</v>
      </c>
      <c r="N23" s="1"/>
      <c r="O23" s="1"/>
    </row>
    <row r="24" spans="1:15" ht="12.75" customHeight="1">
      <c r="A24" s="60">
        <v>15</v>
      </c>
      <c r="B24" s="62" t="s">
        <v>269</v>
      </c>
      <c r="C24" s="31">
        <v>657.55</v>
      </c>
      <c r="D24" s="40">
        <v>662.81666666666661</v>
      </c>
      <c r="E24" s="40">
        <v>649.73333333333323</v>
      </c>
      <c r="F24" s="40">
        <v>641.91666666666663</v>
      </c>
      <c r="G24" s="40">
        <v>628.83333333333326</v>
      </c>
      <c r="H24" s="40">
        <v>670.63333333333321</v>
      </c>
      <c r="I24" s="40">
        <v>683.7166666666667</v>
      </c>
      <c r="J24" s="40">
        <v>691.53333333333319</v>
      </c>
      <c r="K24" s="31">
        <v>675.9</v>
      </c>
      <c r="L24" s="31">
        <v>655</v>
      </c>
      <c r="M24" s="31">
        <v>12.71532</v>
      </c>
      <c r="N24" s="1"/>
      <c r="O24" s="1"/>
    </row>
    <row r="25" spans="1:15" ht="12.75" customHeight="1">
      <c r="A25" s="60">
        <v>16</v>
      </c>
      <c r="B25" s="62" t="s">
        <v>270</v>
      </c>
      <c r="C25" s="31">
        <v>806.6</v>
      </c>
      <c r="D25" s="40">
        <v>811.5333333333333</v>
      </c>
      <c r="E25" s="40">
        <v>796.06666666666661</v>
      </c>
      <c r="F25" s="40">
        <v>785.5333333333333</v>
      </c>
      <c r="G25" s="40">
        <v>770.06666666666661</v>
      </c>
      <c r="H25" s="40">
        <v>822.06666666666661</v>
      </c>
      <c r="I25" s="40">
        <v>837.5333333333333</v>
      </c>
      <c r="J25" s="40">
        <v>848.06666666666661</v>
      </c>
      <c r="K25" s="31">
        <v>827</v>
      </c>
      <c r="L25" s="31">
        <v>801</v>
      </c>
      <c r="M25" s="31">
        <v>14.4175</v>
      </c>
      <c r="N25" s="1"/>
      <c r="O25" s="1"/>
    </row>
    <row r="26" spans="1:15" ht="12.75" customHeight="1">
      <c r="A26" s="60">
        <v>17</v>
      </c>
      <c r="B26" s="62" t="s">
        <v>271</v>
      </c>
      <c r="C26" s="31">
        <v>419.35</v>
      </c>
      <c r="D26" s="40">
        <v>419.84999999999997</v>
      </c>
      <c r="E26" s="40">
        <v>415.79999999999995</v>
      </c>
      <c r="F26" s="40">
        <v>412.25</v>
      </c>
      <c r="G26" s="40">
        <v>408.2</v>
      </c>
      <c r="H26" s="40">
        <v>423.39999999999992</v>
      </c>
      <c r="I26" s="40">
        <v>427.45</v>
      </c>
      <c r="J26" s="40">
        <v>430.99999999999989</v>
      </c>
      <c r="K26" s="31">
        <v>423.9</v>
      </c>
      <c r="L26" s="31">
        <v>416.3</v>
      </c>
      <c r="M26" s="31">
        <v>12.454370000000001</v>
      </c>
      <c r="N26" s="1"/>
      <c r="O26" s="1"/>
    </row>
    <row r="27" spans="1:15" ht="12.75" customHeight="1">
      <c r="A27" s="60">
        <v>18</v>
      </c>
      <c r="B27" s="62" t="s">
        <v>47</v>
      </c>
      <c r="C27" s="31">
        <v>179.45</v>
      </c>
      <c r="D27" s="40">
        <v>179.6</v>
      </c>
      <c r="E27" s="40">
        <v>177.95</v>
      </c>
      <c r="F27" s="40">
        <v>176.45</v>
      </c>
      <c r="G27" s="40">
        <v>174.79999999999998</v>
      </c>
      <c r="H27" s="40">
        <v>181.1</v>
      </c>
      <c r="I27" s="40">
        <v>182.75000000000003</v>
      </c>
      <c r="J27" s="40">
        <v>184.25</v>
      </c>
      <c r="K27" s="31">
        <v>181.25</v>
      </c>
      <c r="L27" s="31">
        <v>178.1</v>
      </c>
      <c r="M27" s="31">
        <v>46.803339999999999</v>
      </c>
      <c r="N27" s="1"/>
      <c r="O27" s="1"/>
    </row>
    <row r="28" spans="1:15" ht="12.75" customHeight="1">
      <c r="A28" s="60">
        <v>19</v>
      </c>
      <c r="B28" s="62" t="s">
        <v>49</v>
      </c>
      <c r="C28" s="31">
        <v>213.4</v>
      </c>
      <c r="D28" s="40">
        <v>212.20000000000002</v>
      </c>
      <c r="E28" s="40">
        <v>209.80000000000004</v>
      </c>
      <c r="F28" s="40">
        <v>206.20000000000002</v>
      </c>
      <c r="G28" s="40">
        <v>203.80000000000004</v>
      </c>
      <c r="H28" s="40">
        <v>215.80000000000004</v>
      </c>
      <c r="I28" s="40">
        <v>218.20000000000002</v>
      </c>
      <c r="J28" s="40">
        <v>221.80000000000004</v>
      </c>
      <c r="K28" s="31">
        <v>214.6</v>
      </c>
      <c r="L28" s="31">
        <v>208.6</v>
      </c>
      <c r="M28" s="31">
        <v>43.746110000000002</v>
      </c>
      <c r="N28" s="1"/>
      <c r="O28" s="1"/>
    </row>
    <row r="29" spans="1:15" ht="12.75" customHeight="1">
      <c r="A29" s="60">
        <v>20</v>
      </c>
      <c r="B29" s="62" t="s">
        <v>54</v>
      </c>
      <c r="C29" s="31">
        <v>3402.6</v>
      </c>
      <c r="D29" s="40">
        <v>3410.5166666666664</v>
      </c>
      <c r="E29" s="40">
        <v>3364.1833333333329</v>
      </c>
      <c r="F29" s="40">
        <v>3325.7666666666664</v>
      </c>
      <c r="G29" s="40">
        <v>3279.4333333333329</v>
      </c>
      <c r="H29" s="40">
        <v>3448.9333333333329</v>
      </c>
      <c r="I29" s="40">
        <v>3495.2666666666669</v>
      </c>
      <c r="J29" s="40">
        <v>3533.6833333333329</v>
      </c>
      <c r="K29" s="31">
        <v>3456.85</v>
      </c>
      <c r="L29" s="31">
        <v>3372.1</v>
      </c>
      <c r="M29" s="31">
        <v>1.81443</v>
      </c>
      <c r="N29" s="1"/>
      <c r="O29" s="1"/>
    </row>
    <row r="30" spans="1:15" ht="12.75" customHeight="1">
      <c r="A30" s="60">
        <v>21</v>
      </c>
      <c r="B30" s="62" t="s">
        <v>55</v>
      </c>
      <c r="C30" s="31">
        <v>452.85</v>
      </c>
      <c r="D30" s="40">
        <v>455.38333333333338</v>
      </c>
      <c r="E30" s="40">
        <v>446.71666666666675</v>
      </c>
      <c r="F30" s="40">
        <v>440.58333333333337</v>
      </c>
      <c r="G30" s="40">
        <v>431.91666666666674</v>
      </c>
      <c r="H30" s="40">
        <v>461.51666666666677</v>
      </c>
      <c r="I30" s="40">
        <v>470.18333333333339</v>
      </c>
      <c r="J30" s="40">
        <v>476.31666666666678</v>
      </c>
      <c r="K30" s="31">
        <v>464.05</v>
      </c>
      <c r="L30" s="31">
        <v>449.25</v>
      </c>
      <c r="M30" s="31">
        <v>23.909790000000001</v>
      </c>
      <c r="N30" s="1"/>
      <c r="O30" s="1"/>
    </row>
    <row r="31" spans="1:15" ht="12.75" customHeight="1">
      <c r="A31" s="60">
        <v>22</v>
      </c>
      <c r="B31" s="62" t="s">
        <v>56</v>
      </c>
      <c r="C31" s="31">
        <v>5145</v>
      </c>
      <c r="D31" s="40">
        <v>5180.75</v>
      </c>
      <c r="E31" s="40">
        <v>5099.55</v>
      </c>
      <c r="F31" s="40">
        <v>5054.1000000000004</v>
      </c>
      <c r="G31" s="40">
        <v>4972.9000000000005</v>
      </c>
      <c r="H31" s="40">
        <v>5226.2</v>
      </c>
      <c r="I31" s="40">
        <v>5307.4000000000005</v>
      </c>
      <c r="J31" s="40">
        <v>5352.8499999999995</v>
      </c>
      <c r="K31" s="31">
        <v>5261.95</v>
      </c>
      <c r="L31" s="31">
        <v>5135.3</v>
      </c>
      <c r="M31" s="31">
        <v>3.2781799999999999</v>
      </c>
      <c r="N31" s="1"/>
      <c r="O31" s="1"/>
    </row>
    <row r="32" spans="1:15" ht="12.75" customHeight="1">
      <c r="A32" s="60">
        <v>23</v>
      </c>
      <c r="B32" s="62" t="s">
        <v>59</v>
      </c>
      <c r="C32" s="31">
        <v>167.95</v>
      </c>
      <c r="D32" s="40">
        <v>167.93333333333334</v>
      </c>
      <c r="E32" s="40">
        <v>165.71666666666667</v>
      </c>
      <c r="F32" s="40">
        <v>163.48333333333332</v>
      </c>
      <c r="G32" s="40">
        <v>161.26666666666665</v>
      </c>
      <c r="H32" s="40">
        <v>170.16666666666669</v>
      </c>
      <c r="I32" s="40">
        <v>172.38333333333338</v>
      </c>
      <c r="J32" s="40">
        <v>174.6166666666667</v>
      </c>
      <c r="K32" s="31">
        <v>170.15</v>
      </c>
      <c r="L32" s="31">
        <v>165.7</v>
      </c>
      <c r="M32" s="31">
        <v>250.40816000000001</v>
      </c>
      <c r="N32" s="1"/>
      <c r="O32" s="1"/>
    </row>
    <row r="33" spans="1:15" ht="12.75" customHeight="1">
      <c r="A33" s="60">
        <v>24</v>
      </c>
      <c r="B33" s="62" t="s">
        <v>61</v>
      </c>
      <c r="C33" s="31">
        <v>3309.7</v>
      </c>
      <c r="D33" s="40">
        <v>3319.2999999999997</v>
      </c>
      <c r="E33" s="40">
        <v>3293.6499999999996</v>
      </c>
      <c r="F33" s="40">
        <v>3277.6</v>
      </c>
      <c r="G33" s="40">
        <v>3251.95</v>
      </c>
      <c r="H33" s="40">
        <v>3335.3499999999995</v>
      </c>
      <c r="I33" s="40">
        <v>3361</v>
      </c>
      <c r="J33" s="40">
        <v>3377.0499999999993</v>
      </c>
      <c r="K33" s="31">
        <v>3344.95</v>
      </c>
      <c r="L33" s="31">
        <v>3303.25</v>
      </c>
      <c r="M33" s="31">
        <v>5.1691500000000001</v>
      </c>
      <c r="N33" s="1"/>
      <c r="O33" s="1"/>
    </row>
    <row r="34" spans="1:15" ht="12.75" customHeight="1">
      <c r="A34" s="60">
        <v>25</v>
      </c>
      <c r="B34" s="62" t="s">
        <v>62</v>
      </c>
      <c r="C34" s="31">
        <v>1970.1</v>
      </c>
      <c r="D34" s="40">
        <v>1978.3</v>
      </c>
      <c r="E34" s="40">
        <v>1951.9499999999998</v>
      </c>
      <c r="F34" s="40">
        <v>1933.8</v>
      </c>
      <c r="G34" s="40">
        <v>1907.4499999999998</v>
      </c>
      <c r="H34" s="40">
        <v>1996.4499999999998</v>
      </c>
      <c r="I34" s="40">
        <v>2022.7999999999997</v>
      </c>
      <c r="J34" s="40">
        <v>2040.9499999999998</v>
      </c>
      <c r="K34" s="31">
        <v>2004.65</v>
      </c>
      <c r="L34" s="31">
        <v>1960.15</v>
      </c>
      <c r="M34" s="31">
        <v>4.7726899999999999</v>
      </c>
      <c r="N34" s="1"/>
      <c r="O34" s="1"/>
    </row>
    <row r="35" spans="1:15" ht="12.75" customHeight="1">
      <c r="A35" s="60">
        <v>26</v>
      </c>
      <c r="B35" s="62" t="s">
        <v>66</v>
      </c>
      <c r="C35" s="31">
        <v>678.05</v>
      </c>
      <c r="D35" s="40">
        <v>682.08333333333337</v>
      </c>
      <c r="E35" s="40">
        <v>672.16666666666674</v>
      </c>
      <c r="F35" s="40">
        <v>666.28333333333342</v>
      </c>
      <c r="G35" s="40">
        <v>656.36666666666679</v>
      </c>
      <c r="H35" s="40">
        <v>687.9666666666667</v>
      </c>
      <c r="I35" s="40">
        <v>697.88333333333344</v>
      </c>
      <c r="J35" s="40">
        <v>703.76666666666665</v>
      </c>
      <c r="K35" s="31">
        <v>692</v>
      </c>
      <c r="L35" s="31">
        <v>676.2</v>
      </c>
      <c r="M35" s="31">
        <v>21.840610000000002</v>
      </c>
      <c r="N35" s="1"/>
      <c r="O35" s="1"/>
    </row>
    <row r="36" spans="1:15" ht="12.75" customHeight="1">
      <c r="A36" s="60">
        <v>27</v>
      </c>
      <c r="B36" s="62" t="s">
        <v>272</v>
      </c>
      <c r="C36" s="31">
        <v>3975.7</v>
      </c>
      <c r="D36" s="40">
        <v>4027.3166666666671</v>
      </c>
      <c r="E36" s="40">
        <v>3904.6333333333341</v>
      </c>
      <c r="F36" s="40">
        <v>3833.5666666666671</v>
      </c>
      <c r="G36" s="40">
        <v>3710.8833333333341</v>
      </c>
      <c r="H36" s="40">
        <v>4098.3833333333341</v>
      </c>
      <c r="I36" s="40">
        <v>4221.0666666666675</v>
      </c>
      <c r="J36" s="40">
        <v>4292.1333333333341</v>
      </c>
      <c r="K36" s="31">
        <v>4150</v>
      </c>
      <c r="L36" s="31">
        <v>3956.25</v>
      </c>
      <c r="M36" s="31">
        <v>7.0309799999999996</v>
      </c>
      <c r="N36" s="1"/>
      <c r="O36" s="1"/>
    </row>
    <row r="37" spans="1:15" ht="12.75" customHeight="1">
      <c r="A37" s="60">
        <v>28</v>
      </c>
      <c r="B37" s="62" t="s">
        <v>67</v>
      </c>
      <c r="C37" s="31">
        <v>965.65</v>
      </c>
      <c r="D37" s="40">
        <v>970.88333333333333</v>
      </c>
      <c r="E37" s="40">
        <v>955.76666666666665</v>
      </c>
      <c r="F37" s="40">
        <v>945.88333333333333</v>
      </c>
      <c r="G37" s="40">
        <v>930.76666666666665</v>
      </c>
      <c r="H37" s="40">
        <v>980.76666666666665</v>
      </c>
      <c r="I37" s="40">
        <v>995.88333333333321</v>
      </c>
      <c r="J37" s="40">
        <v>1005.7666666666667</v>
      </c>
      <c r="K37" s="31">
        <v>986</v>
      </c>
      <c r="L37" s="31">
        <v>961</v>
      </c>
      <c r="M37" s="31">
        <v>110.25846</v>
      </c>
      <c r="N37" s="1"/>
      <c r="O37" s="1"/>
    </row>
    <row r="38" spans="1:15" ht="12.75" customHeight="1">
      <c r="A38" s="60">
        <v>29</v>
      </c>
      <c r="B38" s="62" t="s">
        <v>68</v>
      </c>
      <c r="C38" s="31">
        <v>4597.3500000000004</v>
      </c>
      <c r="D38" s="40">
        <v>4613</v>
      </c>
      <c r="E38" s="40">
        <v>4571</v>
      </c>
      <c r="F38" s="40">
        <v>4544.6499999999996</v>
      </c>
      <c r="G38" s="40">
        <v>4502.6499999999996</v>
      </c>
      <c r="H38" s="40">
        <v>4639.3500000000004</v>
      </c>
      <c r="I38" s="40">
        <v>4681.3500000000004</v>
      </c>
      <c r="J38" s="40">
        <v>4707.7000000000007</v>
      </c>
      <c r="K38" s="31">
        <v>4655</v>
      </c>
      <c r="L38" s="31">
        <v>4586.6499999999996</v>
      </c>
      <c r="M38" s="31">
        <v>1.9304300000000001</v>
      </c>
      <c r="N38" s="1"/>
      <c r="O38" s="1"/>
    </row>
    <row r="39" spans="1:15" ht="12.75" customHeight="1">
      <c r="A39" s="60">
        <v>30</v>
      </c>
      <c r="B39" s="62" t="s">
        <v>71</v>
      </c>
      <c r="C39" s="31">
        <v>7386.2</v>
      </c>
      <c r="D39" s="40">
        <v>7329.0999999999995</v>
      </c>
      <c r="E39" s="40">
        <v>7259.3499999999985</v>
      </c>
      <c r="F39" s="40">
        <v>7132.4999999999991</v>
      </c>
      <c r="G39" s="40">
        <v>7062.7499999999982</v>
      </c>
      <c r="H39" s="40">
        <v>7455.9499999999989</v>
      </c>
      <c r="I39" s="40">
        <v>7525.7000000000007</v>
      </c>
      <c r="J39" s="40">
        <v>7652.5499999999993</v>
      </c>
      <c r="K39" s="31">
        <v>7398.85</v>
      </c>
      <c r="L39" s="31">
        <v>7202.25</v>
      </c>
      <c r="M39" s="31">
        <v>11.8459</v>
      </c>
      <c r="N39" s="1"/>
      <c r="O39" s="1"/>
    </row>
    <row r="40" spans="1:15" ht="12.75" customHeight="1">
      <c r="A40" s="60">
        <v>31</v>
      </c>
      <c r="B40" s="62" t="s">
        <v>70</v>
      </c>
      <c r="C40" s="31">
        <v>1541.95</v>
      </c>
      <c r="D40" s="40">
        <v>1537.3</v>
      </c>
      <c r="E40" s="40">
        <v>1521.3</v>
      </c>
      <c r="F40" s="40">
        <v>1500.65</v>
      </c>
      <c r="G40" s="40">
        <v>1484.65</v>
      </c>
      <c r="H40" s="40">
        <v>1557.9499999999998</v>
      </c>
      <c r="I40" s="40">
        <v>1573.9499999999998</v>
      </c>
      <c r="J40" s="40">
        <v>1594.5999999999997</v>
      </c>
      <c r="K40" s="31">
        <v>1553.3</v>
      </c>
      <c r="L40" s="31">
        <v>1516.65</v>
      </c>
      <c r="M40" s="31">
        <v>34.464840000000002</v>
      </c>
      <c r="N40" s="1"/>
      <c r="O40" s="1"/>
    </row>
    <row r="41" spans="1:15" ht="12.75" customHeight="1">
      <c r="A41" s="60">
        <v>32</v>
      </c>
      <c r="B41" s="62" t="s">
        <v>273</v>
      </c>
      <c r="C41" s="31">
        <v>6990.15</v>
      </c>
      <c r="D41" s="40">
        <v>6971.0666666666666</v>
      </c>
      <c r="E41" s="40">
        <v>6929.083333333333</v>
      </c>
      <c r="F41" s="40">
        <v>6868.0166666666664</v>
      </c>
      <c r="G41" s="40">
        <v>6826.0333333333328</v>
      </c>
      <c r="H41" s="40">
        <v>7032.1333333333332</v>
      </c>
      <c r="I41" s="40">
        <v>7074.1166666666668</v>
      </c>
      <c r="J41" s="40">
        <v>7135.1833333333334</v>
      </c>
      <c r="K41" s="31">
        <v>7013.05</v>
      </c>
      <c r="L41" s="31">
        <v>6910</v>
      </c>
      <c r="M41" s="31">
        <v>0.21007000000000001</v>
      </c>
      <c r="N41" s="1"/>
      <c r="O41" s="1"/>
    </row>
    <row r="42" spans="1:15" ht="12.75" customHeight="1">
      <c r="A42" s="60">
        <v>33</v>
      </c>
      <c r="B42" s="62" t="s">
        <v>72</v>
      </c>
      <c r="C42" s="31">
        <v>2346.85</v>
      </c>
      <c r="D42" s="40">
        <v>2361.2833333333333</v>
      </c>
      <c r="E42" s="40">
        <v>2322.5666666666666</v>
      </c>
      <c r="F42" s="40">
        <v>2298.2833333333333</v>
      </c>
      <c r="G42" s="40">
        <v>2259.5666666666666</v>
      </c>
      <c r="H42" s="40">
        <v>2385.5666666666666</v>
      </c>
      <c r="I42" s="40">
        <v>2424.2833333333328</v>
      </c>
      <c r="J42" s="40">
        <v>2448.5666666666666</v>
      </c>
      <c r="K42" s="31">
        <v>2400</v>
      </c>
      <c r="L42" s="31">
        <v>2337</v>
      </c>
      <c r="M42" s="31">
        <v>1.89575</v>
      </c>
      <c r="N42" s="1"/>
      <c r="O42" s="1"/>
    </row>
    <row r="43" spans="1:15" ht="12.75" customHeight="1">
      <c r="A43" s="60">
        <v>34</v>
      </c>
      <c r="B43" s="62" t="s">
        <v>74</v>
      </c>
      <c r="C43" s="31">
        <v>249.8</v>
      </c>
      <c r="D43" s="40">
        <v>251.15</v>
      </c>
      <c r="E43" s="40">
        <v>247.05</v>
      </c>
      <c r="F43" s="40">
        <v>244.3</v>
      </c>
      <c r="G43" s="40">
        <v>240.20000000000002</v>
      </c>
      <c r="H43" s="40">
        <v>253.9</v>
      </c>
      <c r="I43" s="40">
        <v>258</v>
      </c>
      <c r="J43" s="40">
        <v>260.75</v>
      </c>
      <c r="K43" s="31">
        <v>255.25</v>
      </c>
      <c r="L43" s="31">
        <v>248.4</v>
      </c>
      <c r="M43" s="31">
        <v>50.446379999999998</v>
      </c>
      <c r="N43" s="1"/>
      <c r="O43" s="1"/>
    </row>
    <row r="44" spans="1:15" ht="12.75" customHeight="1">
      <c r="A44" s="60">
        <v>35</v>
      </c>
      <c r="B44" s="62" t="s">
        <v>75</v>
      </c>
      <c r="C44" s="31">
        <v>193.75</v>
      </c>
      <c r="D44" s="40">
        <v>192.31666666666669</v>
      </c>
      <c r="E44" s="40">
        <v>189.73333333333338</v>
      </c>
      <c r="F44" s="40">
        <v>185.7166666666667</v>
      </c>
      <c r="G44" s="40">
        <v>183.13333333333338</v>
      </c>
      <c r="H44" s="40">
        <v>196.33333333333337</v>
      </c>
      <c r="I44" s="40">
        <v>198.91666666666669</v>
      </c>
      <c r="J44" s="40">
        <v>202.93333333333337</v>
      </c>
      <c r="K44" s="31">
        <v>194.9</v>
      </c>
      <c r="L44" s="31">
        <v>188.3</v>
      </c>
      <c r="M44" s="31">
        <v>332.67446999999999</v>
      </c>
      <c r="N44" s="1"/>
      <c r="O44" s="1"/>
    </row>
    <row r="45" spans="1:15" ht="12.75" customHeight="1">
      <c r="A45" s="60">
        <v>36</v>
      </c>
      <c r="B45" s="62" t="s">
        <v>274</v>
      </c>
      <c r="C45" s="31">
        <v>75.150000000000006</v>
      </c>
      <c r="D45" s="40">
        <v>74.833333333333329</v>
      </c>
      <c r="E45" s="40">
        <v>73.766666666666652</v>
      </c>
      <c r="F45" s="40">
        <v>72.383333333333326</v>
      </c>
      <c r="G45" s="40">
        <v>71.316666666666649</v>
      </c>
      <c r="H45" s="40">
        <v>76.216666666666654</v>
      </c>
      <c r="I45" s="40">
        <v>77.283333333333346</v>
      </c>
      <c r="J45" s="40">
        <v>78.666666666666657</v>
      </c>
      <c r="K45" s="31">
        <v>75.900000000000006</v>
      </c>
      <c r="L45" s="31">
        <v>73.45</v>
      </c>
      <c r="M45" s="31">
        <v>122.0569</v>
      </c>
      <c r="N45" s="1"/>
      <c r="O45" s="1"/>
    </row>
    <row r="46" spans="1:15" ht="12.75" customHeight="1">
      <c r="A46" s="60">
        <v>37</v>
      </c>
      <c r="B46" s="62" t="s">
        <v>76</v>
      </c>
      <c r="C46" s="31">
        <v>1626.2</v>
      </c>
      <c r="D46" s="40">
        <v>1623.0666666666666</v>
      </c>
      <c r="E46" s="40">
        <v>1615.1333333333332</v>
      </c>
      <c r="F46" s="40">
        <v>1604.0666666666666</v>
      </c>
      <c r="G46" s="40">
        <v>1596.1333333333332</v>
      </c>
      <c r="H46" s="40">
        <v>1634.1333333333332</v>
      </c>
      <c r="I46" s="40">
        <v>1642.0666666666666</v>
      </c>
      <c r="J46" s="40">
        <v>1653.1333333333332</v>
      </c>
      <c r="K46" s="31">
        <v>1631</v>
      </c>
      <c r="L46" s="31">
        <v>1612</v>
      </c>
      <c r="M46" s="31">
        <v>1.6564700000000001</v>
      </c>
      <c r="N46" s="1"/>
      <c r="O46" s="1"/>
    </row>
    <row r="47" spans="1:15" ht="12.75" customHeight="1">
      <c r="A47" s="60">
        <v>38</v>
      </c>
      <c r="B47" s="62" t="s">
        <v>78</v>
      </c>
      <c r="C47" s="31">
        <v>675.6</v>
      </c>
      <c r="D47" s="40">
        <v>677.31666666666672</v>
      </c>
      <c r="E47" s="40">
        <v>670.33333333333348</v>
      </c>
      <c r="F47" s="40">
        <v>665.06666666666672</v>
      </c>
      <c r="G47" s="40">
        <v>658.08333333333348</v>
      </c>
      <c r="H47" s="40">
        <v>682.58333333333348</v>
      </c>
      <c r="I47" s="40">
        <v>689.56666666666683</v>
      </c>
      <c r="J47" s="40">
        <v>694.83333333333348</v>
      </c>
      <c r="K47" s="31">
        <v>684.3</v>
      </c>
      <c r="L47" s="31">
        <v>672.05</v>
      </c>
      <c r="M47" s="31">
        <v>5.4558400000000002</v>
      </c>
      <c r="N47" s="1"/>
      <c r="O47" s="1"/>
    </row>
    <row r="48" spans="1:15" ht="12.75" customHeight="1">
      <c r="A48" s="60">
        <v>39</v>
      </c>
      <c r="B48" s="62" t="s">
        <v>77</v>
      </c>
      <c r="C48" s="31">
        <v>124.85</v>
      </c>
      <c r="D48" s="40">
        <v>125.21666666666665</v>
      </c>
      <c r="E48" s="40">
        <v>124.08333333333331</v>
      </c>
      <c r="F48" s="40">
        <v>123.31666666666666</v>
      </c>
      <c r="G48" s="40">
        <v>122.18333333333332</v>
      </c>
      <c r="H48" s="40">
        <v>125.98333333333331</v>
      </c>
      <c r="I48" s="40">
        <v>127.11666666666666</v>
      </c>
      <c r="J48" s="40">
        <v>127.8833333333333</v>
      </c>
      <c r="K48" s="31">
        <v>126.35</v>
      </c>
      <c r="L48" s="31">
        <v>124.45</v>
      </c>
      <c r="M48" s="31">
        <v>100.53869</v>
      </c>
      <c r="N48" s="1"/>
      <c r="O48" s="1"/>
    </row>
    <row r="49" spans="1:15" ht="12.75" customHeight="1">
      <c r="A49" s="60">
        <v>40</v>
      </c>
      <c r="B49" s="62" t="s">
        <v>79</v>
      </c>
      <c r="C49" s="31">
        <v>825.55</v>
      </c>
      <c r="D49" s="40">
        <v>831.4</v>
      </c>
      <c r="E49" s="40">
        <v>817.09999999999991</v>
      </c>
      <c r="F49" s="40">
        <v>808.65</v>
      </c>
      <c r="G49" s="40">
        <v>794.34999999999991</v>
      </c>
      <c r="H49" s="40">
        <v>839.84999999999991</v>
      </c>
      <c r="I49" s="40">
        <v>854.14999999999986</v>
      </c>
      <c r="J49" s="40">
        <v>862.59999999999991</v>
      </c>
      <c r="K49" s="31">
        <v>845.7</v>
      </c>
      <c r="L49" s="31">
        <v>822.95</v>
      </c>
      <c r="M49" s="31">
        <v>15.7921</v>
      </c>
      <c r="N49" s="1"/>
      <c r="O49" s="1"/>
    </row>
    <row r="50" spans="1:15" ht="12.75" customHeight="1">
      <c r="A50" s="60">
        <v>41</v>
      </c>
      <c r="B50" s="62" t="s">
        <v>82</v>
      </c>
      <c r="C50" s="31">
        <v>87.35</v>
      </c>
      <c r="D50" s="40">
        <v>88.2</v>
      </c>
      <c r="E50" s="40">
        <v>86.25</v>
      </c>
      <c r="F50" s="40">
        <v>85.149999999999991</v>
      </c>
      <c r="G50" s="40">
        <v>83.199999999999989</v>
      </c>
      <c r="H50" s="40">
        <v>89.300000000000011</v>
      </c>
      <c r="I50" s="40">
        <v>91.250000000000028</v>
      </c>
      <c r="J50" s="40">
        <v>92.350000000000023</v>
      </c>
      <c r="K50" s="31">
        <v>90.15</v>
      </c>
      <c r="L50" s="31">
        <v>87.1</v>
      </c>
      <c r="M50" s="31">
        <v>482.62241</v>
      </c>
      <c r="N50" s="1"/>
      <c r="O50" s="1"/>
    </row>
    <row r="51" spans="1:15" ht="12.75" customHeight="1">
      <c r="A51" s="60">
        <v>42</v>
      </c>
      <c r="B51" s="62" t="s">
        <v>86</v>
      </c>
      <c r="C51" s="31">
        <v>374.75</v>
      </c>
      <c r="D51" s="40">
        <v>375.86666666666662</v>
      </c>
      <c r="E51" s="40">
        <v>373.03333333333325</v>
      </c>
      <c r="F51" s="40">
        <v>371.31666666666661</v>
      </c>
      <c r="G51" s="40">
        <v>368.48333333333323</v>
      </c>
      <c r="H51" s="40">
        <v>377.58333333333326</v>
      </c>
      <c r="I51" s="40">
        <v>380.41666666666663</v>
      </c>
      <c r="J51" s="40">
        <v>382.13333333333327</v>
      </c>
      <c r="K51" s="31">
        <v>378.7</v>
      </c>
      <c r="L51" s="31">
        <v>374.15</v>
      </c>
      <c r="M51" s="31">
        <v>15.17385</v>
      </c>
      <c r="N51" s="1"/>
      <c r="O51" s="1"/>
    </row>
    <row r="52" spans="1:15" ht="12.75" customHeight="1">
      <c r="A52" s="60">
        <v>43</v>
      </c>
      <c r="B52" s="62" t="s">
        <v>81</v>
      </c>
      <c r="C52" s="31">
        <v>828.15</v>
      </c>
      <c r="D52" s="40">
        <v>831.88333333333333</v>
      </c>
      <c r="E52" s="40">
        <v>823.76666666666665</v>
      </c>
      <c r="F52" s="40">
        <v>819.38333333333333</v>
      </c>
      <c r="G52" s="40">
        <v>811.26666666666665</v>
      </c>
      <c r="H52" s="40">
        <v>836.26666666666665</v>
      </c>
      <c r="I52" s="40">
        <v>844.38333333333321</v>
      </c>
      <c r="J52" s="40">
        <v>848.76666666666665</v>
      </c>
      <c r="K52" s="31">
        <v>840</v>
      </c>
      <c r="L52" s="31">
        <v>827.5</v>
      </c>
      <c r="M52" s="31">
        <v>30.173639999999999</v>
      </c>
      <c r="N52" s="1"/>
      <c r="O52" s="1"/>
    </row>
    <row r="53" spans="1:15" ht="12.75" customHeight="1">
      <c r="A53" s="60">
        <v>44</v>
      </c>
      <c r="B53" s="62" t="s">
        <v>83</v>
      </c>
      <c r="C53" s="31">
        <v>244.85</v>
      </c>
      <c r="D53" s="40">
        <v>245.23333333333335</v>
      </c>
      <c r="E53" s="40">
        <v>243.06666666666669</v>
      </c>
      <c r="F53" s="40">
        <v>241.28333333333333</v>
      </c>
      <c r="G53" s="40">
        <v>239.11666666666667</v>
      </c>
      <c r="H53" s="40">
        <v>247.01666666666671</v>
      </c>
      <c r="I53" s="40">
        <v>249.18333333333334</v>
      </c>
      <c r="J53" s="40">
        <v>250.96666666666673</v>
      </c>
      <c r="K53" s="31">
        <v>247.4</v>
      </c>
      <c r="L53" s="31">
        <v>243.45</v>
      </c>
      <c r="M53" s="31">
        <v>23.26163</v>
      </c>
      <c r="N53" s="1"/>
      <c r="O53" s="1"/>
    </row>
    <row r="54" spans="1:15" ht="12.75" customHeight="1">
      <c r="A54" s="60">
        <v>45</v>
      </c>
      <c r="B54" s="62" t="s">
        <v>84</v>
      </c>
      <c r="C54" s="31">
        <v>18943.7</v>
      </c>
      <c r="D54" s="40">
        <v>19007.5</v>
      </c>
      <c r="E54" s="40">
        <v>18849.8</v>
      </c>
      <c r="F54" s="40">
        <v>18755.899999999998</v>
      </c>
      <c r="G54" s="40">
        <v>18598.199999999997</v>
      </c>
      <c r="H54" s="40">
        <v>19101.400000000001</v>
      </c>
      <c r="I54" s="40">
        <v>19259.099999999999</v>
      </c>
      <c r="J54" s="40">
        <v>19353.000000000004</v>
      </c>
      <c r="K54" s="31">
        <v>19165.2</v>
      </c>
      <c r="L54" s="31">
        <v>18913.599999999999</v>
      </c>
      <c r="M54" s="31">
        <v>7.4499999999999997E-2</v>
      </c>
      <c r="N54" s="1"/>
      <c r="O54" s="1"/>
    </row>
    <row r="55" spans="1:15" ht="12.75" customHeight="1">
      <c r="A55" s="60">
        <v>46</v>
      </c>
      <c r="B55" s="62" t="s">
        <v>87</v>
      </c>
      <c r="C55" s="31">
        <v>5021.05</v>
      </c>
      <c r="D55" s="40">
        <v>5029.25</v>
      </c>
      <c r="E55" s="40">
        <v>4994.1000000000004</v>
      </c>
      <c r="F55" s="40">
        <v>4967.1500000000005</v>
      </c>
      <c r="G55" s="40">
        <v>4932.0000000000009</v>
      </c>
      <c r="H55" s="40">
        <v>5056.2</v>
      </c>
      <c r="I55" s="40">
        <v>5091.3499999999995</v>
      </c>
      <c r="J55" s="40">
        <v>5118.2999999999993</v>
      </c>
      <c r="K55" s="31">
        <v>5064.3999999999996</v>
      </c>
      <c r="L55" s="31">
        <v>5002.3</v>
      </c>
      <c r="M55" s="31">
        <v>1.97576</v>
      </c>
      <c r="N55" s="1"/>
      <c r="O55" s="1"/>
    </row>
    <row r="56" spans="1:15" ht="12.75" customHeight="1">
      <c r="A56" s="60">
        <v>47</v>
      </c>
      <c r="B56" s="62" t="s">
        <v>90</v>
      </c>
      <c r="C56" s="31">
        <v>305</v>
      </c>
      <c r="D56" s="40">
        <v>304.8</v>
      </c>
      <c r="E56" s="40">
        <v>302.40000000000003</v>
      </c>
      <c r="F56" s="40">
        <v>299.8</v>
      </c>
      <c r="G56" s="40">
        <v>297.40000000000003</v>
      </c>
      <c r="H56" s="40">
        <v>307.40000000000003</v>
      </c>
      <c r="I56" s="40">
        <v>309.8</v>
      </c>
      <c r="J56" s="40">
        <v>312.40000000000003</v>
      </c>
      <c r="K56" s="31">
        <v>307.2</v>
      </c>
      <c r="L56" s="31">
        <v>302.2</v>
      </c>
      <c r="M56" s="31">
        <v>49.02552</v>
      </c>
      <c r="N56" s="1"/>
      <c r="O56" s="1"/>
    </row>
    <row r="57" spans="1:15" ht="12.75" customHeight="1">
      <c r="A57" s="60">
        <v>48</v>
      </c>
      <c r="B57" s="62" t="s">
        <v>93</v>
      </c>
      <c r="C57" s="31">
        <v>1132.25</v>
      </c>
      <c r="D57" s="40">
        <v>1136.5666666666666</v>
      </c>
      <c r="E57" s="40">
        <v>1123.2333333333331</v>
      </c>
      <c r="F57" s="40">
        <v>1114.2166666666665</v>
      </c>
      <c r="G57" s="40">
        <v>1100.883333333333</v>
      </c>
      <c r="H57" s="40">
        <v>1145.5833333333333</v>
      </c>
      <c r="I57" s="40">
        <v>1158.9166666666667</v>
      </c>
      <c r="J57" s="40">
        <v>1167.9333333333334</v>
      </c>
      <c r="K57" s="31">
        <v>1149.9000000000001</v>
      </c>
      <c r="L57" s="31">
        <v>1127.55</v>
      </c>
      <c r="M57" s="31">
        <v>10.0008</v>
      </c>
      <c r="N57" s="1"/>
      <c r="O57" s="1"/>
    </row>
    <row r="58" spans="1:15" ht="12.75" customHeight="1">
      <c r="A58" s="60">
        <v>49</v>
      </c>
      <c r="B58" s="62" t="s">
        <v>94</v>
      </c>
      <c r="C58" s="31">
        <v>1011.25</v>
      </c>
      <c r="D58" s="40">
        <v>1009.3333333333334</v>
      </c>
      <c r="E58" s="40">
        <v>1001.1166666666668</v>
      </c>
      <c r="F58" s="40">
        <v>990.98333333333346</v>
      </c>
      <c r="G58" s="40">
        <v>982.76666666666688</v>
      </c>
      <c r="H58" s="40">
        <v>1019.4666666666667</v>
      </c>
      <c r="I58" s="40">
        <v>1027.6833333333332</v>
      </c>
      <c r="J58" s="40">
        <v>1037.8166666666666</v>
      </c>
      <c r="K58" s="31">
        <v>1017.55</v>
      </c>
      <c r="L58" s="31">
        <v>999.2</v>
      </c>
      <c r="M58" s="31">
        <v>10.15057</v>
      </c>
      <c r="N58" s="1"/>
      <c r="O58" s="1"/>
    </row>
    <row r="59" spans="1:15" ht="12.75" customHeight="1">
      <c r="A59" s="60">
        <v>50</v>
      </c>
      <c r="B59" s="62" t="s">
        <v>275</v>
      </c>
      <c r="C59" s="31">
        <v>1384.7</v>
      </c>
      <c r="D59" s="40">
        <v>1386.1499999999999</v>
      </c>
      <c r="E59" s="40">
        <v>1376.2999999999997</v>
      </c>
      <c r="F59" s="40">
        <v>1367.8999999999999</v>
      </c>
      <c r="G59" s="40">
        <v>1358.0499999999997</v>
      </c>
      <c r="H59" s="40">
        <v>1394.5499999999997</v>
      </c>
      <c r="I59" s="40">
        <v>1404.3999999999996</v>
      </c>
      <c r="J59" s="40">
        <v>1412.7999999999997</v>
      </c>
      <c r="K59" s="31">
        <v>1396</v>
      </c>
      <c r="L59" s="31">
        <v>1377.75</v>
      </c>
      <c r="M59" s="31">
        <v>0.78324000000000005</v>
      </c>
      <c r="N59" s="1"/>
      <c r="O59" s="1"/>
    </row>
    <row r="60" spans="1:15" ht="12.75" customHeight="1">
      <c r="A60" s="60">
        <v>51</v>
      </c>
      <c r="B60" s="62" t="s">
        <v>95</v>
      </c>
      <c r="C60" s="31">
        <v>227.15</v>
      </c>
      <c r="D60" s="40">
        <v>227.51666666666668</v>
      </c>
      <c r="E60" s="40">
        <v>226.23333333333335</v>
      </c>
      <c r="F60" s="40">
        <v>225.31666666666666</v>
      </c>
      <c r="G60" s="40">
        <v>224.03333333333333</v>
      </c>
      <c r="H60" s="40">
        <v>228.43333333333337</v>
      </c>
      <c r="I60" s="40">
        <v>229.71666666666673</v>
      </c>
      <c r="J60" s="40">
        <v>230.63333333333338</v>
      </c>
      <c r="K60" s="31">
        <v>228.8</v>
      </c>
      <c r="L60" s="31">
        <v>226.6</v>
      </c>
      <c r="M60" s="31">
        <v>82.101979999999998</v>
      </c>
      <c r="N60" s="1"/>
      <c r="O60" s="1"/>
    </row>
    <row r="61" spans="1:15" ht="12.75" customHeight="1">
      <c r="A61" s="60">
        <v>52</v>
      </c>
      <c r="B61" s="62" t="s">
        <v>96</v>
      </c>
      <c r="C61" s="31">
        <v>4562.8999999999996</v>
      </c>
      <c r="D61" s="40">
        <v>4580.7166666666662</v>
      </c>
      <c r="E61" s="40">
        <v>4537.4833333333327</v>
      </c>
      <c r="F61" s="40">
        <v>4512.0666666666666</v>
      </c>
      <c r="G61" s="40">
        <v>4468.833333333333</v>
      </c>
      <c r="H61" s="40">
        <v>4606.1333333333323</v>
      </c>
      <c r="I61" s="40">
        <v>4649.3666666666659</v>
      </c>
      <c r="J61" s="40">
        <v>4674.7833333333319</v>
      </c>
      <c r="K61" s="31">
        <v>4623.95</v>
      </c>
      <c r="L61" s="31">
        <v>4555.3</v>
      </c>
      <c r="M61" s="31">
        <v>1.3640699999999999</v>
      </c>
      <c r="N61" s="1"/>
      <c r="O61" s="1"/>
    </row>
    <row r="62" spans="1:15" ht="12.75" customHeight="1">
      <c r="A62" s="60">
        <v>53</v>
      </c>
      <c r="B62" s="62" t="s">
        <v>97</v>
      </c>
      <c r="C62" s="31">
        <v>1649.45</v>
      </c>
      <c r="D62" s="40">
        <v>1658.3666666666668</v>
      </c>
      <c r="E62" s="40">
        <v>1637.7333333333336</v>
      </c>
      <c r="F62" s="40">
        <v>1626.0166666666669</v>
      </c>
      <c r="G62" s="40">
        <v>1605.3833333333337</v>
      </c>
      <c r="H62" s="40">
        <v>1670.0833333333335</v>
      </c>
      <c r="I62" s="40">
        <v>1690.7166666666667</v>
      </c>
      <c r="J62" s="40">
        <v>1702.4333333333334</v>
      </c>
      <c r="K62" s="31">
        <v>1679</v>
      </c>
      <c r="L62" s="31">
        <v>1646.65</v>
      </c>
      <c r="M62" s="31">
        <v>2.31067</v>
      </c>
      <c r="N62" s="1"/>
      <c r="O62" s="1"/>
    </row>
    <row r="63" spans="1:15" ht="12.75" customHeight="1">
      <c r="A63" s="60">
        <v>54</v>
      </c>
      <c r="B63" s="62" t="s">
        <v>98</v>
      </c>
      <c r="C63" s="31">
        <v>660.95</v>
      </c>
      <c r="D63" s="40">
        <v>663.91666666666663</v>
      </c>
      <c r="E63" s="40">
        <v>656.0333333333333</v>
      </c>
      <c r="F63" s="40">
        <v>651.11666666666667</v>
      </c>
      <c r="G63" s="40">
        <v>643.23333333333335</v>
      </c>
      <c r="H63" s="40">
        <v>668.83333333333326</v>
      </c>
      <c r="I63" s="40">
        <v>676.7166666666667</v>
      </c>
      <c r="J63" s="40">
        <v>681.63333333333321</v>
      </c>
      <c r="K63" s="31">
        <v>671.8</v>
      </c>
      <c r="L63" s="31">
        <v>659</v>
      </c>
      <c r="M63" s="31">
        <v>12.600210000000001</v>
      </c>
      <c r="N63" s="1"/>
      <c r="O63" s="1"/>
    </row>
    <row r="64" spans="1:15" ht="12.75" customHeight="1">
      <c r="A64" s="60">
        <v>55</v>
      </c>
      <c r="B64" s="62" t="s">
        <v>99</v>
      </c>
      <c r="C64" s="31">
        <v>940.3</v>
      </c>
      <c r="D64" s="40">
        <v>940.2166666666667</v>
      </c>
      <c r="E64" s="40">
        <v>931.68333333333339</v>
      </c>
      <c r="F64" s="40">
        <v>923.06666666666672</v>
      </c>
      <c r="G64" s="40">
        <v>914.53333333333342</v>
      </c>
      <c r="H64" s="40">
        <v>948.83333333333337</v>
      </c>
      <c r="I64" s="40">
        <v>957.36666666666667</v>
      </c>
      <c r="J64" s="40">
        <v>965.98333333333335</v>
      </c>
      <c r="K64" s="31">
        <v>948.75</v>
      </c>
      <c r="L64" s="31">
        <v>931.6</v>
      </c>
      <c r="M64" s="31">
        <v>4.0970700000000004</v>
      </c>
      <c r="N64" s="1"/>
      <c r="O64" s="1"/>
    </row>
    <row r="65" spans="1:15" ht="12.75" customHeight="1">
      <c r="A65" s="60">
        <v>56</v>
      </c>
      <c r="B65" s="62" t="s">
        <v>100</v>
      </c>
      <c r="C65" s="31">
        <v>290.60000000000002</v>
      </c>
      <c r="D65" s="40">
        <v>291.86666666666667</v>
      </c>
      <c r="E65" s="40">
        <v>288.33333333333337</v>
      </c>
      <c r="F65" s="40">
        <v>286.06666666666672</v>
      </c>
      <c r="G65" s="40">
        <v>282.53333333333342</v>
      </c>
      <c r="H65" s="40">
        <v>294.13333333333333</v>
      </c>
      <c r="I65" s="40">
        <v>297.66666666666663</v>
      </c>
      <c r="J65" s="40">
        <v>299.93333333333328</v>
      </c>
      <c r="K65" s="31">
        <v>295.39999999999998</v>
      </c>
      <c r="L65" s="31">
        <v>289.60000000000002</v>
      </c>
      <c r="M65" s="31">
        <v>21.727889999999999</v>
      </c>
      <c r="N65" s="1"/>
      <c r="O65" s="1"/>
    </row>
    <row r="66" spans="1:15" ht="12.75" customHeight="1">
      <c r="A66" s="60">
        <v>57</v>
      </c>
      <c r="B66" s="62" t="s">
        <v>102</v>
      </c>
      <c r="C66" s="31">
        <v>1876.15</v>
      </c>
      <c r="D66" s="40">
        <v>1871.6333333333332</v>
      </c>
      <c r="E66" s="40">
        <v>1850.5166666666664</v>
      </c>
      <c r="F66" s="40">
        <v>1824.8833333333332</v>
      </c>
      <c r="G66" s="40">
        <v>1803.7666666666664</v>
      </c>
      <c r="H66" s="40">
        <v>1897.2666666666664</v>
      </c>
      <c r="I66" s="40">
        <v>1918.3833333333332</v>
      </c>
      <c r="J66" s="40">
        <v>1944.0166666666664</v>
      </c>
      <c r="K66" s="31">
        <v>1892.75</v>
      </c>
      <c r="L66" s="31">
        <v>1846</v>
      </c>
      <c r="M66" s="31">
        <v>7.20228</v>
      </c>
      <c r="N66" s="1"/>
      <c r="O66" s="1"/>
    </row>
    <row r="67" spans="1:15" ht="12.75" customHeight="1">
      <c r="A67" s="60">
        <v>58</v>
      </c>
      <c r="B67" s="62" t="s">
        <v>110</v>
      </c>
      <c r="C67" s="31">
        <v>485.35</v>
      </c>
      <c r="D67" s="40">
        <v>489.16666666666669</v>
      </c>
      <c r="E67" s="40">
        <v>478.93333333333339</v>
      </c>
      <c r="F67" s="40">
        <v>472.51666666666671</v>
      </c>
      <c r="G67" s="40">
        <v>462.28333333333342</v>
      </c>
      <c r="H67" s="40">
        <v>495.58333333333337</v>
      </c>
      <c r="I67" s="40">
        <v>505.81666666666661</v>
      </c>
      <c r="J67" s="40">
        <v>512.23333333333335</v>
      </c>
      <c r="K67" s="31">
        <v>499.4</v>
      </c>
      <c r="L67" s="31">
        <v>482.75</v>
      </c>
      <c r="M67" s="31">
        <v>30.744420000000002</v>
      </c>
      <c r="N67" s="1"/>
      <c r="O67" s="1"/>
    </row>
    <row r="68" spans="1:15" ht="12.75" customHeight="1">
      <c r="A68" s="60">
        <v>59</v>
      </c>
      <c r="B68" s="62" t="s">
        <v>103</v>
      </c>
      <c r="C68" s="31">
        <v>569.15</v>
      </c>
      <c r="D68" s="40">
        <v>569.6</v>
      </c>
      <c r="E68" s="40">
        <v>566.20000000000005</v>
      </c>
      <c r="F68" s="40">
        <v>563.25</v>
      </c>
      <c r="G68" s="40">
        <v>559.85</v>
      </c>
      <c r="H68" s="40">
        <v>572.55000000000007</v>
      </c>
      <c r="I68" s="40">
        <v>575.94999999999993</v>
      </c>
      <c r="J68" s="40">
        <v>578.90000000000009</v>
      </c>
      <c r="K68" s="31">
        <v>573</v>
      </c>
      <c r="L68" s="31">
        <v>566.65</v>
      </c>
      <c r="M68" s="31">
        <v>11.146369999999999</v>
      </c>
      <c r="N68" s="1"/>
      <c r="O68" s="1"/>
    </row>
    <row r="69" spans="1:15" ht="12.75" customHeight="1">
      <c r="A69" s="60">
        <v>60</v>
      </c>
      <c r="B69" s="62" t="s">
        <v>104</v>
      </c>
      <c r="C69" s="31">
        <v>2242.4</v>
      </c>
      <c r="D69" s="40">
        <v>2249.3666666666668</v>
      </c>
      <c r="E69" s="40">
        <v>2218.0333333333338</v>
      </c>
      <c r="F69" s="40">
        <v>2193.666666666667</v>
      </c>
      <c r="G69" s="40">
        <v>2162.3333333333339</v>
      </c>
      <c r="H69" s="40">
        <v>2273.7333333333336</v>
      </c>
      <c r="I69" s="40">
        <v>2305.0666666666666</v>
      </c>
      <c r="J69" s="40">
        <v>2329.4333333333334</v>
      </c>
      <c r="K69" s="31">
        <v>2280.6999999999998</v>
      </c>
      <c r="L69" s="31">
        <v>2225</v>
      </c>
      <c r="M69" s="31">
        <v>1.5438400000000001</v>
      </c>
      <c r="N69" s="1"/>
      <c r="O69" s="1"/>
    </row>
    <row r="70" spans="1:15" ht="12.75" customHeight="1">
      <c r="A70" s="60">
        <v>61</v>
      </c>
      <c r="B70" s="62" t="s">
        <v>105</v>
      </c>
      <c r="C70" s="31">
        <v>2174.4499999999998</v>
      </c>
      <c r="D70" s="40">
        <v>2183.2000000000003</v>
      </c>
      <c r="E70" s="40">
        <v>2152.4000000000005</v>
      </c>
      <c r="F70" s="40">
        <v>2130.3500000000004</v>
      </c>
      <c r="G70" s="40">
        <v>2099.5500000000006</v>
      </c>
      <c r="H70" s="40">
        <v>2205.2500000000005</v>
      </c>
      <c r="I70" s="40">
        <v>2236.0500000000006</v>
      </c>
      <c r="J70" s="40">
        <v>2258.1000000000004</v>
      </c>
      <c r="K70" s="31">
        <v>2214</v>
      </c>
      <c r="L70" s="31">
        <v>2161.15</v>
      </c>
      <c r="M70" s="31">
        <v>4.6663800000000002</v>
      </c>
      <c r="N70" s="1"/>
      <c r="O70" s="1"/>
    </row>
    <row r="71" spans="1:15" ht="12.75" customHeight="1">
      <c r="A71" s="60">
        <v>62</v>
      </c>
      <c r="B71" s="62" t="s">
        <v>276</v>
      </c>
      <c r="C71" s="31">
        <v>391.7</v>
      </c>
      <c r="D71" s="40">
        <v>391.2</v>
      </c>
      <c r="E71" s="40">
        <v>380.45</v>
      </c>
      <c r="F71" s="40">
        <v>369.2</v>
      </c>
      <c r="G71" s="40">
        <v>358.45</v>
      </c>
      <c r="H71" s="40">
        <v>402.45</v>
      </c>
      <c r="I71" s="40">
        <v>413.2</v>
      </c>
      <c r="J71" s="40">
        <v>424.45</v>
      </c>
      <c r="K71" s="31">
        <v>401.95</v>
      </c>
      <c r="L71" s="31">
        <v>379.95</v>
      </c>
      <c r="M71" s="31">
        <v>33.762869999999999</v>
      </c>
      <c r="N71" s="1"/>
      <c r="O71" s="1"/>
    </row>
    <row r="72" spans="1:15" ht="12.75" customHeight="1">
      <c r="A72" s="60">
        <v>63</v>
      </c>
      <c r="B72" s="62" t="s">
        <v>107</v>
      </c>
      <c r="C72" s="31">
        <v>3584.75</v>
      </c>
      <c r="D72" s="40">
        <v>3593.7333333333336</v>
      </c>
      <c r="E72" s="40">
        <v>3563.4666666666672</v>
      </c>
      <c r="F72" s="40">
        <v>3542.1833333333334</v>
      </c>
      <c r="G72" s="40">
        <v>3511.916666666667</v>
      </c>
      <c r="H72" s="40">
        <v>3615.0166666666673</v>
      </c>
      <c r="I72" s="40">
        <v>3645.2833333333338</v>
      </c>
      <c r="J72" s="40">
        <v>3666.5666666666675</v>
      </c>
      <c r="K72" s="31">
        <v>3624</v>
      </c>
      <c r="L72" s="31">
        <v>3572.45</v>
      </c>
      <c r="M72" s="31">
        <v>2.9917400000000001</v>
      </c>
      <c r="N72" s="1"/>
      <c r="O72" s="1"/>
    </row>
    <row r="73" spans="1:15" ht="12.75" customHeight="1">
      <c r="A73" s="60">
        <v>64</v>
      </c>
      <c r="B73" s="62" t="s">
        <v>108</v>
      </c>
      <c r="C73" s="31">
        <v>4655.1499999999996</v>
      </c>
      <c r="D73" s="40">
        <v>4639.25</v>
      </c>
      <c r="E73" s="40">
        <v>4554.6000000000004</v>
      </c>
      <c r="F73" s="40">
        <v>4454.05</v>
      </c>
      <c r="G73" s="40">
        <v>4369.4000000000005</v>
      </c>
      <c r="H73" s="40">
        <v>4739.8</v>
      </c>
      <c r="I73" s="40">
        <v>4824.45</v>
      </c>
      <c r="J73" s="40">
        <v>4925</v>
      </c>
      <c r="K73" s="31">
        <v>4723.8999999999996</v>
      </c>
      <c r="L73" s="31">
        <v>4538.7</v>
      </c>
      <c r="M73" s="31">
        <v>10.26103</v>
      </c>
      <c r="N73" s="1"/>
      <c r="O73" s="1"/>
    </row>
    <row r="74" spans="1:15" ht="12.75" customHeight="1">
      <c r="A74" s="60">
        <v>65</v>
      </c>
      <c r="B74" s="62" t="s">
        <v>166</v>
      </c>
      <c r="C74" s="31">
        <v>2121.15</v>
      </c>
      <c r="D74" s="40">
        <v>2101.3166666666671</v>
      </c>
      <c r="E74" s="40">
        <v>2060.233333333334</v>
      </c>
      <c r="F74" s="40">
        <v>1999.3166666666671</v>
      </c>
      <c r="G74" s="40">
        <v>1958.233333333334</v>
      </c>
      <c r="H74" s="40">
        <v>2162.233333333334</v>
      </c>
      <c r="I74" s="40">
        <v>2203.3166666666671</v>
      </c>
      <c r="J74" s="40">
        <v>2264.233333333334</v>
      </c>
      <c r="K74" s="31">
        <v>2142.4</v>
      </c>
      <c r="L74" s="31">
        <v>2040.4</v>
      </c>
      <c r="M74" s="31">
        <v>12.662319999999999</v>
      </c>
      <c r="N74" s="1"/>
      <c r="O74" s="1"/>
    </row>
    <row r="75" spans="1:15" ht="12.75" customHeight="1">
      <c r="A75" s="60">
        <v>66</v>
      </c>
      <c r="B75" s="62" t="s">
        <v>111</v>
      </c>
      <c r="C75" s="31">
        <v>4879</v>
      </c>
      <c r="D75" s="40">
        <v>4921.6833333333334</v>
      </c>
      <c r="E75" s="40">
        <v>4819.3666666666668</v>
      </c>
      <c r="F75" s="40">
        <v>4759.7333333333336</v>
      </c>
      <c r="G75" s="40">
        <v>4657.416666666667</v>
      </c>
      <c r="H75" s="40">
        <v>4981.3166666666666</v>
      </c>
      <c r="I75" s="40">
        <v>5083.6333333333341</v>
      </c>
      <c r="J75" s="40">
        <v>5143.2666666666664</v>
      </c>
      <c r="K75" s="31">
        <v>5024</v>
      </c>
      <c r="L75" s="31">
        <v>4862.05</v>
      </c>
      <c r="M75" s="31">
        <v>7.0815099999999997</v>
      </c>
      <c r="N75" s="1"/>
      <c r="O75" s="1"/>
    </row>
    <row r="76" spans="1:15" ht="12.75" customHeight="1">
      <c r="A76" s="60">
        <v>67</v>
      </c>
      <c r="B76" s="62" t="s">
        <v>112</v>
      </c>
      <c r="C76" s="31">
        <v>3496.65</v>
      </c>
      <c r="D76" s="40">
        <v>3519.6</v>
      </c>
      <c r="E76" s="40">
        <v>3470.0499999999997</v>
      </c>
      <c r="F76" s="40">
        <v>3443.45</v>
      </c>
      <c r="G76" s="40">
        <v>3393.8999999999996</v>
      </c>
      <c r="H76" s="40">
        <v>3546.2</v>
      </c>
      <c r="I76" s="40">
        <v>3595.75</v>
      </c>
      <c r="J76" s="40">
        <v>3622.35</v>
      </c>
      <c r="K76" s="31">
        <v>3569.15</v>
      </c>
      <c r="L76" s="31">
        <v>3493</v>
      </c>
      <c r="M76" s="31">
        <v>3.3601200000000002</v>
      </c>
      <c r="N76" s="1"/>
      <c r="O76" s="1"/>
    </row>
    <row r="77" spans="1:15" ht="12.75" customHeight="1">
      <c r="A77" s="60">
        <v>68</v>
      </c>
      <c r="B77" s="62" t="s">
        <v>277</v>
      </c>
      <c r="C77" s="31">
        <v>416.15</v>
      </c>
      <c r="D77" s="40">
        <v>411.9666666666667</v>
      </c>
      <c r="E77" s="40">
        <v>406.93333333333339</v>
      </c>
      <c r="F77" s="40">
        <v>397.7166666666667</v>
      </c>
      <c r="G77" s="40">
        <v>392.68333333333339</v>
      </c>
      <c r="H77" s="40">
        <v>421.18333333333339</v>
      </c>
      <c r="I77" s="40">
        <v>426.2166666666667</v>
      </c>
      <c r="J77" s="40">
        <v>435.43333333333339</v>
      </c>
      <c r="K77" s="31">
        <v>417</v>
      </c>
      <c r="L77" s="31">
        <v>402.75</v>
      </c>
      <c r="M77" s="31">
        <v>18.34836</v>
      </c>
      <c r="N77" s="1"/>
      <c r="O77" s="1"/>
    </row>
    <row r="78" spans="1:15" ht="12.75" customHeight="1">
      <c r="A78" s="60">
        <v>69</v>
      </c>
      <c r="B78" s="62" t="s">
        <v>113</v>
      </c>
      <c r="C78" s="31">
        <v>2192.9</v>
      </c>
      <c r="D78" s="40">
        <v>2195.1333333333337</v>
      </c>
      <c r="E78" s="40">
        <v>2177.8166666666675</v>
      </c>
      <c r="F78" s="40">
        <v>2162.733333333334</v>
      </c>
      <c r="G78" s="40">
        <v>2145.4166666666679</v>
      </c>
      <c r="H78" s="40">
        <v>2210.2166666666672</v>
      </c>
      <c r="I78" s="40">
        <v>2227.5333333333338</v>
      </c>
      <c r="J78" s="40">
        <v>2242.6166666666668</v>
      </c>
      <c r="K78" s="31">
        <v>2212.4499999999998</v>
      </c>
      <c r="L78" s="31">
        <v>2180.0500000000002</v>
      </c>
      <c r="M78" s="31">
        <v>3.27806</v>
      </c>
      <c r="N78" s="1"/>
      <c r="O78" s="1"/>
    </row>
    <row r="79" spans="1:15" ht="12.75" customHeight="1">
      <c r="A79" s="60">
        <v>70</v>
      </c>
      <c r="B79" s="62" t="s">
        <v>278</v>
      </c>
      <c r="C79" s="31">
        <v>150.44999999999999</v>
      </c>
      <c r="D79" s="40">
        <v>148.83333333333334</v>
      </c>
      <c r="E79" s="40">
        <v>146.26666666666668</v>
      </c>
      <c r="F79" s="40">
        <v>142.08333333333334</v>
      </c>
      <c r="G79" s="40">
        <v>139.51666666666668</v>
      </c>
      <c r="H79" s="40">
        <v>153.01666666666668</v>
      </c>
      <c r="I79" s="40">
        <v>155.58333333333334</v>
      </c>
      <c r="J79" s="40">
        <v>159.76666666666668</v>
      </c>
      <c r="K79" s="31">
        <v>151.4</v>
      </c>
      <c r="L79" s="31">
        <v>144.65</v>
      </c>
      <c r="M79" s="31">
        <v>276.10289999999998</v>
      </c>
      <c r="N79" s="1"/>
      <c r="O79" s="1"/>
    </row>
    <row r="80" spans="1:15" ht="12.75" customHeight="1">
      <c r="A80" s="60">
        <v>71</v>
      </c>
      <c r="B80" s="62" t="s">
        <v>115</v>
      </c>
      <c r="C80" s="31">
        <v>123.1</v>
      </c>
      <c r="D80" s="40">
        <v>123.25</v>
      </c>
      <c r="E80" s="40">
        <v>122.5</v>
      </c>
      <c r="F80" s="40">
        <v>121.9</v>
      </c>
      <c r="G80" s="40">
        <v>121.15</v>
      </c>
      <c r="H80" s="40">
        <v>123.85</v>
      </c>
      <c r="I80" s="40">
        <v>124.6</v>
      </c>
      <c r="J80" s="40">
        <v>125.19999999999999</v>
      </c>
      <c r="K80" s="31">
        <v>124</v>
      </c>
      <c r="L80" s="31">
        <v>122.65</v>
      </c>
      <c r="M80" s="31">
        <v>84.716759999999994</v>
      </c>
      <c r="N80" s="1"/>
      <c r="O80" s="1"/>
    </row>
    <row r="81" spans="1:15" ht="12.75" customHeight="1">
      <c r="A81" s="60">
        <v>72</v>
      </c>
      <c r="B81" s="62" t="s">
        <v>279</v>
      </c>
      <c r="C81" s="31">
        <v>306.85000000000002</v>
      </c>
      <c r="D81" s="40">
        <v>308.50000000000006</v>
      </c>
      <c r="E81" s="40">
        <v>300.9500000000001</v>
      </c>
      <c r="F81" s="40">
        <v>295.05000000000007</v>
      </c>
      <c r="G81" s="40">
        <v>287.50000000000011</v>
      </c>
      <c r="H81" s="40">
        <v>314.40000000000009</v>
      </c>
      <c r="I81" s="40">
        <v>321.95000000000005</v>
      </c>
      <c r="J81" s="40">
        <v>327.85000000000008</v>
      </c>
      <c r="K81" s="31">
        <v>316.05</v>
      </c>
      <c r="L81" s="31">
        <v>302.60000000000002</v>
      </c>
      <c r="M81" s="31">
        <v>19.18111</v>
      </c>
      <c r="N81" s="1"/>
      <c r="O81" s="1"/>
    </row>
    <row r="82" spans="1:15" ht="12.75" customHeight="1">
      <c r="A82" s="60">
        <v>73</v>
      </c>
      <c r="B82" s="62" t="s">
        <v>116</v>
      </c>
      <c r="C82" s="31">
        <v>108</v>
      </c>
      <c r="D82" s="40">
        <v>107.7</v>
      </c>
      <c r="E82" s="40">
        <v>107</v>
      </c>
      <c r="F82" s="40">
        <v>106</v>
      </c>
      <c r="G82" s="40">
        <v>105.3</v>
      </c>
      <c r="H82" s="40">
        <v>108.7</v>
      </c>
      <c r="I82" s="40">
        <v>109.40000000000002</v>
      </c>
      <c r="J82" s="40">
        <v>110.4</v>
      </c>
      <c r="K82" s="31">
        <v>108.4</v>
      </c>
      <c r="L82" s="31">
        <v>106.7</v>
      </c>
      <c r="M82" s="31">
        <v>41.262810000000002</v>
      </c>
      <c r="N82" s="1"/>
      <c r="O82" s="1"/>
    </row>
    <row r="83" spans="1:15" ht="12.75" customHeight="1">
      <c r="A83" s="60">
        <v>74</v>
      </c>
      <c r="B83" s="62" t="s">
        <v>280</v>
      </c>
      <c r="C83" s="31">
        <v>1023.75</v>
      </c>
      <c r="D83" s="40">
        <v>1023.5666666666666</v>
      </c>
      <c r="E83" s="40">
        <v>1013.1833333333332</v>
      </c>
      <c r="F83" s="40">
        <v>1002.6166666666666</v>
      </c>
      <c r="G83" s="40">
        <v>992.23333333333312</v>
      </c>
      <c r="H83" s="40">
        <v>1034.1333333333332</v>
      </c>
      <c r="I83" s="40">
        <v>1044.5166666666664</v>
      </c>
      <c r="J83" s="40">
        <v>1055.0833333333333</v>
      </c>
      <c r="K83" s="31">
        <v>1033.95</v>
      </c>
      <c r="L83" s="31">
        <v>1013</v>
      </c>
      <c r="M83" s="31">
        <v>5.4186899999999998</v>
      </c>
      <c r="N83" s="1"/>
      <c r="O83" s="1"/>
    </row>
    <row r="84" spans="1:15" ht="12.75" customHeight="1">
      <c r="A84" s="60">
        <v>75</v>
      </c>
      <c r="B84" s="62" t="s">
        <v>121</v>
      </c>
      <c r="C84" s="31">
        <v>1066.75</v>
      </c>
      <c r="D84" s="40">
        <v>1071.45</v>
      </c>
      <c r="E84" s="40">
        <v>1059.6000000000001</v>
      </c>
      <c r="F84" s="40">
        <v>1052.45</v>
      </c>
      <c r="G84" s="40">
        <v>1040.6000000000001</v>
      </c>
      <c r="H84" s="40">
        <v>1078.6000000000001</v>
      </c>
      <c r="I84" s="40">
        <v>1090.45</v>
      </c>
      <c r="J84" s="40">
        <v>1097.6000000000001</v>
      </c>
      <c r="K84" s="31">
        <v>1083.3</v>
      </c>
      <c r="L84" s="31">
        <v>1064.3</v>
      </c>
      <c r="M84" s="31">
        <v>10.178280000000001</v>
      </c>
      <c r="N84" s="1"/>
      <c r="O84" s="1"/>
    </row>
    <row r="85" spans="1:15" ht="12.75" customHeight="1">
      <c r="A85" s="60">
        <v>76</v>
      </c>
      <c r="B85" s="62" t="s">
        <v>122</v>
      </c>
      <c r="C85" s="31">
        <v>1521.65</v>
      </c>
      <c r="D85" s="40">
        <v>1531.0833333333333</v>
      </c>
      <c r="E85" s="40">
        <v>1504.4666666666665</v>
      </c>
      <c r="F85" s="40">
        <v>1487.2833333333333</v>
      </c>
      <c r="G85" s="40">
        <v>1460.6666666666665</v>
      </c>
      <c r="H85" s="40">
        <v>1548.2666666666664</v>
      </c>
      <c r="I85" s="40">
        <v>1574.8833333333332</v>
      </c>
      <c r="J85" s="40">
        <v>1592.0666666666664</v>
      </c>
      <c r="K85" s="31">
        <v>1557.7</v>
      </c>
      <c r="L85" s="31">
        <v>1513.9</v>
      </c>
      <c r="M85" s="31">
        <v>7.9710900000000002</v>
      </c>
      <c r="N85" s="1"/>
      <c r="O85" s="1"/>
    </row>
    <row r="86" spans="1:15" ht="12.75" customHeight="1">
      <c r="A86" s="60">
        <v>77</v>
      </c>
      <c r="B86" s="62" t="s">
        <v>124</v>
      </c>
      <c r="C86" s="31">
        <v>1761.3</v>
      </c>
      <c r="D86" s="40">
        <v>1769.9833333333333</v>
      </c>
      <c r="E86" s="40">
        <v>1745.4166666666667</v>
      </c>
      <c r="F86" s="40">
        <v>1729.5333333333333</v>
      </c>
      <c r="G86" s="40">
        <v>1704.9666666666667</v>
      </c>
      <c r="H86" s="40">
        <v>1785.8666666666668</v>
      </c>
      <c r="I86" s="40">
        <v>1810.4333333333334</v>
      </c>
      <c r="J86" s="40">
        <v>1826.3166666666668</v>
      </c>
      <c r="K86" s="31">
        <v>1794.55</v>
      </c>
      <c r="L86" s="31">
        <v>1754.1</v>
      </c>
      <c r="M86" s="31">
        <v>5.3932000000000002</v>
      </c>
      <c r="N86" s="1"/>
      <c r="O86" s="1"/>
    </row>
    <row r="87" spans="1:15" ht="12.75" customHeight="1">
      <c r="A87" s="60">
        <v>78</v>
      </c>
      <c r="B87" s="62" t="s">
        <v>125</v>
      </c>
      <c r="C87" s="31">
        <v>473.35</v>
      </c>
      <c r="D87" s="40">
        <v>474.13333333333338</v>
      </c>
      <c r="E87" s="40">
        <v>468.76666666666677</v>
      </c>
      <c r="F87" s="40">
        <v>464.18333333333339</v>
      </c>
      <c r="G87" s="40">
        <v>458.81666666666678</v>
      </c>
      <c r="H87" s="40">
        <v>478.71666666666675</v>
      </c>
      <c r="I87" s="40">
        <v>484.08333333333343</v>
      </c>
      <c r="J87" s="40">
        <v>488.66666666666674</v>
      </c>
      <c r="K87" s="31">
        <v>479.5</v>
      </c>
      <c r="L87" s="31">
        <v>469.55</v>
      </c>
      <c r="M87" s="31">
        <v>12.92765</v>
      </c>
      <c r="N87" s="1"/>
      <c r="O87" s="1"/>
    </row>
    <row r="88" spans="1:15" ht="12.75" customHeight="1">
      <c r="A88" s="60">
        <v>79</v>
      </c>
      <c r="B88" s="62" t="s">
        <v>281</v>
      </c>
      <c r="C88" s="31">
        <v>297</v>
      </c>
      <c r="D88" s="40">
        <v>297.66666666666669</v>
      </c>
      <c r="E88" s="40">
        <v>292.83333333333337</v>
      </c>
      <c r="F88" s="40">
        <v>288.66666666666669</v>
      </c>
      <c r="G88" s="40">
        <v>283.83333333333337</v>
      </c>
      <c r="H88" s="40">
        <v>301.83333333333337</v>
      </c>
      <c r="I88" s="40">
        <v>306.66666666666674</v>
      </c>
      <c r="J88" s="40">
        <v>310.83333333333337</v>
      </c>
      <c r="K88" s="31">
        <v>302.5</v>
      </c>
      <c r="L88" s="31">
        <v>293.5</v>
      </c>
      <c r="M88" s="31">
        <v>3.3115999999999999</v>
      </c>
      <c r="N88" s="1"/>
      <c r="O88" s="1"/>
    </row>
    <row r="89" spans="1:15" ht="12.75" customHeight="1">
      <c r="A89" s="60">
        <v>80</v>
      </c>
      <c r="B89" s="62" t="s">
        <v>128</v>
      </c>
      <c r="C89" s="31">
        <v>1137.55</v>
      </c>
      <c r="D89" s="40">
        <v>1142.3</v>
      </c>
      <c r="E89" s="40">
        <v>1130.6999999999998</v>
      </c>
      <c r="F89" s="40">
        <v>1123.8499999999999</v>
      </c>
      <c r="G89" s="40">
        <v>1112.2499999999998</v>
      </c>
      <c r="H89" s="40">
        <v>1149.1499999999999</v>
      </c>
      <c r="I89" s="40">
        <v>1160.7499999999998</v>
      </c>
      <c r="J89" s="40">
        <v>1167.5999999999999</v>
      </c>
      <c r="K89" s="31">
        <v>1153.9000000000001</v>
      </c>
      <c r="L89" s="31">
        <v>1135.45</v>
      </c>
      <c r="M89" s="31">
        <v>12.78608</v>
      </c>
      <c r="N89" s="1"/>
      <c r="O89" s="1"/>
    </row>
    <row r="90" spans="1:15" ht="12.75" customHeight="1">
      <c r="A90" s="60">
        <v>81</v>
      </c>
      <c r="B90" s="62" t="s">
        <v>130</v>
      </c>
      <c r="C90" s="31">
        <v>1892.45</v>
      </c>
      <c r="D90" s="40">
        <v>1905.2</v>
      </c>
      <c r="E90" s="40">
        <v>1872.8000000000002</v>
      </c>
      <c r="F90" s="40">
        <v>1853.15</v>
      </c>
      <c r="G90" s="40">
        <v>1820.7500000000002</v>
      </c>
      <c r="H90" s="40">
        <v>1924.8500000000001</v>
      </c>
      <c r="I90" s="40">
        <v>1957.2500000000002</v>
      </c>
      <c r="J90" s="40">
        <v>1976.9</v>
      </c>
      <c r="K90" s="31">
        <v>1937.6</v>
      </c>
      <c r="L90" s="31">
        <v>1885.55</v>
      </c>
      <c r="M90" s="31">
        <v>7.3730900000000004</v>
      </c>
      <c r="N90" s="1"/>
      <c r="O90" s="1"/>
    </row>
    <row r="91" spans="1:15" ht="12.75" customHeight="1">
      <c r="A91" s="60">
        <v>82</v>
      </c>
      <c r="B91" s="62" t="s">
        <v>131</v>
      </c>
      <c r="C91" s="31">
        <v>1604.15</v>
      </c>
      <c r="D91" s="40">
        <v>1605.5833333333333</v>
      </c>
      <c r="E91" s="40">
        <v>1596.9166666666665</v>
      </c>
      <c r="F91" s="40">
        <v>1589.6833333333332</v>
      </c>
      <c r="G91" s="40">
        <v>1581.0166666666664</v>
      </c>
      <c r="H91" s="40">
        <v>1612.8166666666666</v>
      </c>
      <c r="I91" s="40">
        <v>1621.4833333333331</v>
      </c>
      <c r="J91" s="40">
        <v>1628.7166666666667</v>
      </c>
      <c r="K91" s="31">
        <v>1614.25</v>
      </c>
      <c r="L91" s="31">
        <v>1598.35</v>
      </c>
      <c r="M91" s="31">
        <v>124.14573</v>
      </c>
      <c r="N91" s="1"/>
      <c r="O91" s="1"/>
    </row>
    <row r="92" spans="1:15" ht="12.75" customHeight="1">
      <c r="A92" s="60">
        <v>83</v>
      </c>
      <c r="B92" s="62" t="s">
        <v>132</v>
      </c>
      <c r="C92" s="31">
        <v>626.54999999999995</v>
      </c>
      <c r="D92" s="40">
        <v>619.2166666666667</v>
      </c>
      <c r="E92" s="40">
        <v>609.43333333333339</v>
      </c>
      <c r="F92" s="40">
        <v>592.31666666666672</v>
      </c>
      <c r="G92" s="40">
        <v>582.53333333333342</v>
      </c>
      <c r="H92" s="40">
        <v>636.33333333333337</v>
      </c>
      <c r="I92" s="40">
        <v>646.11666666666667</v>
      </c>
      <c r="J92" s="40">
        <v>663.23333333333335</v>
      </c>
      <c r="K92" s="31">
        <v>629</v>
      </c>
      <c r="L92" s="31">
        <v>602.1</v>
      </c>
      <c r="M92" s="31">
        <v>70.872870000000006</v>
      </c>
      <c r="N92" s="1"/>
      <c r="O92" s="1"/>
    </row>
    <row r="93" spans="1:15" ht="12.75" customHeight="1">
      <c r="A93" s="60">
        <v>84</v>
      </c>
      <c r="B93" s="62" t="s">
        <v>127</v>
      </c>
      <c r="C93" s="31">
        <v>1336.95</v>
      </c>
      <c r="D93" s="40">
        <v>1342.2333333333333</v>
      </c>
      <c r="E93" s="40">
        <v>1327.6166666666668</v>
      </c>
      <c r="F93" s="40">
        <v>1318.2833333333335</v>
      </c>
      <c r="G93" s="40">
        <v>1303.666666666667</v>
      </c>
      <c r="H93" s="40">
        <v>1351.5666666666666</v>
      </c>
      <c r="I93" s="40">
        <v>1366.1833333333329</v>
      </c>
      <c r="J93" s="40">
        <v>1375.5166666666664</v>
      </c>
      <c r="K93" s="31">
        <v>1356.85</v>
      </c>
      <c r="L93" s="31">
        <v>1332.9</v>
      </c>
      <c r="M93" s="31">
        <v>5.7386799999999996</v>
      </c>
      <c r="N93" s="1"/>
      <c r="O93" s="1"/>
    </row>
    <row r="94" spans="1:15" ht="12.75" customHeight="1">
      <c r="A94" s="60">
        <v>85</v>
      </c>
      <c r="B94" s="62" t="s">
        <v>133</v>
      </c>
      <c r="C94" s="31">
        <v>2782.6</v>
      </c>
      <c r="D94" s="40">
        <v>2795.7833333333328</v>
      </c>
      <c r="E94" s="40">
        <v>2763.8666666666659</v>
      </c>
      <c r="F94" s="40">
        <v>2745.1333333333332</v>
      </c>
      <c r="G94" s="40">
        <v>2713.2166666666662</v>
      </c>
      <c r="H94" s="40">
        <v>2814.5166666666655</v>
      </c>
      <c r="I94" s="40">
        <v>2846.4333333333325</v>
      </c>
      <c r="J94" s="40">
        <v>2865.1666666666652</v>
      </c>
      <c r="K94" s="31">
        <v>2827.7</v>
      </c>
      <c r="L94" s="31">
        <v>2777.05</v>
      </c>
      <c r="M94" s="31">
        <v>6.7136399999999998</v>
      </c>
      <c r="N94" s="1"/>
      <c r="O94" s="1"/>
    </row>
    <row r="95" spans="1:15" ht="12.75" customHeight="1">
      <c r="A95" s="60">
        <v>86</v>
      </c>
      <c r="B95" s="62" t="s">
        <v>135</v>
      </c>
      <c r="C95" s="31">
        <v>426.15</v>
      </c>
      <c r="D95" s="40">
        <v>427.06666666666666</v>
      </c>
      <c r="E95" s="40">
        <v>422.13333333333333</v>
      </c>
      <c r="F95" s="40">
        <v>418.11666666666667</v>
      </c>
      <c r="G95" s="40">
        <v>413.18333333333334</v>
      </c>
      <c r="H95" s="40">
        <v>431.08333333333331</v>
      </c>
      <c r="I95" s="40">
        <v>436.01666666666659</v>
      </c>
      <c r="J95" s="40">
        <v>440.0333333333333</v>
      </c>
      <c r="K95" s="31">
        <v>432</v>
      </c>
      <c r="L95" s="31">
        <v>423.05</v>
      </c>
      <c r="M95" s="31">
        <v>39.509309999999999</v>
      </c>
      <c r="N95" s="1"/>
      <c r="O95" s="1"/>
    </row>
    <row r="96" spans="1:15" ht="12.75" customHeight="1">
      <c r="A96" s="60">
        <v>87</v>
      </c>
      <c r="B96" s="62" t="s">
        <v>126</v>
      </c>
      <c r="C96" s="31">
        <v>3893.4</v>
      </c>
      <c r="D96" s="40">
        <v>3902.7999999999997</v>
      </c>
      <c r="E96" s="40">
        <v>3855.5999999999995</v>
      </c>
      <c r="F96" s="40">
        <v>3817.7999999999997</v>
      </c>
      <c r="G96" s="40">
        <v>3770.5999999999995</v>
      </c>
      <c r="H96" s="40">
        <v>3940.5999999999995</v>
      </c>
      <c r="I96" s="40">
        <v>3987.7999999999993</v>
      </c>
      <c r="J96" s="40">
        <v>4025.5999999999995</v>
      </c>
      <c r="K96" s="31">
        <v>3950</v>
      </c>
      <c r="L96" s="31">
        <v>3865</v>
      </c>
      <c r="M96" s="31">
        <v>25.54646</v>
      </c>
      <c r="N96" s="1"/>
      <c r="O96" s="1"/>
    </row>
    <row r="97" spans="1:15" ht="12.75" customHeight="1">
      <c r="A97" s="60">
        <v>88</v>
      </c>
      <c r="B97" s="62" t="s">
        <v>137</v>
      </c>
      <c r="C97" s="31">
        <v>272.75</v>
      </c>
      <c r="D97" s="40">
        <v>272.73333333333335</v>
      </c>
      <c r="E97" s="40">
        <v>271.06666666666672</v>
      </c>
      <c r="F97" s="40">
        <v>269.38333333333338</v>
      </c>
      <c r="G97" s="40">
        <v>267.71666666666675</v>
      </c>
      <c r="H97" s="40">
        <v>274.41666666666669</v>
      </c>
      <c r="I97" s="40">
        <v>276.08333333333331</v>
      </c>
      <c r="J97" s="40">
        <v>277.76666666666665</v>
      </c>
      <c r="K97" s="31">
        <v>274.39999999999998</v>
      </c>
      <c r="L97" s="31">
        <v>271.05</v>
      </c>
      <c r="M97" s="31">
        <v>8.8145199999999999</v>
      </c>
      <c r="N97" s="1"/>
      <c r="O97" s="1"/>
    </row>
    <row r="98" spans="1:15" ht="12.75" customHeight="1">
      <c r="A98" s="60">
        <v>89</v>
      </c>
      <c r="B98" s="62" t="s">
        <v>138</v>
      </c>
      <c r="C98" s="31">
        <v>2683.25</v>
      </c>
      <c r="D98" s="40">
        <v>2689.8833333333332</v>
      </c>
      <c r="E98" s="40">
        <v>2668.3666666666663</v>
      </c>
      <c r="F98" s="40">
        <v>2653.4833333333331</v>
      </c>
      <c r="G98" s="40">
        <v>2631.9666666666662</v>
      </c>
      <c r="H98" s="40">
        <v>2704.7666666666664</v>
      </c>
      <c r="I98" s="40">
        <v>2726.2833333333328</v>
      </c>
      <c r="J98" s="40">
        <v>2741.1666666666665</v>
      </c>
      <c r="K98" s="31">
        <v>2711.4</v>
      </c>
      <c r="L98" s="31">
        <v>2675</v>
      </c>
      <c r="M98" s="31">
        <v>10.68263</v>
      </c>
      <c r="N98" s="1"/>
      <c r="O98" s="1"/>
    </row>
    <row r="99" spans="1:15" ht="12.75" customHeight="1">
      <c r="A99" s="60">
        <v>90</v>
      </c>
      <c r="B99" s="62" t="s">
        <v>282</v>
      </c>
      <c r="C99" s="31">
        <v>307.10000000000002</v>
      </c>
      <c r="D99" s="40">
        <v>306.34999999999997</v>
      </c>
      <c r="E99" s="40">
        <v>305.24999999999994</v>
      </c>
      <c r="F99" s="40">
        <v>303.39999999999998</v>
      </c>
      <c r="G99" s="40">
        <v>302.29999999999995</v>
      </c>
      <c r="H99" s="40">
        <v>308.19999999999993</v>
      </c>
      <c r="I99" s="40">
        <v>309.29999999999995</v>
      </c>
      <c r="J99" s="40">
        <v>311.14999999999992</v>
      </c>
      <c r="K99" s="31">
        <v>307.45</v>
      </c>
      <c r="L99" s="31">
        <v>304.5</v>
      </c>
      <c r="M99" s="31">
        <v>6.6179600000000001</v>
      </c>
      <c r="N99" s="1"/>
      <c r="O99" s="1"/>
    </row>
    <row r="100" spans="1:15" ht="12.75" customHeight="1">
      <c r="A100" s="60">
        <v>91</v>
      </c>
      <c r="B100" s="62" t="s">
        <v>283</v>
      </c>
      <c r="C100" s="31">
        <v>42398.7</v>
      </c>
      <c r="D100" s="40">
        <v>42292.9</v>
      </c>
      <c r="E100" s="40">
        <v>41985.8</v>
      </c>
      <c r="F100" s="40">
        <v>41572.9</v>
      </c>
      <c r="G100" s="40">
        <v>41265.800000000003</v>
      </c>
      <c r="H100" s="40">
        <v>42705.8</v>
      </c>
      <c r="I100" s="40">
        <v>43012.899999999994</v>
      </c>
      <c r="J100" s="40">
        <v>43425.8</v>
      </c>
      <c r="K100" s="31">
        <v>42600</v>
      </c>
      <c r="L100" s="31">
        <v>41880</v>
      </c>
      <c r="M100" s="31">
        <v>2.7879999999999999E-2</v>
      </c>
      <c r="N100" s="1"/>
      <c r="O100" s="1"/>
    </row>
    <row r="101" spans="1:15" ht="12.75" customHeight="1">
      <c r="A101" s="60">
        <v>92</v>
      </c>
      <c r="B101" s="62" t="s">
        <v>129</v>
      </c>
      <c r="C101" s="31">
        <v>2654.8</v>
      </c>
      <c r="D101" s="40">
        <v>2656.9833333333336</v>
      </c>
      <c r="E101" s="40">
        <v>2644.9666666666672</v>
      </c>
      <c r="F101" s="40">
        <v>2635.1333333333337</v>
      </c>
      <c r="G101" s="40">
        <v>2623.1166666666672</v>
      </c>
      <c r="H101" s="40">
        <v>2666.8166666666671</v>
      </c>
      <c r="I101" s="40">
        <v>2678.8333333333335</v>
      </c>
      <c r="J101" s="40">
        <v>2688.666666666667</v>
      </c>
      <c r="K101" s="31">
        <v>2669</v>
      </c>
      <c r="L101" s="31">
        <v>2647.15</v>
      </c>
      <c r="M101" s="31">
        <v>51.870849999999997</v>
      </c>
      <c r="N101" s="1"/>
      <c r="O101" s="1"/>
    </row>
    <row r="102" spans="1:15" ht="12.75" customHeight="1">
      <c r="A102" s="60">
        <v>93</v>
      </c>
      <c r="B102" s="62" t="s">
        <v>140</v>
      </c>
      <c r="C102" s="31">
        <v>923.15</v>
      </c>
      <c r="D102" s="40">
        <v>925.26666666666677</v>
      </c>
      <c r="E102" s="40">
        <v>916.58333333333348</v>
      </c>
      <c r="F102" s="40">
        <v>910.01666666666677</v>
      </c>
      <c r="G102" s="40">
        <v>901.33333333333348</v>
      </c>
      <c r="H102" s="40">
        <v>931.83333333333348</v>
      </c>
      <c r="I102" s="40">
        <v>940.51666666666665</v>
      </c>
      <c r="J102" s="40">
        <v>947.08333333333348</v>
      </c>
      <c r="K102" s="31">
        <v>933.95</v>
      </c>
      <c r="L102" s="31">
        <v>918.7</v>
      </c>
      <c r="M102" s="31">
        <v>193.51374999999999</v>
      </c>
      <c r="N102" s="1"/>
      <c r="O102" s="1"/>
    </row>
    <row r="103" spans="1:15" ht="12.75" customHeight="1">
      <c r="A103" s="60">
        <v>94</v>
      </c>
      <c r="B103" s="62" t="s">
        <v>141</v>
      </c>
      <c r="C103" s="31">
        <v>1259.9000000000001</v>
      </c>
      <c r="D103" s="40">
        <v>1257.3333333333333</v>
      </c>
      <c r="E103" s="40">
        <v>1244.6666666666665</v>
      </c>
      <c r="F103" s="40">
        <v>1229.4333333333332</v>
      </c>
      <c r="G103" s="40">
        <v>1216.7666666666664</v>
      </c>
      <c r="H103" s="40">
        <v>1272.5666666666666</v>
      </c>
      <c r="I103" s="40">
        <v>1285.2333333333331</v>
      </c>
      <c r="J103" s="40">
        <v>1300.4666666666667</v>
      </c>
      <c r="K103" s="31">
        <v>1270</v>
      </c>
      <c r="L103" s="31">
        <v>1242.0999999999999</v>
      </c>
      <c r="M103" s="31">
        <v>3.5455299999999998</v>
      </c>
      <c r="N103" s="1"/>
      <c r="O103" s="1"/>
    </row>
    <row r="104" spans="1:15" ht="12.75" customHeight="1">
      <c r="A104" s="60">
        <v>95</v>
      </c>
      <c r="B104" s="62" t="s">
        <v>142</v>
      </c>
      <c r="C104" s="31">
        <v>549.25</v>
      </c>
      <c r="D104" s="40">
        <v>544.2833333333333</v>
      </c>
      <c r="E104" s="40">
        <v>535.56666666666661</v>
      </c>
      <c r="F104" s="40">
        <v>521.88333333333333</v>
      </c>
      <c r="G104" s="40">
        <v>513.16666666666663</v>
      </c>
      <c r="H104" s="40">
        <v>557.96666666666658</v>
      </c>
      <c r="I104" s="40">
        <v>566.68333333333328</v>
      </c>
      <c r="J104" s="40">
        <v>580.36666666666656</v>
      </c>
      <c r="K104" s="31">
        <v>553</v>
      </c>
      <c r="L104" s="31">
        <v>530.6</v>
      </c>
      <c r="M104" s="31">
        <v>26.431049999999999</v>
      </c>
      <c r="N104" s="1"/>
      <c r="O104" s="1"/>
    </row>
    <row r="105" spans="1:15" ht="12.75" customHeight="1">
      <c r="A105" s="60">
        <v>96</v>
      </c>
      <c r="B105" s="62" t="s">
        <v>284</v>
      </c>
      <c r="C105" s="31">
        <v>518.85</v>
      </c>
      <c r="D105" s="40">
        <v>520.11666666666667</v>
      </c>
      <c r="E105" s="40">
        <v>513.7833333333333</v>
      </c>
      <c r="F105" s="40">
        <v>508.71666666666658</v>
      </c>
      <c r="G105" s="40">
        <v>502.38333333333321</v>
      </c>
      <c r="H105" s="40">
        <v>525.18333333333339</v>
      </c>
      <c r="I105" s="40">
        <v>531.51666666666665</v>
      </c>
      <c r="J105" s="40">
        <v>536.58333333333348</v>
      </c>
      <c r="K105" s="31">
        <v>526.45000000000005</v>
      </c>
      <c r="L105" s="31">
        <v>515.04999999999995</v>
      </c>
      <c r="M105" s="31">
        <v>1.2980100000000001</v>
      </c>
      <c r="N105" s="1"/>
      <c r="O105" s="1"/>
    </row>
    <row r="106" spans="1:15" ht="12.75" customHeight="1">
      <c r="A106" s="60">
        <v>97</v>
      </c>
      <c r="B106" s="62" t="s">
        <v>145</v>
      </c>
      <c r="C106" s="31">
        <v>81.3</v>
      </c>
      <c r="D106" s="40">
        <v>82</v>
      </c>
      <c r="E106" s="40">
        <v>79.5</v>
      </c>
      <c r="F106" s="40">
        <v>77.7</v>
      </c>
      <c r="G106" s="40">
        <v>75.2</v>
      </c>
      <c r="H106" s="40">
        <v>83.8</v>
      </c>
      <c r="I106" s="40">
        <v>86.3</v>
      </c>
      <c r="J106" s="40">
        <v>88.1</v>
      </c>
      <c r="K106" s="31">
        <v>84.5</v>
      </c>
      <c r="L106" s="31">
        <v>80.2</v>
      </c>
      <c r="M106" s="31">
        <v>823.30493000000001</v>
      </c>
      <c r="N106" s="1"/>
      <c r="O106" s="1"/>
    </row>
    <row r="107" spans="1:15" ht="12.75" customHeight="1">
      <c r="A107" s="60">
        <v>98</v>
      </c>
      <c r="B107" s="62" t="s">
        <v>159</v>
      </c>
      <c r="C107" s="31">
        <v>453.6</v>
      </c>
      <c r="D107" s="40">
        <v>453.91666666666669</v>
      </c>
      <c r="E107" s="40">
        <v>451.93333333333339</v>
      </c>
      <c r="F107" s="40">
        <v>450.26666666666671</v>
      </c>
      <c r="G107" s="40">
        <v>448.28333333333342</v>
      </c>
      <c r="H107" s="40">
        <v>455.58333333333337</v>
      </c>
      <c r="I107" s="40">
        <v>457.56666666666661</v>
      </c>
      <c r="J107" s="40">
        <v>459.23333333333335</v>
      </c>
      <c r="K107" s="31">
        <v>455.9</v>
      </c>
      <c r="L107" s="31">
        <v>452.25</v>
      </c>
      <c r="M107" s="31">
        <v>41.891800000000003</v>
      </c>
      <c r="N107" s="1"/>
      <c r="O107" s="1"/>
    </row>
    <row r="108" spans="1:15" ht="12.75" customHeight="1">
      <c r="A108" s="60">
        <v>99</v>
      </c>
      <c r="B108" s="62" t="s">
        <v>150</v>
      </c>
      <c r="C108" s="31">
        <v>5910.35</v>
      </c>
      <c r="D108" s="40">
        <v>5899.4666666666672</v>
      </c>
      <c r="E108" s="40">
        <v>5848.9333333333343</v>
      </c>
      <c r="F108" s="40">
        <v>5787.5166666666673</v>
      </c>
      <c r="G108" s="40">
        <v>5736.9833333333345</v>
      </c>
      <c r="H108" s="40">
        <v>5960.8833333333341</v>
      </c>
      <c r="I108" s="40">
        <v>6011.416666666667</v>
      </c>
      <c r="J108" s="40">
        <v>6072.8333333333339</v>
      </c>
      <c r="K108" s="31">
        <v>5950</v>
      </c>
      <c r="L108" s="31">
        <v>5838.05</v>
      </c>
      <c r="M108" s="31">
        <v>0.78710000000000002</v>
      </c>
      <c r="N108" s="1"/>
      <c r="O108" s="1"/>
    </row>
    <row r="109" spans="1:15" ht="12.75" customHeight="1">
      <c r="A109" s="60">
        <v>100</v>
      </c>
      <c r="B109" s="62" t="s">
        <v>285</v>
      </c>
      <c r="C109" s="31">
        <v>283.55</v>
      </c>
      <c r="D109" s="40">
        <v>283.25</v>
      </c>
      <c r="E109" s="40">
        <v>280.55</v>
      </c>
      <c r="F109" s="40">
        <v>277.55</v>
      </c>
      <c r="G109" s="40">
        <v>274.85000000000002</v>
      </c>
      <c r="H109" s="40">
        <v>286.25</v>
      </c>
      <c r="I109" s="40">
        <v>288.95000000000005</v>
      </c>
      <c r="J109" s="40">
        <v>291.95</v>
      </c>
      <c r="K109" s="31">
        <v>285.95</v>
      </c>
      <c r="L109" s="31">
        <v>280.25</v>
      </c>
      <c r="M109" s="31">
        <v>14.892849999999999</v>
      </c>
      <c r="N109" s="1"/>
      <c r="O109" s="1"/>
    </row>
    <row r="110" spans="1:15" ht="12.75" customHeight="1">
      <c r="A110" s="60">
        <v>101</v>
      </c>
      <c r="B110" s="62" t="s">
        <v>146</v>
      </c>
      <c r="C110" s="31">
        <v>128.75</v>
      </c>
      <c r="D110" s="40">
        <v>128.01666666666668</v>
      </c>
      <c r="E110" s="40">
        <v>126.73333333333335</v>
      </c>
      <c r="F110" s="40">
        <v>124.71666666666667</v>
      </c>
      <c r="G110" s="40">
        <v>123.43333333333334</v>
      </c>
      <c r="H110" s="40">
        <v>130.03333333333336</v>
      </c>
      <c r="I110" s="40">
        <v>131.31666666666672</v>
      </c>
      <c r="J110" s="40">
        <v>133.33333333333337</v>
      </c>
      <c r="K110" s="31">
        <v>129.30000000000001</v>
      </c>
      <c r="L110" s="31">
        <v>126</v>
      </c>
      <c r="M110" s="31">
        <v>134.47078999999999</v>
      </c>
      <c r="N110" s="1"/>
      <c r="O110" s="1"/>
    </row>
    <row r="111" spans="1:15" ht="12.75" customHeight="1">
      <c r="A111" s="60">
        <v>102</v>
      </c>
      <c r="B111" s="62" t="s">
        <v>148</v>
      </c>
      <c r="C111" s="31">
        <v>396.15</v>
      </c>
      <c r="D111" s="40">
        <v>398.55</v>
      </c>
      <c r="E111" s="40">
        <v>391.1</v>
      </c>
      <c r="F111" s="40">
        <v>386.05</v>
      </c>
      <c r="G111" s="40">
        <v>378.6</v>
      </c>
      <c r="H111" s="40">
        <v>403.6</v>
      </c>
      <c r="I111" s="40">
        <v>411.04999999999995</v>
      </c>
      <c r="J111" s="40">
        <v>416.1</v>
      </c>
      <c r="K111" s="31">
        <v>406</v>
      </c>
      <c r="L111" s="31">
        <v>393.5</v>
      </c>
      <c r="M111" s="31">
        <v>28.91291</v>
      </c>
      <c r="N111" s="1"/>
      <c r="O111" s="1"/>
    </row>
    <row r="112" spans="1:15" ht="12.75" customHeight="1">
      <c r="A112" s="60">
        <v>103</v>
      </c>
      <c r="B112" s="62" t="s">
        <v>156</v>
      </c>
      <c r="C112" s="31">
        <v>91.9</v>
      </c>
      <c r="D112" s="40">
        <v>92.133333333333326</v>
      </c>
      <c r="E112" s="40">
        <v>91.416666666666657</v>
      </c>
      <c r="F112" s="40">
        <v>90.933333333333337</v>
      </c>
      <c r="G112" s="40">
        <v>90.216666666666669</v>
      </c>
      <c r="H112" s="40">
        <v>92.616666666666646</v>
      </c>
      <c r="I112" s="40">
        <v>93.333333333333314</v>
      </c>
      <c r="J112" s="40">
        <v>93.816666666666634</v>
      </c>
      <c r="K112" s="31">
        <v>92.85</v>
      </c>
      <c r="L112" s="31">
        <v>91.65</v>
      </c>
      <c r="M112" s="31">
        <v>68.005070000000003</v>
      </c>
      <c r="N112" s="1"/>
      <c r="O112" s="1"/>
    </row>
    <row r="113" spans="1:15" ht="12.75" customHeight="1">
      <c r="A113" s="60">
        <v>104</v>
      </c>
      <c r="B113" s="62" t="s">
        <v>158</v>
      </c>
      <c r="C113" s="31">
        <v>667.85</v>
      </c>
      <c r="D113" s="40">
        <v>667.68333333333328</v>
      </c>
      <c r="E113" s="40">
        <v>660.36666666666656</v>
      </c>
      <c r="F113" s="40">
        <v>652.88333333333333</v>
      </c>
      <c r="G113" s="40">
        <v>645.56666666666661</v>
      </c>
      <c r="H113" s="40">
        <v>675.16666666666652</v>
      </c>
      <c r="I113" s="40">
        <v>682.48333333333335</v>
      </c>
      <c r="J113" s="40">
        <v>689.96666666666647</v>
      </c>
      <c r="K113" s="31">
        <v>675</v>
      </c>
      <c r="L113" s="31">
        <v>660.2</v>
      </c>
      <c r="M113" s="31">
        <v>44.938839999999999</v>
      </c>
      <c r="N113" s="1"/>
      <c r="O113" s="1"/>
    </row>
    <row r="114" spans="1:15" ht="12.75" customHeight="1">
      <c r="A114" s="60">
        <v>105</v>
      </c>
      <c r="B114" s="62" t="s">
        <v>147</v>
      </c>
      <c r="C114" s="31">
        <v>459.4</v>
      </c>
      <c r="D114" s="40">
        <v>462.08333333333331</v>
      </c>
      <c r="E114" s="40">
        <v>455.41666666666663</v>
      </c>
      <c r="F114" s="40">
        <v>451.43333333333334</v>
      </c>
      <c r="G114" s="40">
        <v>444.76666666666665</v>
      </c>
      <c r="H114" s="40">
        <v>466.06666666666661</v>
      </c>
      <c r="I114" s="40">
        <v>472.73333333333323</v>
      </c>
      <c r="J114" s="40">
        <v>476.71666666666658</v>
      </c>
      <c r="K114" s="31">
        <v>468.75</v>
      </c>
      <c r="L114" s="31">
        <v>458.1</v>
      </c>
      <c r="M114" s="31">
        <v>8.7169100000000004</v>
      </c>
      <c r="N114" s="1"/>
      <c r="O114" s="1"/>
    </row>
    <row r="115" spans="1:15" ht="12.75" customHeight="1">
      <c r="A115" s="60">
        <v>106</v>
      </c>
      <c r="B115" s="62" t="s">
        <v>153</v>
      </c>
      <c r="C115" s="31">
        <v>160.80000000000001</v>
      </c>
      <c r="D115" s="40">
        <v>161.9</v>
      </c>
      <c r="E115" s="40">
        <v>159.20000000000002</v>
      </c>
      <c r="F115" s="40">
        <v>157.60000000000002</v>
      </c>
      <c r="G115" s="40">
        <v>154.90000000000003</v>
      </c>
      <c r="H115" s="40">
        <v>163.5</v>
      </c>
      <c r="I115" s="40">
        <v>166.2</v>
      </c>
      <c r="J115" s="40">
        <v>167.79999999999998</v>
      </c>
      <c r="K115" s="31">
        <v>164.6</v>
      </c>
      <c r="L115" s="31">
        <v>160.30000000000001</v>
      </c>
      <c r="M115" s="31">
        <v>39.762799999999999</v>
      </c>
      <c r="N115" s="1"/>
      <c r="O115" s="1"/>
    </row>
    <row r="116" spans="1:15" ht="12.75" customHeight="1">
      <c r="A116" s="60">
        <v>107</v>
      </c>
      <c r="B116" s="62" t="s">
        <v>152</v>
      </c>
      <c r="C116" s="31">
        <v>1301.4000000000001</v>
      </c>
      <c r="D116" s="40">
        <v>1303.0833333333333</v>
      </c>
      <c r="E116" s="40">
        <v>1288.9166666666665</v>
      </c>
      <c r="F116" s="40">
        <v>1276.4333333333332</v>
      </c>
      <c r="G116" s="40">
        <v>1262.2666666666664</v>
      </c>
      <c r="H116" s="40">
        <v>1315.5666666666666</v>
      </c>
      <c r="I116" s="40">
        <v>1329.7333333333331</v>
      </c>
      <c r="J116" s="40">
        <v>1342.2166666666667</v>
      </c>
      <c r="K116" s="31">
        <v>1317.25</v>
      </c>
      <c r="L116" s="31">
        <v>1290.5999999999999</v>
      </c>
      <c r="M116" s="31">
        <v>26.79485</v>
      </c>
      <c r="N116" s="1"/>
      <c r="O116" s="1"/>
    </row>
    <row r="117" spans="1:15" ht="12.75" customHeight="1">
      <c r="A117" s="60">
        <v>108</v>
      </c>
      <c r="B117" s="62" t="s">
        <v>188</v>
      </c>
      <c r="C117" s="31">
        <v>4441.6499999999996</v>
      </c>
      <c r="D117" s="40">
        <v>4440.2666666666664</v>
      </c>
      <c r="E117" s="40">
        <v>4401.5333333333328</v>
      </c>
      <c r="F117" s="40">
        <v>4361.4166666666661</v>
      </c>
      <c r="G117" s="40">
        <v>4322.6833333333325</v>
      </c>
      <c r="H117" s="40">
        <v>4480.3833333333332</v>
      </c>
      <c r="I117" s="40">
        <v>4519.1166666666668</v>
      </c>
      <c r="J117" s="40">
        <v>4559.2333333333336</v>
      </c>
      <c r="K117" s="31">
        <v>4479</v>
      </c>
      <c r="L117" s="31">
        <v>4400.1499999999996</v>
      </c>
      <c r="M117" s="31">
        <v>2.8376100000000002</v>
      </c>
      <c r="N117" s="1"/>
      <c r="O117" s="1"/>
    </row>
    <row r="118" spans="1:15" ht="12.75" customHeight="1">
      <c r="A118" s="60">
        <v>109</v>
      </c>
      <c r="B118" s="62" t="s">
        <v>154</v>
      </c>
      <c r="C118" s="31">
        <v>1294</v>
      </c>
      <c r="D118" s="40">
        <v>1293.5166666666667</v>
      </c>
      <c r="E118" s="40">
        <v>1287.5333333333333</v>
      </c>
      <c r="F118" s="40">
        <v>1281.0666666666666</v>
      </c>
      <c r="G118" s="40">
        <v>1275.0833333333333</v>
      </c>
      <c r="H118" s="40">
        <v>1299.9833333333333</v>
      </c>
      <c r="I118" s="40">
        <v>1305.9666666666665</v>
      </c>
      <c r="J118" s="40">
        <v>1312.4333333333334</v>
      </c>
      <c r="K118" s="31">
        <v>1299.5</v>
      </c>
      <c r="L118" s="31">
        <v>1287.05</v>
      </c>
      <c r="M118" s="31">
        <v>44.517870000000002</v>
      </c>
      <c r="N118" s="1"/>
      <c r="O118" s="1"/>
    </row>
    <row r="119" spans="1:15" ht="12.75" customHeight="1">
      <c r="A119" s="60">
        <v>110</v>
      </c>
      <c r="B119" s="62" t="s">
        <v>151</v>
      </c>
      <c r="C119" s="31">
        <v>2432.3000000000002</v>
      </c>
      <c r="D119" s="40">
        <v>2434.2833333333333</v>
      </c>
      <c r="E119" s="40">
        <v>2418.5666666666666</v>
      </c>
      <c r="F119" s="40">
        <v>2404.8333333333335</v>
      </c>
      <c r="G119" s="40">
        <v>2389.1166666666668</v>
      </c>
      <c r="H119" s="40">
        <v>2448.0166666666664</v>
      </c>
      <c r="I119" s="40">
        <v>2463.7333333333327</v>
      </c>
      <c r="J119" s="40">
        <v>2477.4666666666662</v>
      </c>
      <c r="K119" s="31">
        <v>2450</v>
      </c>
      <c r="L119" s="31">
        <v>2420.5500000000002</v>
      </c>
      <c r="M119" s="31">
        <v>3.5975100000000002</v>
      </c>
      <c r="N119" s="1"/>
      <c r="O119" s="1"/>
    </row>
    <row r="120" spans="1:15" ht="12.75" customHeight="1">
      <c r="A120" s="60">
        <v>111</v>
      </c>
      <c r="B120" s="62" t="s">
        <v>157</v>
      </c>
      <c r="C120" s="31">
        <v>727.65</v>
      </c>
      <c r="D120" s="40">
        <v>731.5</v>
      </c>
      <c r="E120" s="40">
        <v>721.35</v>
      </c>
      <c r="F120" s="40">
        <v>715.05000000000007</v>
      </c>
      <c r="G120" s="40">
        <v>704.90000000000009</v>
      </c>
      <c r="H120" s="40">
        <v>737.8</v>
      </c>
      <c r="I120" s="40">
        <v>747.95</v>
      </c>
      <c r="J120" s="40">
        <v>754.24999999999989</v>
      </c>
      <c r="K120" s="31">
        <v>741.65</v>
      </c>
      <c r="L120" s="31">
        <v>725.2</v>
      </c>
      <c r="M120" s="31">
        <v>4.9577600000000004</v>
      </c>
      <c r="N120" s="1"/>
      <c r="O120" s="1"/>
    </row>
    <row r="121" spans="1:15" ht="12.75" customHeight="1">
      <c r="A121" s="60">
        <v>112</v>
      </c>
      <c r="B121" s="62" t="s">
        <v>286</v>
      </c>
      <c r="C121" s="31">
        <v>253.6</v>
      </c>
      <c r="D121" s="40">
        <v>255.16666666666666</v>
      </c>
      <c r="E121" s="40">
        <v>251.43333333333334</v>
      </c>
      <c r="F121" s="40">
        <v>249.26666666666668</v>
      </c>
      <c r="G121" s="40">
        <v>245.53333333333336</v>
      </c>
      <c r="H121" s="40">
        <v>257.33333333333331</v>
      </c>
      <c r="I121" s="40">
        <v>261.06666666666661</v>
      </c>
      <c r="J121" s="40">
        <v>263.23333333333329</v>
      </c>
      <c r="K121" s="31">
        <v>258.89999999999998</v>
      </c>
      <c r="L121" s="31">
        <v>253</v>
      </c>
      <c r="M121" s="31">
        <v>11.56392</v>
      </c>
      <c r="N121" s="1"/>
      <c r="O121" s="1"/>
    </row>
    <row r="122" spans="1:15" ht="12.75" customHeight="1">
      <c r="A122" s="60">
        <v>113</v>
      </c>
      <c r="B122" s="62" t="s">
        <v>162</v>
      </c>
      <c r="C122" s="31">
        <v>771.65</v>
      </c>
      <c r="D122" s="40">
        <v>773.83333333333337</v>
      </c>
      <c r="E122" s="40">
        <v>765.66666666666674</v>
      </c>
      <c r="F122" s="40">
        <v>759.68333333333339</v>
      </c>
      <c r="G122" s="40">
        <v>751.51666666666677</v>
      </c>
      <c r="H122" s="40">
        <v>779.81666666666672</v>
      </c>
      <c r="I122" s="40">
        <v>787.98333333333346</v>
      </c>
      <c r="J122" s="40">
        <v>793.9666666666667</v>
      </c>
      <c r="K122" s="31">
        <v>782</v>
      </c>
      <c r="L122" s="31">
        <v>767.85</v>
      </c>
      <c r="M122" s="31">
        <v>14.22461</v>
      </c>
      <c r="N122" s="1"/>
      <c r="O122" s="1"/>
    </row>
    <row r="123" spans="1:15" ht="12.75" customHeight="1">
      <c r="A123" s="60">
        <v>114</v>
      </c>
      <c r="B123" s="62" t="s">
        <v>160</v>
      </c>
      <c r="C123" s="31">
        <v>574.5</v>
      </c>
      <c r="D123" s="40">
        <v>571.03333333333342</v>
      </c>
      <c r="E123" s="40">
        <v>560.91666666666686</v>
      </c>
      <c r="F123" s="40">
        <v>547.33333333333348</v>
      </c>
      <c r="G123" s="40">
        <v>537.21666666666692</v>
      </c>
      <c r="H123" s="40">
        <v>584.61666666666679</v>
      </c>
      <c r="I123" s="40">
        <v>594.73333333333335</v>
      </c>
      <c r="J123" s="40">
        <v>608.31666666666672</v>
      </c>
      <c r="K123" s="31">
        <v>581.15</v>
      </c>
      <c r="L123" s="31">
        <v>557.45000000000005</v>
      </c>
      <c r="M123" s="31">
        <v>80.454170000000005</v>
      </c>
      <c r="N123" s="1"/>
      <c r="O123" s="1"/>
    </row>
    <row r="124" spans="1:15" ht="12.75" customHeight="1">
      <c r="A124" s="60">
        <v>115</v>
      </c>
      <c r="B124" s="62" t="s">
        <v>163</v>
      </c>
      <c r="C124" s="31">
        <v>494.4</v>
      </c>
      <c r="D124" s="40">
        <v>496.34999999999997</v>
      </c>
      <c r="E124" s="40">
        <v>491.19999999999993</v>
      </c>
      <c r="F124" s="40">
        <v>487.99999999999994</v>
      </c>
      <c r="G124" s="40">
        <v>482.84999999999991</v>
      </c>
      <c r="H124" s="40">
        <v>499.54999999999995</v>
      </c>
      <c r="I124" s="40">
        <v>504.69999999999993</v>
      </c>
      <c r="J124" s="40">
        <v>507.9</v>
      </c>
      <c r="K124" s="31">
        <v>501.5</v>
      </c>
      <c r="L124" s="31">
        <v>493.15</v>
      </c>
      <c r="M124" s="31">
        <v>16.73846</v>
      </c>
      <c r="N124" s="1"/>
      <c r="O124" s="1"/>
    </row>
    <row r="125" spans="1:15" ht="12.75" customHeight="1">
      <c r="A125" s="60">
        <v>116</v>
      </c>
      <c r="B125" s="62" t="s">
        <v>164</v>
      </c>
      <c r="C125" s="31">
        <v>1824.55</v>
      </c>
      <c r="D125" s="40">
        <v>1837</v>
      </c>
      <c r="E125" s="40">
        <v>1805.55</v>
      </c>
      <c r="F125" s="40">
        <v>1786.55</v>
      </c>
      <c r="G125" s="40">
        <v>1755.1</v>
      </c>
      <c r="H125" s="40">
        <v>1856</v>
      </c>
      <c r="I125" s="40">
        <v>1887.4499999999998</v>
      </c>
      <c r="J125" s="40">
        <v>1906.45</v>
      </c>
      <c r="K125" s="31">
        <v>1868.45</v>
      </c>
      <c r="L125" s="31">
        <v>1818</v>
      </c>
      <c r="M125" s="31">
        <v>76.099130000000002</v>
      </c>
      <c r="N125" s="1"/>
      <c r="O125" s="1"/>
    </row>
    <row r="126" spans="1:15" ht="12.75" customHeight="1">
      <c r="A126" s="60">
        <v>117</v>
      </c>
      <c r="B126" s="62" t="s">
        <v>165</v>
      </c>
      <c r="C126" s="31">
        <v>118.15</v>
      </c>
      <c r="D126" s="40">
        <v>118.96666666666668</v>
      </c>
      <c r="E126" s="40">
        <v>116.73333333333336</v>
      </c>
      <c r="F126" s="40">
        <v>115.31666666666668</v>
      </c>
      <c r="G126" s="40">
        <v>113.08333333333336</v>
      </c>
      <c r="H126" s="40">
        <v>120.38333333333337</v>
      </c>
      <c r="I126" s="40">
        <v>122.61666666666669</v>
      </c>
      <c r="J126" s="40">
        <v>124.03333333333337</v>
      </c>
      <c r="K126" s="31">
        <v>121.2</v>
      </c>
      <c r="L126" s="31">
        <v>117.55</v>
      </c>
      <c r="M126" s="31">
        <v>103.12897</v>
      </c>
      <c r="N126" s="1"/>
      <c r="O126" s="1"/>
    </row>
    <row r="127" spans="1:15" ht="12.75" customHeight="1">
      <c r="A127" s="60">
        <v>118</v>
      </c>
      <c r="B127" s="62" t="s">
        <v>171</v>
      </c>
      <c r="C127" s="31">
        <v>3906</v>
      </c>
      <c r="D127" s="40">
        <v>3902.3333333333335</v>
      </c>
      <c r="E127" s="40">
        <v>3864.916666666667</v>
      </c>
      <c r="F127" s="40">
        <v>3823.8333333333335</v>
      </c>
      <c r="G127" s="40">
        <v>3786.416666666667</v>
      </c>
      <c r="H127" s="40">
        <v>3943.416666666667</v>
      </c>
      <c r="I127" s="40">
        <v>3980.8333333333339</v>
      </c>
      <c r="J127" s="40">
        <v>4021.916666666667</v>
      </c>
      <c r="K127" s="31">
        <v>3939.75</v>
      </c>
      <c r="L127" s="31">
        <v>3861.25</v>
      </c>
      <c r="M127" s="31">
        <v>1.66842</v>
      </c>
      <c r="N127" s="1"/>
      <c r="O127" s="1"/>
    </row>
    <row r="128" spans="1:15" ht="12.75" customHeight="1">
      <c r="A128" s="60">
        <v>119</v>
      </c>
      <c r="B128" s="62" t="s">
        <v>168</v>
      </c>
      <c r="C128" s="31">
        <v>384.55</v>
      </c>
      <c r="D128" s="40">
        <v>386.8</v>
      </c>
      <c r="E128" s="40">
        <v>381.15000000000003</v>
      </c>
      <c r="F128" s="40">
        <v>377.75</v>
      </c>
      <c r="G128" s="40">
        <v>372.1</v>
      </c>
      <c r="H128" s="40">
        <v>390.20000000000005</v>
      </c>
      <c r="I128" s="40">
        <v>395.85</v>
      </c>
      <c r="J128" s="40">
        <v>399.25000000000006</v>
      </c>
      <c r="K128" s="31">
        <v>392.45</v>
      </c>
      <c r="L128" s="31">
        <v>383.4</v>
      </c>
      <c r="M128" s="31">
        <v>13.27636</v>
      </c>
      <c r="N128" s="1"/>
      <c r="O128" s="1"/>
    </row>
    <row r="129" spans="1:15" ht="12.75" customHeight="1">
      <c r="A129" s="60">
        <v>120</v>
      </c>
      <c r="B129" s="62" t="s">
        <v>170</v>
      </c>
      <c r="C129" s="31">
        <v>5049.95</v>
      </c>
      <c r="D129" s="40">
        <v>5066.9833333333336</v>
      </c>
      <c r="E129" s="40">
        <v>4989.9666666666672</v>
      </c>
      <c r="F129" s="40">
        <v>4929.9833333333336</v>
      </c>
      <c r="G129" s="40">
        <v>4852.9666666666672</v>
      </c>
      <c r="H129" s="40">
        <v>5126.9666666666672</v>
      </c>
      <c r="I129" s="40">
        <v>5203.9833333333336</v>
      </c>
      <c r="J129" s="40">
        <v>5263.9666666666672</v>
      </c>
      <c r="K129" s="31">
        <v>5144</v>
      </c>
      <c r="L129" s="31">
        <v>5007</v>
      </c>
      <c r="M129" s="31">
        <v>7.7065799999999998</v>
      </c>
      <c r="N129" s="1"/>
      <c r="O129" s="1"/>
    </row>
    <row r="130" spans="1:15" ht="12.75" customHeight="1">
      <c r="A130" s="60">
        <v>121</v>
      </c>
      <c r="B130" s="62" t="s">
        <v>169</v>
      </c>
      <c r="C130" s="31">
        <v>2366.35</v>
      </c>
      <c r="D130" s="40">
        <v>2382.4166666666665</v>
      </c>
      <c r="E130" s="40">
        <v>2344.9333333333329</v>
      </c>
      <c r="F130" s="40">
        <v>2323.5166666666664</v>
      </c>
      <c r="G130" s="40">
        <v>2286.0333333333328</v>
      </c>
      <c r="H130" s="40">
        <v>2403.833333333333</v>
      </c>
      <c r="I130" s="40">
        <v>2441.3166666666666</v>
      </c>
      <c r="J130" s="40">
        <v>2462.7333333333331</v>
      </c>
      <c r="K130" s="31">
        <v>2419.9</v>
      </c>
      <c r="L130" s="31">
        <v>2361</v>
      </c>
      <c r="M130" s="31">
        <v>31.112559999999998</v>
      </c>
      <c r="N130" s="1"/>
      <c r="O130" s="1"/>
    </row>
    <row r="131" spans="1:15" ht="12.75" customHeight="1">
      <c r="A131" s="60">
        <v>122</v>
      </c>
      <c r="B131" s="62" t="s">
        <v>167</v>
      </c>
      <c r="C131" s="31">
        <v>364.5</v>
      </c>
      <c r="D131" s="40">
        <v>366.33333333333331</v>
      </c>
      <c r="E131" s="40">
        <v>362.16666666666663</v>
      </c>
      <c r="F131" s="40">
        <v>359.83333333333331</v>
      </c>
      <c r="G131" s="40">
        <v>355.66666666666663</v>
      </c>
      <c r="H131" s="40">
        <v>368.66666666666663</v>
      </c>
      <c r="I131" s="40">
        <v>372.83333333333326</v>
      </c>
      <c r="J131" s="40">
        <v>375.16666666666663</v>
      </c>
      <c r="K131" s="31">
        <v>370.5</v>
      </c>
      <c r="L131" s="31">
        <v>364</v>
      </c>
      <c r="M131" s="31">
        <v>13.11863</v>
      </c>
      <c r="N131" s="1"/>
      <c r="O131" s="1"/>
    </row>
    <row r="132" spans="1:15" ht="12.75" customHeight="1">
      <c r="A132" s="60">
        <v>123</v>
      </c>
      <c r="B132" s="62" t="s">
        <v>287</v>
      </c>
      <c r="C132" s="31">
        <v>618.29999999999995</v>
      </c>
      <c r="D132" s="40">
        <v>614.26666666666665</v>
      </c>
      <c r="E132" s="40">
        <v>607.58333333333326</v>
      </c>
      <c r="F132" s="40">
        <v>596.86666666666656</v>
      </c>
      <c r="G132" s="40">
        <v>590.18333333333317</v>
      </c>
      <c r="H132" s="40">
        <v>624.98333333333335</v>
      </c>
      <c r="I132" s="40">
        <v>631.66666666666674</v>
      </c>
      <c r="J132" s="40">
        <v>642.38333333333344</v>
      </c>
      <c r="K132" s="31">
        <v>620.95000000000005</v>
      </c>
      <c r="L132" s="31">
        <v>603.54999999999995</v>
      </c>
      <c r="M132" s="31">
        <v>25.006270000000001</v>
      </c>
      <c r="N132" s="1"/>
      <c r="O132" s="1"/>
    </row>
    <row r="133" spans="1:15" ht="12.75" customHeight="1">
      <c r="A133" s="60">
        <v>124</v>
      </c>
      <c r="B133" s="62" t="s">
        <v>288</v>
      </c>
      <c r="C133" s="31">
        <v>4363.1000000000004</v>
      </c>
      <c r="D133" s="40">
        <v>4401.9000000000005</v>
      </c>
      <c r="E133" s="40">
        <v>4312.6500000000015</v>
      </c>
      <c r="F133" s="40">
        <v>4262.2000000000007</v>
      </c>
      <c r="G133" s="40">
        <v>4172.9500000000016</v>
      </c>
      <c r="H133" s="40">
        <v>4452.3500000000013</v>
      </c>
      <c r="I133" s="40">
        <v>4541.5999999999995</v>
      </c>
      <c r="J133" s="40">
        <v>4592.0500000000011</v>
      </c>
      <c r="K133" s="31">
        <v>4491.1499999999996</v>
      </c>
      <c r="L133" s="31">
        <v>4351.45</v>
      </c>
      <c r="M133" s="31">
        <v>0.42481999999999998</v>
      </c>
      <c r="N133" s="1"/>
      <c r="O133" s="1"/>
    </row>
    <row r="134" spans="1:15" ht="12.75" customHeight="1">
      <c r="A134" s="60">
        <v>125</v>
      </c>
      <c r="B134" s="62" t="s">
        <v>172</v>
      </c>
      <c r="C134" s="31">
        <v>825.15</v>
      </c>
      <c r="D134" s="40">
        <v>827.58333333333337</v>
      </c>
      <c r="E134" s="40">
        <v>821.16666666666674</v>
      </c>
      <c r="F134" s="40">
        <v>817.18333333333339</v>
      </c>
      <c r="G134" s="40">
        <v>810.76666666666677</v>
      </c>
      <c r="H134" s="40">
        <v>831.56666666666672</v>
      </c>
      <c r="I134" s="40">
        <v>837.98333333333346</v>
      </c>
      <c r="J134" s="40">
        <v>841.9666666666667</v>
      </c>
      <c r="K134" s="31">
        <v>834</v>
      </c>
      <c r="L134" s="31">
        <v>823.6</v>
      </c>
      <c r="M134" s="31">
        <v>4.0368300000000001</v>
      </c>
      <c r="N134" s="1"/>
      <c r="O134" s="1"/>
    </row>
    <row r="135" spans="1:15" ht="12.75" customHeight="1">
      <c r="A135" s="60">
        <v>126</v>
      </c>
      <c r="B135" s="62" t="s">
        <v>185</v>
      </c>
      <c r="C135" s="31">
        <v>99758.2</v>
      </c>
      <c r="D135" s="40">
        <v>99988.75</v>
      </c>
      <c r="E135" s="40">
        <v>99326.5</v>
      </c>
      <c r="F135" s="40">
        <v>98894.8</v>
      </c>
      <c r="G135" s="40">
        <v>98232.55</v>
      </c>
      <c r="H135" s="40">
        <v>100420.45</v>
      </c>
      <c r="I135" s="40">
        <v>101082.7</v>
      </c>
      <c r="J135" s="40">
        <v>101514.4</v>
      </c>
      <c r="K135" s="31">
        <v>100651</v>
      </c>
      <c r="L135" s="31">
        <v>99557.05</v>
      </c>
      <c r="M135" s="31">
        <v>4.9639999999999997E-2</v>
      </c>
      <c r="N135" s="1"/>
      <c r="O135" s="1"/>
    </row>
    <row r="136" spans="1:15" ht="12.75" customHeight="1">
      <c r="A136" s="60">
        <v>127</v>
      </c>
      <c r="B136" s="62" t="s">
        <v>174</v>
      </c>
      <c r="C136" s="31">
        <v>316.25</v>
      </c>
      <c r="D136" s="40">
        <v>314.56666666666666</v>
      </c>
      <c r="E136" s="40">
        <v>307.43333333333334</v>
      </c>
      <c r="F136" s="40">
        <v>298.61666666666667</v>
      </c>
      <c r="G136" s="40">
        <v>291.48333333333335</v>
      </c>
      <c r="H136" s="40">
        <v>323.38333333333333</v>
      </c>
      <c r="I136" s="40">
        <v>330.51666666666665</v>
      </c>
      <c r="J136" s="40">
        <v>339.33333333333331</v>
      </c>
      <c r="K136" s="31">
        <v>321.7</v>
      </c>
      <c r="L136" s="31">
        <v>305.75</v>
      </c>
      <c r="M136" s="31">
        <v>133.05248</v>
      </c>
      <c r="N136" s="1"/>
      <c r="O136" s="1"/>
    </row>
    <row r="137" spans="1:15" ht="12.75" customHeight="1">
      <c r="A137" s="60">
        <v>128</v>
      </c>
      <c r="B137" s="62" t="s">
        <v>173</v>
      </c>
      <c r="C137" s="31">
        <v>1402.55</v>
      </c>
      <c r="D137" s="40">
        <v>1404.6333333333332</v>
      </c>
      <c r="E137" s="40">
        <v>1393.9166666666665</v>
      </c>
      <c r="F137" s="40">
        <v>1385.2833333333333</v>
      </c>
      <c r="G137" s="40">
        <v>1374.5666666666666</v>
      </c>
      <c r="H137" s="40">
        <v>1413.2666666666664</v>
      </c>
      <c r="I137" s="40">
        <v>1423.9833333333331</v>
      </c>
      <c r="J137" s="40">
        <v>1432.6166666666663</v>
      </c>
      <c r="K137" s="31">
        <v>1415.35</v>
      </c>
      <c r="L137" s="31">
        <v>1396</v>
      </c>
      <c r="M137" s="31">
        <v>14.76764</v>
      </c>
      <c r="N137" s="1"/>
      <c r="O137" s="1"/>
    </row>
    <row r="138" spans="1:15" ht="12.75" customHeight="1">
      <c r="A138" s="60">
        <v>129</v>
      </c>
      <c r="B138" s="62" t="s">
        <v>176</v>
      </c>
      <c r="C138" s="31">
        <v>534.95000000000005</v>
      </c>
      <c r="D138" s="40">
        <v>538.50000000000011</v>
      </c>
      <c r="E138" s="40">
        <v>526.1500000000002</v>
      </c>
      <c r="F138" s="40">
        <v>517.35000000000014</v>
      </c>
      <c r="G138" s="40">
        <v>505.00000000000023</v>
      </c>
      <c r="H138" s="40">
        <v>547.30000000000018</v>
      </c>
      <c r="I138" s="40">
        <v>559.65000000000009</v>
      </c>
      <c r="J138" s="40">
        <v>568.45000000000016</v>
      </c>
      <c r="K138" s="31">
        <v>550.85</v>
      </c>
      <c r="L138" s="31">
        <v>529.70000000000005</v>
      </c>
      <c r="M138" s="31">
        <v>8.4845299999999995</v>
      </c>
      <c r="N138" s="1"/>
      <c r="O138" s="1"/>
    </row>
    <row r="139" spans="1:15" ht="12.75" customHeight="1">
      <c r="A139" s="60">
        <v>130</v>
      </c>
      <c r="B139" s="62" t="s">
        <v>177</v>
      </c>
      <c r="C139" s="31">
        <v>9532</v>
      </c>
      <c r="D139" s="40">
        <v>9561.3833333333332</v>
      </c>
      <c r="E139" s="40">
        <v>9480.6166666666668</v>
      </c>
      <c r="F139" s="40">
        <v>9429.2333333333336</v>
      </c>
      <c r="G139" s="40">
        <v>9348.4666666666672</v>
      </c>
      <c r="H139" s="40">
        <v>9612.7666666666664</v>
      </c>
      <c r="I139" s="40">
        <v>9693.5333333333328</v>
      </c>
      <c r="J139" s="40">
        <v>9744.9166666666661</v>
      </c>
      <c r="K139" s="31">
        <v>9642.15</v>
      </c>
      <c r="L139" s="31">
        <v>9510</v>
      </c>
      <c r="M139" s="31">
        <v>3.9500600000000001</v>
      </c>
      <c r="N139" s="1"/>
      <c r="O139" s="1"/>
    </row>
    <row r="140" spans="1:15" ht="12.75" customHeight="1">
      <c r="A140" s="60">
        <v>131</v>
      </c>
      <c r="B140" s="62" t="s">
        <v>181</v>
      </c>
      <c r="C140" s="31">
        <v>689.35</v>
      </c>
      <c r="D140" s="40">
        <v>689.76666666666677</v>
      </c>
      <c r="E140" s="40">
        <v>679.63333333333355</v>
      </c>
      <c r="F140" s="40">
        <v>669.91666666666674</v>
      </c>
      <c r="G140" s="40">
        <v>659.78333333333353</v>
      </c>
      <c r="H140" s="40">
        <v>699.48333333333358</v>
      </c>
      <c r="I140" s="40">
        <v>709.61666666666679</v>
      </c>
      <c r="J140" s="40">
        <v>719.3333333333336</v>
      </c>
      <c r="K140" s="31">
        <v>699.9</v>
      </c>
      <c r="L140" s="31">
        <v>680.05</v>
      </c>
      <c r="M140" s="31">
        <v>6.0436899999999998</v>
      </c>
      <c r="N140" s="1"/>
      <c r="O140" s="1"/>
    </row>
    <row r="141" spans="1:15" ht="12.75" customHeight="1">
      <c r="A141" s="60">
        <v>132</v>
      </c>
      <c r="B141" s="62" t="s">
        <v>289</v>
      </c>
      <c r="C141" s="31">
        <v>601.65</v>
      </c>
      <c r="D141" s="40">
        <v>609.05000000000007</v>
      </c>
      <c r="E141" s="40">
        <v>588.10000000000014</v>
      </c>
      <c r="F141" s="40">
        <v>574.55000000000007</v>
      </c>
      <c r="G141" s="40">
        <v>553.60000000000014</v>
      </c>
      <c r="H141" s="40">
        <v>622.60000000000014</v>
      </c>
      <c r="I141" s="40">
        <v>643.55000000000018</v>
      </c>
      <c r="J141" s="40">
        <v>657.10000000000014</v>
      </c>
      <c r="K141" s="31">
        <v>630</v>
      </c>
      <c r="L141" s="31">
        <v>595.5</v>
      </c>
      <c r="M141" s="31">
        <v>20.909569999999999</v>
      </c>
      <c r="N141" s="1"/>
      <c r="O141" s="1"/>
    </row>
    <row r="142" spans="1:15" ht="12.75" customHeight="1">
      <c r="A142" s="60">
        <v>133</v>
      </c>
      <c r="B142" s="62" t="s">
        <v>290</v>
      </c>
      <c r="C142" s="31">
        <v>57.75</v>
      </c>
      <c r="D142" s="40">
        <v>57.699999999999996</v>
      </c>
      <c r="E142" s="40">
        <v>57.149999999999991</v>
      </c>
      <c r="F142" s="40">
        <v>56.55</v>
      </c>
      <c r="G142" s="40">
        <v>55.999999999999993</v>
      </c>
      <c r="H142" s="40">
        <v>58.29999999999999</v>
      </c>
      <c r="I142" s="40">
        <v>58.849999999999987</v>
      </c>
      <c r="J142" s="40">
        <v>59.449999999999989</v>
      </c>
      <c r="K142" s="31">
        <v>58.25</v>
      </c>
      <c r="L142" s="31">
        <v>57.1</v>
      </c>
      <c r="M142" s="31">
        <v>39.760039999999996</v>
      </c>
      <c r="N142" s="1"/>
      <c r="O142" s="1"/>
    </row>
    <row r="143" spans="1:15" ht="12.75" customHeight="1">
      <c r="A143" s="60">
        <v>134</v>
      </c>
      <c r="B143" s="62" t="s">
        <v>184</v>
      </c>
      <c r="C143" s="31">
        <v>1873.05</v>
      </c>
      <c r="D143" s="40">
        <v>1868.7333333333336</v>
      </c>
      <c r="E143" s="40">
        <v>1858.4666666666672</v>
      </c>
      <c r="F143" s="40">
        <v>1843.8833333333337</v>
      </c>
      <c r="G143" s="40">
        <v>1833.6166666666672</v>
      </c>
      <c r="H143" s="40">
        <v>1883.3166666666671</v>
      </c>
      <c r="I143" s="40">
        <v>1893.5833333333335</v>
      </c>
      <c r="J143" s="40">
        <v>1908.166666666667</v>
      </c>
      <c r="K143" s="31">
        <v>1879</v>
      </c>
      <c r="L143" s="31">
        <v>1854.15</v>
      </c>
      <c r="M143" s="31">
        <v>2.6349300000000002</v>
      </c>
      <c r="N143" s="1"/>
      <c r="O143" s="1"/>
    </row>
    <row r="144" spans="1:15" ht="12.75" customHeight="1">
      <c r="A144" s="60">
        <v>135</v>
      </c>
      <c r="B144" s="62" t="s">
        <v>186</v>
      </c>
      <c r="C144" s="31">
        <v>1180.5</v>
      </c>
      <c r="D144" s="40">
        <v>1178</v>
      </c>
      <c r="E144" s="40">
        <v>1169</v>
      </c>
      <c r="F144" s="40">
        <v>1157.5</v>
      </c>
      <c r="G144" s="40">
        <v>1148.5</v>
      </c>
      <c r="H144" s="40">
        <v>1189.5</v>
      </c>
      <c r="I144" s="40">
        <v>1198.5</v>
      </c>
      <c r="J144" s="40">
        <v>1210</v>
      </c>
      <c r="K144" s="31">
        <v>1187</v>
      </c>
      <c r="L144" s="31">
        <v>1166.5</v>
      </c>
      <c r="M144" s="31">
        <v>3.8021600000000002</v>
      </c>
      <c r="N144" s="1"/>
      <c r="O144" s="1"/>
    </row>
    <row r="145" spans="1:15" ht="12.75" customHeight="1">
      <c r="A145" s="60">
        <v>136</v>
      </c>
      <c r="B145" s="62" t="s">
        <v>193</v>
      </c>
      <c r="C145" s="31">
        <v>185.85</v>
      </c>
      <c r="D145" s="40">
        <v>186.41666666666666</v>
      </c>
      <c r="E145" s="40">
        <v>184.63333333333333</v>
      </c>
      <c r="F145" s="40">
        <v>183.41666666666666</v>
      </c>
      <c r="G145" s="40">
        <v>181.63333333333333</v>
      </c>
      <c r="H145" s="40">
        <v>187.63333333333333</v>
      </c>
      <c r="I145" s="40">
        <v>189.41666666666669</v>
      </c>
      <c r="J145" s="40">
        <v>190.63333333333333</v>
      </c>
      <c r="K145" s="31">
        <v>188.2</v>
      </c>
      <c r="L145" s="31">
        <v>185.2</v>
      </c>
      <c r="M145" s="31">
        <v>53.637230000000002</v>
      </c>
      <c r="N145" s="1"/>
      <c r="O145" s="1"/>
    </row>
    <row r="146" spans="1:15" ht="12.75" customHeight="1">
      <c r="A146" s="60">
        <v>137</v>
      </c>
      <c r="B146" s="62" t="s">
        <v>187</v>
      </c>
      <c r="C146" s="31">
        <v>84.6</v>
      </c>
      <c r="D146" s="40">
        <v>84.833333333333329</v>
      </c>
      <c r="E146" s="40">
        <v>84.166666666666657</v>
      </c>
      <c r="F146" s="40">
        <v>83.733333333333334</v>
      </c>
      <c r="G146" s="40">
        <v>83.066666666666663</v>
      </c>
      <c r="H146" s="40">
        <v>85.266666666666652</v>
      </c>
      <c r="I146" s="40">
        <v>85.933333333333309</v>
      </c>
      <c r="J146" s="40">
        <v>86.366666666666646</v>
      </c>
      <c r="K146" s="31">
        <v>85.5</v>
      </c>
      <c r="L146" s="31">
        <v>84.4</v>
      </c>
      <c r="M146" s="31">
        <v>42.62238</v>
      </c>
      <c r="N146" s="1"/>
      <c r="O146" s="1"/>
    </row>
    <row r="147" spans="1:15" ht="12.75" customHeight="1">
      <c r="A147" s="60">
        <v>138</v>
      </c>
      <c r="B147" s="62" t="s">
        <v>189</v>
      </c>
      <c r="C147" s="31">
        <v>4641.8</v>
      </c>
      <c r="D147" s="40">
        <v>4655.9666666666662</v>
      </c>
      <c r="E147" s="40">
        <v>4615.9333333333325</v>
      </c>
      <c r="F147" s="40">
        <v>4590.0666666666666</v>
      </c>
      <c r="G147" s="40">
        <v>4550.0333333333328</v>
      </c>
      <c r="H147" s="40">
        <v>4681.8333333333321</v>
      </c>
      <c r="I147" s="40">
        <v>4721.8666666666668</v>
      </c>
      <c r="J147" s="40">
        <v>4747.7333333333318</v>
      </c>
      <c r="K147" s="31">
        <v>4696</v>
      </c>
      <c r="L147" s="31">
        <v>4630.1000000000004</v>
      </c>
      <c r="M147" s="31">
        <v>0.49049999999999999</v>
      </c>
      <c r="N147" s="1"/>
      <c r="O147" s="1"/>
    </row>
    <row r="148" spans="1:15" ht="12.75" customHeight="1">
      <c r="A148" s="60">
        <v>139</v>
      </c>
      <c r="B148" s="62" t="s">
        <v>190</v>
      </c>
      <c r="C148" s="31">
        <v>22794.85</v>
      </c>
      <c r="D148" s="40">
        <v>22902.033333333336</v>
      </c>
      <c r="E148" s="40">
        <v>22654.066666666673</v>
      </c>
      <c r="F148" s="40">
        <v>22513.283333333336</v>
      </c>
      <c r="G148" s="40">
        <v>22265.316666666673</v>
      </c>
      <c r="H148" s="40">
        <v>23042.816666666673</v>
      </c>
      <c r="I148" s="40">
        <v>23290.78333333334</v>
      </c>
      <c r="J148" s="40">
        <v>23431.566666666673</v>
      </c>
      <c r="K148" s="31">
        <v>23150</v>
      </c>
      <c r="L148" s="31">
        <v>22761.25</v>
      </c>
      <c r="M148" s="31">
        <v>0.43330999999999997</v>
      </c>
      <c r="N148" s="1"/>
      <c r="O148" s="1"/>
    </row>
    <row r="149" spans="1:15" ht="12.75" customHeight="1">
      <c r="A149" s="60">
        <v>140</v>
      </c>
      <c r="B149" s="62" t="s">
        <v>291</v>
      </c>
      <c r="C149" s="31">
        <v>246.2</v>
      </c>
      <c r="D149" s="40">
        <v>246.6</v>
      </c>
      <c r="E149" s="40">
        <v>244.7</v>
      </c>
      <c r="F149" s="40">
        <v>243.2</v>
      </c>
      <c r="G149" s="40">
        <v>241.29999999999998</v>
      </c>
      <c r="H149" s="40">
        <v>248.1</v>
      </c>
      <c r="I149" s="40">
        <v>250.00000000000003</v>
      </c>
      <c r="J149" s="40">
        <v>251.5</v>
      </c>
      <c r="K149" s="31">
        <v>248.5</v>
      </c>
      <c r="L149" s="31">
        <v>245.1</v>
      </c>
      <c r="M149" s="31">
        <v>3.2991600000000001</v>
      </c>
      <c r="N149" s="1"/>
      <c r="O149" s="1"/>
    </row>
    <row r="150" spans="1:15" ht="12.75" customHeight="1">
      <c r="A150" s="60">
        <v>141</v>
      </c>
      <c r="B150" s="62" t="s">
        <v>194</v>
      </c>
      <c r="C150" s="31">
        <v>1009.1</v>
      </c>
      <c r="D150" s="40">
        <v>1011.2333333333332</v>
      </c>
      <c r="E150" s="40">
        <v>1000.9166666666665</v>
      </c>
      <c r="F150" s="40">
        <v>992.73333333333323</v>
      </c>
      <c r="G150" s="40">
        <v>982.41666666666652</v>
      </c>
      <c r="H150" s="40">
        <v>1019.4166666666665</v>
      </c>
      <c r="I150" s="40">
        <v>1029.7333333333333</v>
      </c>
      <c r="J150" s="40">
        <v>1037.9166666666665</v>
      </c>
      <c r="K150" s="31">
        <v>1021.55</v>
      </c>
      <c r="L150" s="31">
        <v>1003.05</v>
      </c>
      <c r="M150" s="31">
        <v>4.9221000000000004</v>
      </c>
      <c r="N150" s="1"/>
      <c r="O150" s="1"/>
    </row>
    <row r="151" spans="1:15" ht="12.75" customHeight="1">
      <c r="A151" s="60">
        <v>142</v>
      </c>
      <c r="B151" s="62" t="s">
        <v>196</v>
      </c>
      <c r="C151" s="31">
        <v>157.80000000000001</v>
      </c>
      <c r="D151" s="40">
        <v>157.58333333333334</v>
      </c>
      <c r="E151" s="40">
        <v>156.7166666666667</v>
      </c>
      <c r="F151" s="40">
        <v>155.63333333333335</v>
      </c>
      <c r="G151" s="40">
        <v>154.76666666666671</v>
      </c>
      <c r="H151" s="40">
        <v>158.66666666666669</v>
      </c>
      <c r="I151" s="40">
        <v>159.5333333333333</v>
      </c>
      <c r="J151" s="40">
        <v>160.61666666666667</v>
      </c>
      <c r="K151" s="31">
        <v>158.44999999999999</v>
      </c>
      <c r="L151" s="31">
        <v>156.5</v>
      </c>
      <c r="M151" s="31">
        <v>47.182209999999998</v>
      </c>
      <c r="N151" s="1"/>
      <c r="O151" s="1"/>
    </row>
    <row r="152" spans="1:15" ht="12.75" customHeight="1">
      <c r="A152" s="60">
        <v>143</v>
      </c>
      <c r="B152" s="62" t="s">
        <v>292</v>
      </c>
      <c r="C152" s="31">
        <v>253.95</v>
      </c>
      <c r="D152" s="40">
        <v>253.95000000000002</v>
      </c>
      <c r="E152" s="40">
        <v>252.50000000000003</v>
      </c>
      <c r="F152" s="40">
        <v>251.05</v>
      </c>
      <c r="G152" s="40">
        <v>249.60000000000002</v>
      </c>
      <c r="H152" s="40">
        <v>255.40000000000003</v>
      </c>
      <c r="I152" s="40">
        <v>256.85000000000002</v>
      </c>
      <c r="J152" s="40">
        <v>258.30000000000007</v>
      </c>
      <c r="K152" s="31">
        <v>255.4</v>
      </c>
      <c r="L152" s="31">
        <v>252.5</v>
      </c>
      <c r="M152" s="31">
        <v>16.57845</v>
      </c>
      <c r="N152" s="1"/>
      <c r="O152" s="1"/>
    </row>
    <row r="153" spans="1:15" ht="12.75" customHeight="1">
      <c r="A153" s="60">
        <v>144</v>
      </c>
      <c r="B153" s="62" t="s">
        <v>293</v>
      </c>
      <c r="C153" s="31">
        <v>871.25</v>
      </c>
      <c r="D153" s="40">
        <v>882.5</v>
      </c>
      <c r="E153" s="40">
        <v>850.05</v>
      </c>
      <c r="F153" s="40">
        <v>828.84999999999991</v>
      </c>
      <c r="G153" s="40">
        <v>796.39999999999986</v>
      </c>
      <c r="H153" s="40">
        <v>903.7</v>
      </c>
      <c r="I153" s="40">
        <v>936.15000000000009</v>
      </c>
      <c r="J153" s="40">
        <v>957.35000000000014</v>
      </c>
      <c r="K153" s="31">
        <v>914.95</v>
      </c>
      <c r="L153" s="31">
        <v>861.3</v>
      </c>
      <c r="M153" s="31">
        <v>60.926940000000002</v>
      </c>
      <c r="N153" s="1"/>
      <c r="O153" s="1"/>
    </row>
    <row r="154" spans="1:15" ht="12.75" customHeight="1">
      <c r="A154" s="60">
        <v>145</v>
      </c>
      <c r="B154" s="62" t="s">
        <v>195</v>
      </c>
      <c r="C154" s="31">
        <v>3864.35</v>
      </c>
      <c r="D154" s="40">
        <v>3862.9166666666665</v>
      </c>
      <c r="E154" s="40">
        <v>3826.833333333333</v>
      </c>
      <c r="F154" s="40">
        <v>3789.3166666666666</v>
      </c>
      <c r="G154" s="40">
        <v>3753.2333333333331</v>
      </c>
      <c r="H154" s="40">
        <v>3900.4333333333329</v>
      </c>
      <c r="I154" s="40">
        <v>3936.516666666666</v>
      </c>
      <c r="J154" s="40">
        <v>3974.0333333333328</v>
      </c>
      <c r="K154" s="31">
        <v>3899</v>
      </c>
      <c r="L154" s="31">
        <v>3825.4</v>
      </c>
      <c r="M154" s="31">
        <v>1.01423</v>
      </c>
      <c r="N154" s="1"/>
      <c r="O154" s="1"/>
    </row>
    <row r="155" spans="1:15" ht="12.75" customHeight="1">
      <c r="A155" s="60">
        <v>146</v>
      </c>
      <c r="B155" s="62" t="s">
        <v>294</v>
      </c>
      <c r="C155" s="31">
        <v>661.5</v>
      </c>
      <c r="D155" s="40">
        <v>661.36666666666667</v>
      </c>
      <c r="E155" s="40">
        <v>651.73333333333335</v>
      </c>
      <c r="F155" s="40">
        <v>641.9666666666667</v>
      </c>
      <c r="G155" s="40">
        <v>632.33333333333337</v>
      </c>
      <c r="H155" s="40">
        <v>671.13333333333333</v>
      </c>
      <c r="I155" s="40">
        <v>680.76666666666677</v>
      </c>
      <c r="J155" s="40">
        <v>690.5333333333333</v>
      </c>
      <c r="K155" s="31">
        <v>671</v>
      </c>
      <c r="L155" s="31">
        <v>651.6</v>
      </c>
      <c r="M155" s="31">
        <v>12.923310000000001</v>
      </c>
      <c r="N155" s="1"/>
      <c r="O155" s="1"/>
    </row>
    <row r="156" spans="1:15" ht="12.75" customHeight="1">
      <c r="A156" s="60">
        <v>147</v>
      </c>
      <c r="B156" s="62" t="s">
        <v>203</v>
      </c>
      <c r="C156" s="31">
        <v>3854</v>
      </c>
      <c r="D156" s="40">
        <v>3874.2000000000003</v>
      </c>
      <c r="E156" s="40">
        <v>3808.6500000000005</v>
      </c>
      <c r="F156" s="40">
        <v>3763.3</v>
      </c>
      <c r="G156" s="40">
        <v>3697.7500000000005</v>
      </c>
      <c r="H156" s="40">
        <v>3919.5500000000006</v>
      </c>
      <c r="I156" s="40">
        <v>3985.1000000000008</v>
      </c>
      <c r="J156" s="40">
        <v>4030.4500000000007</v>
      </c>
      <c r="K156" s="31">
        <v>3939.75</v>
      </c>
      <c r="L156" s="31">
        <v>3828.85</v>
      </c>
      <c r="M156" s="31">
        <v>2.1076600000000001</v>
      </c>
      <c r="N156" s="1"/>
      <c r="O156" s="1"/>
    </row>
    <row r="157" spans="1:15" ht="12.75" customHeight="1">
      <c r="A157" s="60">
        <v>148</v>
      </c>
      <c r="B157" s="62" t="s">
        <v>197</v>
      </c>
      <c r="C157" s="31">
        <v>38811.1</v>
      </c>
      <c r="D157" s="40">
        <v>38724.416666666664</v>
      </c>
      <c r="E157" s="40">
        <v>38548.833333333328</v>
      </c>
      <c r="F157" s="40">
        <v>38286.566666666666</v>
      </c>
      <c r="G157" s="40">
        <v>38110.98333333333</v>
      </c>
      <c r="H157" s="40">
        <v>38986.683333333327</v>
      </c>
      <c r="I157" s="40">
        <v>39162.266666666656</v>
      </c>
      <c r="J157" s="40">
        <v>39424.533333333326</v>
      </c>
      <c r="K157" s="31">
        <v>38900</v>
      </c>
      <c r="L157" s="31">
        <v>38462.15</v>
      </c>
      <c r="M157" s="31">
        <v>0.12503</v>
      </c>
      <c r="N157" s="1"/>
      <c r="O157" s="1"/>
    </row>
    <row r="158" spans="1:15" ht="12.75" customHeight="1">
      <c r="A158" s="60">
        <v>149</v>
      </c>
      <c r="B158" s="62" t="s">
        <v>295</v>
      </c>
      <c r="C158" s="31">
        <v>1165.05</v>
      </c>
      <c r="D158" s="40">
        <v>1157.4666666666665</v>
      </c>
      <c r="E158" s="40">
        <v>1142.633333333333</v>
      </c>
      <c r="F158" s="40">
        <v>1120.2166666666665</v>
      </c>
      <c r="G158" s="40">
        <v>1105.383333333333</v>
      </c>
      <c r="H158" s="40">
        <v>1179.883333333333</v>
      </c>
      <c r="I158" s="40">
        <v>1194.7166666666665</v>
      </c>
      <c r="J158" s="40">
        <v>1217.133333333333</v>
      </c>
      <c r="K158" s="31">
        <v>1172.3</v>
      </c>
      <c r="L158" s="31">
        <v>1135.05</v>
      </c>
      <c r="M158" s="31">
        <v>3.4884200000000001</v>
      </c>
      <c r="N158" s="1"/>
      <c r="O158" s="1"/>
    </row>
    <row r="159" spans="1:15" ht="12.75" customHeight="1">
      <c r="A159" s="60">
        <v>150</v>
      </c>
      <c r="B159" s="62" t="s">
        <v>199</v>
      </c>
      <c r="C159" s="31">
        <v>4943.1000000000004</v>
      </c>
      <c r="D159" s="40">
        <v>4944.6833333333334</v>
      </c>
      <c r="E159" s="40">
        <v>4909.3666666666668</v>
      </c>
      <c r="F159" s="40">
        <v>4875.6333333333332</v>
      </c>
      <c r="G159" s="40">
        <v>4840.3166666666666</v>
      </c>
      <c r="H159" s="40">
        <v>4978.416666666667</v>
      </c>
      <c r="I159" s="40">
        <v>5013.7333333333345</v>
      </c>
      <c r="J159" s="40">
        <v>5047.4666666666672</v>
      </c>
      <c r="K159" s="31">
        <v>4980</v>
      </c>
      <c r="L159" s="31">
        <v>4910.95</v>
      </c>
      <c r="M159" s="31">
        <v>2.1275300000000001</v>
      </c>
      <c r="N159" s="1"/>
      <c r="O159" s="1"/>
    </row>
    <row r="160" spans="1:15" ht="12.75" customHeight="1">
      <c r="A160" s="60">
        <v>151</v>
      </c>
      <c r="B160" s="62" t="s">
        <v>200</v>
      </c>
      <c r="C160" s="31">
        <v>226</v>
      </c>
      <c r="D160" s="40">
        <v>226.15</v>
      </c>
      <c r="E160" s="40">
        <v>224.95000000000002</v>
      </c>
      <c r="F160" s="40">
        <v>223.9</v>
      </c>
      <c r="G160" s="40">
        <v>222.70000000000002</v>
      </c>
      <c r="H160" s="40">
        <v>227.20000000000002</v>
      </c>
      <c r="I160" s="40">
        <v>228.4</v>
      </c>
      <c r="J160" s="40">
        <v>229.45000000000002</v>
      </c>
      <c r="K160" s="31">
        <v>227.35</v>
      </c>
      <c r="L160" s="31">
        <v>225.1</v>
      </c>
      <c r="M160" s="31">
        <v>10.109959999999999</v>
      </c>
      <c r="N160" s="1"/>
      <c r="O160" s="1"/>
    </row>
    <row r="161" spans="1:15" ht="12.75" customHeight="1">
      <c r="A161" s="60">
        <v>152</v>
      </c>
      <c r="B161" s="62" t="s">
        <v>202</v>
      </c>
      <c r="C161" s="31">
        <v>2673.3</v>
      </c>
      <c r="D161" s="40">
        <v>2686.75</v>
      </c>
      <c r="E161" s="40">
        <v>2654.55</v>
      </c>
      <c r="F161" s="40">
        <v>2635.8</v>
      </c>
      <c r="G161" s="40">
        <v>2603.6000000000004</v>
      </c>
      <c r="H161" s="40">
        <v>2705.5</v>
      </c>
      <c r="I161" s="40">
        <v>2737.7</v>
      </c>
      <c r="J161" s="40">
        <v>2756.45</v>
      </c>
      <c r="K161" s="31">
        <v>2718.95</v>
      </c>
      <c r="L161" s="31">
        <v>2668</v>
      </c>
      <c r="M161" s="31">
        <v>3.00224</v>
      </c>
      <c r="N161" s="1"/>
      <c r="O161" s="1"/>
    </row>
    <row r="162" spans="1:15" ht="12.75" customHeight="1">
      <c r="A162" s="60">
        <v>153</v>
      </c>
      <c r="B162" s="62" t="s">
        <v>205</v>
      </c>
      <c r="C162" s="31">
        <v>3529.65</v>
      </c>
      <c r="D162" s="40">
        <v>3547.7999999999997</v>
      </c>
      <c r="E162" s="40">
        <v>3496.0999999999995</v>
      </c>
      <c r="F162" s="40">
        <v>3462.5499999999997</v>
      </c>
      <c r="G162" s="40">
        <v>3410.8499999999995</v>
      </c>
      <c r="H162" s="40">
        <v>3581.3499999999995</v>
      </c>
      <c r="I162" s="40">
        <v>3633.0499999999993</v>
      </c>
      <c r="J162" s="40">
        <v>3666.5999999999995</v>
      </c>
      <c r="K162" s="31">
        <v>3599.5</v>
      </c>
      <c r="L162" s="31">
        <v>3514.25</v>
      </c>
      <c r="M162" s="31">
        <v>1.69991</v>
      </c>
      <c r="N162" s="1"/>
      <c r="O162" s="1"/>
    </row>
    <row r="163" spans="1:15" ht="12.75" customHeight="1">
      <c r="A163" s="60">
        <v>154</v>
      </c>
      <c r="B163" s="62" t="s">
        <v>296</v>
      </c>
      <c r="C163" s="31">
        <v>341.05</v>
      </c>
      <c r="D163" s="40">
        <v>342.9666666666667</v>
      </c>
      <c r="E163" s="40">
        <v>338.08333333333337</v>
      </c>
      <c r="F163" s="40">
        <v>335.11666666666667</v>
      </c>
      <c r="G163" s="40">
        <v>330.23333333333335</v>
      </c>
      <c r="H163" s="40">
        <v>345.93333333333339</v>
      </c>
      <c r="I163" s="40">
        <v>350.81666666666672</v>
      </c>
      <c r="J163" s="40">
        <v>353.78333333333342</v>
      </c>
      <c r="K163" s="31">
        <v>347.85</v>
      </c>
      <c r="L163" s="31">
        <v>340</v>
      </c>
      <c r="M163" s="31">
        <v>12.66633</v>
      </c>
      <c r="N163" s="1"/>
      <c r="O163" s="1"/>
    </row>
    <row r="164" spans="1:15" ht="12.75" customHeight="1">
      <c r="A164" s="60">
        <v>155</v>
      </c>
      <c r="B164" s="62" t="s">
        <v>201</v>
      </c>
      <c r="C164" s="31">
        <v>197.25</v>
      </c>
      <c r="D164" s="40">
        <v>197.51666666666665</v>
      </c>
      <c r="E164" s="40">
        <v>195.48333333333329</v>
      </c>
      <c r="F164" s="40">
        <v>193.71666666666664</v>
      </c>
      <c r="G164" s="40">
        <v>191.68333333333328</v>
      </c>
      <c r="H164" s="40">
        <v>199.2833333333333</v>
      </c>
      <c r="I164" s="40">
        <v>201.31666666666666</v>
      </c>
      <c r="J164" s="40">
        <v>203.08333333333331</v>
      </c>
      <c r="K164" s="31">
        <v>199.55</v>
      </c>
      <c r="L164" s="31">
        <v>195.75</v>
      </c>
      <c r="M164" s="31">
        <v>73.975489999999994</v>
      </c>
      <c r="N164" s="1"/>
      <c r="O164" s="1"/>
    </row>
    <row r="165" spans="1:15" ht="12.75" customHeight="1">
      <c r="A165" s="60">
        <v>156</v>
      </c>
      <c r="B165" s="62" t="s">
        <v>206</v>
      </c>
      <c r="C165" s="31">
        <v>243.1</v>
      </c>
      <c r="D165" s="40">
        <v>244.6</v>
      </c>
      <c r="E165" s="40">
        <v>240.89999999999998</v>
      </c>
      <c r="F165" s="40">
        <v>238.7</v>
      </c>
      <c r="G165" s="40">
        <v>234.99999999999997</v>
      </c>
      <c r="H165" s="40">
        <v>246.79999999999998</v>
      </c>
      <c r="I165" s="40">
        <v>250.49999999999997</v>
      </c>
      <c r="J165" s="40">
        <v>252.7</v>
      </c>
      <c r="K165" s="31">
        <v>248.3</v>
      </c>
      <c r="L165" s="31">
        <v>242.4</v>
      </c>
      <c r="M165" s="31">
        <v>78.237359999999995</v>
      </c>
      <c r="N165" s="1"/>
      <c r="O165" s="1"/>
    </row>
    <row r="166" spans="1:15" ht="12.75" customHeight="1">
      <c r="A166" s="60">
        <v>157</v>
      </c>
      <c r="B166" s="62" t="s">
        <v>297</v>
      </c>
      <c r="C166" s="31">
        <v>569.15</v>
      </c>
      <c r="D166" s="40">
        <v>569.7833333333333</v>
      </c>
      <c r="E166" s="40">
        <v>560.86666666666656</v>
      </c>
      <c r="F166" s="40">
        <v>552.58333333333326</v>
      </c>
      <c r="G166" s="40">
        <v>543.66666666666652</v>
      </c>
      <c r="H166" s="40">
        <v>578.06666666666661</v>
      </c>
      <c r="I166" s="40">
        <v>586.98333333333335</v>
      </c>
      <c r="J166" s="40">
        <v>595.26666666666665</v>
      </c>
      <c r="K166" s="31">
        <v>578.70000000000005</v>
      </c>
      <c r="L166" s="31">
        <v>561.5</v>
      </c>
      <c r="M166" s="31">
        <v>4.3585799999999999</v>
      </c>
      <c r="N166" s="1"/>
      <c r="O166" s="1"/>
    </row>
    <row r="167" spans="1:15" ht="12.75" customHeight="1">
      <c r="A167" s="60">
        <v>158</v>
      </c>
      <c r="B167" s="62" t="s">
        <v>298</v>
      </c>
      <c r="C167" s="31">
        <v>13932.45</v>
      </c>
      <c r="D167" s="40">
        <v>13935.783333333335</v>
      </c>
      <c r="E167" s="40">
        <v>13871.716666666669</v>
      </c>
      <c r="F167" s="40">
        <v>13810.983333333334</v>
      </c>
      <c r="G167" s="40">
        <v>13746.916666666668</v>
      </c>
      <c r="H167" s="40">
        <v>13996.51666666667</v>
      </c>
      <c r="I167" s="40">
        <v>14060.583333333336</v>
      </c>
      <c r="J167" s="40">
        <v>14121.316666666671</v>
      </c>
      <c r="K167" s="31">
        <v>13999.85</v>
      </c>
      <c r="L167" s="31">
        <v>13875.05</v>
      </c>
      <c r="M167" s="31">
        <v>4.061E-2</v>
      </c>
      <c r="N167" s="1"/>
      <c r="O167" s="1"/>
    </row>
    <row r="168" spans="1:15" ht="12.75" customHeight="1">
      <c r="A168" s="60">
        <v>159</v>
      </c>
      <c r="B168" s="62" t="s">
        <v>204</v>
      </c>
      <c r="C168" s="31">
        <v>51.95</v>
      </c>
      <c r="D168" s="40">
        <v>51.883333333333333</v>
      </c>
      <c r="E168" s="40">
        <v>51.266666666666666</v>
      </c>
      <c r="F168" s="40">
        <v>50.583333333333336</v>
      </c>
      <c r="G168" s="40">
        <v>49.966666666666669</v>
      </c>
      <c r="H168" s="40">
        <v>52.566666666666663</v>
      </c>
      <c r="I168" s="40">
        <v>53.183333333333323</v>
      </c>
      <c r="J168" s="40">
        <v>53.86666666666666</v>
      </c>
      <c r="K168" s="31">
        <v>52.5</v>
      </c>
      <c r="L168" s="31">
        <v>51.2</v>
      </c>
      <c r="M168" s="31">
        <v>340.57742000000002</v>
      </c>
      <c r="N168" s="1"/>
      <c r="O168" s="1"/>
    </row>
    <row r="169" spans="1:15" ht="12.75" customHeight="1">
      <c r="A169" s="60">
        <v>160</v>
      </c>
      <c r="B169" s="62" t="s">
        <v>212</v>
      </c>
      <c r="C169" s="31">
        <v>153.85</v>
      </c>
      <c r="D169" s="40">
        <v>153.5</v>
      </c>
      <c r="E169" s="40">
        <v>152.4</v>
      </c>
      <c r="F169" s="40">
        <v>150.95000000000002</v>
      </c>
      <c r="G169" s="40">
        <v>149.85000000000002</v>
      </c>
      <c r="H169" s="40">
        <v>154.94999999999999</v>
      </c>
      <c r="I169" s="40">
        <v>156.05000000000001</v>
      </c>
      <c r="J169" s="40">
        <v>157.49999999999997</v>
      </c>
      <c r="K169" s="31">
        <v>154.6</v>
      </c>
      <c r="L169" s="31">
        <v>152.05000000000001</v>
      </c>
      <c r="M169" s="31">
        <v>71.230739999999997</v>
      </c>
      <c r="N169" s="1"/>
      <c r="O169" s="1"/>
    </row>
    <row r="170" spans="1:15" ht="12.75" customHeight="1">
      <c r="A170" s="60">
        <v>161</v>
      </c>
      <c r="B170" s="62" t="s">
        <v>213</v>
      </c>
      <c r="C170" s="31">
        <v>2551.8000000000002</v>
      </c>
      <c r="D170" s="40">
        <v>2559.4833333333336</v>
      </c>
      <c r="E170" s="40">
        <v>2534.9666666666672</v>
      </c>
      <c r="F170" s="40">
        <v>2518.1333333333337</v>
      </c>
      <c r="G170" s="40">
        <v>2493.6166666666672</v>
      </c>
      <c r="H170" s="40">
        <v>2576.3166666666671</v>
      </c>
      <c r="I170" s="40">
        <v>2600.8333333333335</v>
      </c>
      <c r="J170" s="40">
        <v>2617.666666666667</v>
      </c>
      <c r="K170" s="31">
        <v>2584</v>
      </c>
      <c r="L170" s="31">
        <v>2542.65</v>
      </c>
      <c r="M170" s="31">
        <v>31.375319999999999</v>
      </c>
      <c r="N170" s="1"/>
      <c r="O170" s="1"/>
    </row>
    <row r="171" spans="1:15" ht="12.75" customHeight="1">
      <c r="A171" s="60">
        <v>162</v>
      </c>
      <c r="B171" s="62" t="s">
        <v>215</v>
      </c>
      <c r="C171" s="31">
        <v>905.45</v>
      </c>
      <c r="D171" s="40">
        <v>908.9</v>
      </c>
      <c r="E171" s="40">
        <v>900.84999999999991</v>
      </c>
      <c r="F171" s="40">
        <v>896.24999999999989</v>
      </c>
      <c r="G171" s="40">
        <v>888.19999999999982</v>
      </c>
      <c r="H171" s="40">
        <v>913.5</v>
      </c>
      <c r="I171" s="40">
        <v>921.55</v>
      </c>
      <c r="J171" s="40">
        <v>926.15000000000009</v>
      </c>
      <c r="K171" s="31">
        <v>916.95</v>
      </c>
      <c r="L171" s="31">
        <v>904.3</v>
      </c>
      <c r="M171" s="31">
        <v>5.1062500000000002</v>
      </c>
      <c r="N171" s="1"/>
      <c r="O171" s="1"/>
    </row>
    <row r="172" spans="1:15" ht="12.75" customHeight="1">
      <c r="A172" s="60">
        <v>163</v>
      </c>
      <c r="B172" s="62" t="s">
        <v>216</v>
      </c>
      <c r="C172" s="31">
        <v>1280.5</v>
      </c>
      <c r="D172" s="40">
        <v>1281.2166666666667</v>
      </c>
      <c r="E172" s="40">
        <v>1274.2833333333333</v>
      </c>
      <c r="F172" s="40">
        <v>1268.0666666666666</v>
      </c>
      <c r="G172" s="40">
        <v>1261.1333333333332</v>
      </c>
      <c r="H172" s="40">
        <v>1287.4333333333334</v>
      </c>
      <c r="I172" s="40">
        <v>1294.3666666666668</v>
      </c>
      <c r="J172" s="40">
        <v>1300.5833333333335</v>
      </c>
      <c r="K172" s="31">
        <v>1288.1500000000001</v>
      </c>
      <c r="L172" s="31">
        <v>1275</v>
      </c>
      <c r="M172" s="31">
        <v>7.4178199999999999</v>
      </c>
      <c r="N172" s="1"/>
      <c r="O172" s="1"/>
    </row>
    <row r="173" spans="1:15" ht="12.75" customHeight="1">
      <c r="A173" s="60">
        <v>164</v>
      </c>
      <c r="B173" s="62" t="s">
        <v>220</v>
      </c>
      <c r="C173" s="31">
        <v>2404.6999999999998</v>
      </c>
      <c r="D173" s="40">
        <v>2404.25</v>
      </c>
      <c r="E173" s="40">
        <v>2390.5</v>
      </c>
      <c r="F173" s="40">
        <v>2376.3000000000002</v>
      </c>
      <c r="G173" s="40">
        <v>2362.5500000000002</v>
      </c>
      <c r="H173" s="40">
        <v>2418.4499999999998</v>
      </c>
      <c r="I173" s="40">
        <v>2432.1999999999998</v>
      </c>
      <c r="J173" s="40">
        <v>2446.3999999999996</v>
      </c>
      <c r="K173" s="31">
        <v>2418</v>
      </c>
      <c r="L173" s="31">
        <v>2390.0500000000002</v>
      </c>
      <c r="M173" s="31">
        <v>2.8196400000000001</v>
      </c>
      <c r="N173" s="1"/>
      <c r="O173" s="1"/>
    </row>
    <row r="174" spans="1:15" ht="12.75" customHeight="1">
      <c r="A174" s="60">
        <v>165</v>
      </c>
      <c r="B174" s="62" t="s">
        <v>183</v>
      </c>
      <c r="C174" s="31">
        <v>81.2</v>
      </c>
      <c r="D174" s="40">
        <v>81.833333333333329</v>
      </c>
      <c r="E174" s="40">
        <v>80.36666666666666</v>
      </c>
      <c r="F174" s="40">
        <v>79.533333333333331</v>
      </c>
      <c r="G174" s="40">
        <v>78.066666666666663</v>
      </c>
      <c r="H174" s="40">
        <v>82.666666666666657</v>
      </c>
      <c r="I174" s="40">
        <v>84.133333333333326</v>
      </c>
      <c r="J174" s="40">
        <v>84.966666666666654</v>
      </c>
      <c r="K174" s="31">
        <v>83.3</v>
      </c>
      <c r="L174" s="31">
        <v>81</v>
      </c>
      <c r="M174" s="31">
        <v>112.76873999999999</v>
      </c>
      <c r="N174" s="1"/>
      <c r="O174" s="1"/>
    </row>
    <row r="175" spans="1:15" ht="12.75" customHeight="1">
      <c r="A175" s="60">
        <v>166</v>
      </c>
      <c r="B175" s="62" t="s">
        <v>218</v>
      </c>
      <c r="C175" s="31">
        <v>25999</v>
      </c>
      <c r="D175" s="40">
        <v>26131.383333333331</v>
      </c>
      <c r="E175" s="40">
        <v>25682.766666666663</v>
      </c>
      <c r="F175" s="40">
        <v>25366.533333333333</v>
      </c>
      <c r="G175" s="40">
        <v>24917.916666666664</v>
      </c>
      <c r="H175" s="40">
        <v>26447.616666666661</v>
      </c>
      <c r="I175" s="40">
        <v>26896.23333333333</v>
      </c>
      <c r="J175" s="40">
        <v>27212.46666666666</v>
      </c>
      <c r="K175" s="31">
        <v>26580</v>
      </c>
      <c r="L175" s="31">
        <v>25815.15</v>
      </c>
      <c r="M175" s="31">
        <v>0.33881</v>
      </c>
      <c r="N175" s="1"/>
      <c r="O175" s="1"/>
    </row>
    <row r="176" spans="1:15" ht="12.75" customHeight="1">
      <c r="A176" s="60">
        <v>167</v>
      </c>
      <c r="B176" t="s">
        <v>221</v>
      </c>
      <c r="C176" s="31">
        <v>1469.85</v>
      </c>
      <c r="D176" s="40">
        <v>1474.5166666666667</v>
      </c>
      <c r="E176" s="40">
        <v>1448.1333333333332</v>
      </c>
      <c r="F176" s="40">
        <v>1426.4166666666665</v>
      </c>
      <c r="G176" s="40">
        <v>1400.0333333333331</v>
      </c>
      <c r="H176" s="40">
        <v>1496.2333333333333</v>
      </c>
      <c r="I176" s="40">
        <v>1522.616666666667</v>
      </c>
      <c r="J176" s="40">
        <v>1544.3333333333335</v>
      </c>
      <c r="K176" s="31">
        <v>1500.9</v>
      </c>
      <c r="L176" s="31">
        <v>1452.8</v>
      </c>
      <c r="M176" s="31">
        <v>31.94059</v>
      </c>
      <c r="N176" s="1"/>
      <c r="O176" s="1"/>
    </row>
    <row r="177" spans="1:15" ht="12.75" customHeight="1">
      <c r="A177" s="60">
        <v>168</v>
      </c>
      <c r="B177" s="62" t="s">
        <v>219</v>
      </c>
      <c r="C177" s="31">
        <v>3807.7</v>
      </c>
      <c r="D177" s="40">
        <v>3809.6833333333329</v>
      </c>
      <c r="E177" s="40">
        <v>3781.3666666666659</v>
      </c>
      <c r="F177" s="40">
        <v>3755.0333333333328</v>
      </c>
      <c r="G177" s="40">
        <v>3726.7166666666658</v>
      </c>
      <c r="H177" s="40">
        <v>3836.016666666666</v>
      </c>
      <c r="I177" s="40">
        <v>3864.3333333333326</v>
      </c>
      <c r="J177" s="40">
        <v>3890.6666666666661</v>
      </c>
      <c r="K177" s="31">
        <v>3838</v>
      </c>
      <c r="L177" s="31">
        <v>3783.35</v>
      </c>
      <c r="M177" s="31">
        <v>2.2820800000000001</v>
      </c>
      <c r="N177" s="1"/>
      <c r="O177" s="1"/>
    </row>
    <row r="178" spans="1:15" ht="12.75" customHeight="1">
      <c r="A178" s="60">
        <v>169</v>
      </c>
      <c r="B178" s="62" t="s">
        <v>299</v>
      </c>
      <c r="C178" s="31">
        <v>522.45000000000005</v>
      </c>
      <c r="D178" s="40">
        <v>524.18333333333339</v>
      </c>
      <c r="E178" s="40">
        <v>518.36666666666679</v>
      </c>
      <c r="F178" s="40">
        <v>514.28333333333342</v>
      </c>
      <c r="G178" s="40">
        <v>508.46666666666681</v>
      </c>
      <c r="H178" s="40">
        <v>528.26666666666677</v>
      </c>
      <c r="I178" s="40">
        <v>534.08333333333337</v>
      </c>
      <c r="J178" s="40">
        <v>538.16666666666674</v>
      </c>
      <c r="K178" s="31">
        <v>530</v>
      </c>
      <c r="L178" s="31">
        <v>520.1</v>
      </c>
      <c r="M178" s="31">
        <v>11.82382</v>
      </c>
      <c r="N178" s="1"/>
      <c r="O178" s="1"/>
    </row>
    <row r="179" spans="1:15" ht="12.75" customHeight="1">
      <c r="A179" s="60">
        <v>170</v>
      </c>
      <c r="B179" s="62" t="s">
        <v>217</v>
      </c>
      <c r="C179" s="31">
        <v>568.85</v>
      </c>
      <c r="D179" s="40">
        <v>569.16666666666663</v>
      </c>
      <c r="E179" s="40">
        <v>565.58333333333326</v>
      </c>
      <c r="F179" s="40">
        <v>562.31666666666661</v>
      </c>
      <c r="G179" s="40">
        <v>558.73333333333323</v>
      </c>
      <c r="H179" s="40">
        <v>572.43333333333328</v>
      </c>
      <c r="I179" s="40">
        <v>576.01666666666654</v>
      </c>
      <c r="J179" s="40">
        <v>579.2833333333333</v>
      </c>
      <c r="K179" s="31">
        <v>572.75</v>
      </c>
      <c r="L179" s="31">
        <v>565.9</v>
      </c>
      <c r="M179" s="31">
        <v>179.03691000000001</v>
      </c>
      <c r="N179" s="1"/>
      <c r="O179" s="1"/>
    </row>
    <row r="180" spans="1:15" ht="12.75" customHeight="1">
      <c r="A180" s="60">
        <v>171</v>
      </c>
      <c r="B180" s="62" t="s">
        <v>214</v>
      </c>
      <c r="C180" s="31">
        <v>85.9</v>
      </c>
      <c r="D180" s="40">
        <v>85.850000000000009</v>
      </c>
      <c r="E180" s="40">
        <v>85.250000000000014</v>
      </c>
      <c r="F180" s="40">
        <v>84.600000000000009</v>
      </c>
      <c r="G180" s="40">
        <v>84.000000000000014</v>
      </c>
      <c r="H180" s="40">
        <v>86.500000000000014</v>
      </c>
      <c r="I180" s="40">
        <v>87.100000000000009</v>
      </c>
      <c r="J180" s="40">
        <v>87.750000000000014</v>
      </c>
      <c r="K180" s="31">
        <v>86.45</v>
      </c>
      <c r="L180" s="31">
        <v>85.2</v>
      </c>
      <c r="M180" s="31">
        <v>169.61035000000001</v>
      </c>
      <c r="N180" s="1"/>
      <c r="O180" s="1"/>
    </row>
    <row r="181" spans="1:15" ht="12.75" customHeight="1">
      <c r="A181" s="60">
        <v>172</v>
      </c>
      <c r="B181" s="62" t="s">
        <v>222</v>
      </c>
      <c r="C181" s="31">
        <v>1001.8</v>
      </c>
      <c r="D181" s="40">
        <v>1000.75</v>
      </c>
      <c r="E181" s="40">
        <v>994.8</v>
      </c>
      <c r="F181" s="40">
        <v>987.8</v>
      </c>
      <c r="G181" s="40">
        <v>981.84999999999991</v>
      </c>
      <c r="H181" s="40">
        <v>1007.75</v>
      </c>
      <c r="I181" s="40">
        <v>1013.7</v>
      </c>
      <c r="J181" s="40">
        <v>1020.7</v>
      </c>
      <c r="K181" s="31">
        <v>1006.7</v>
      </c>
      <c r="L181" s="31">
        <v>993.75</v>
      </c>
      <c r="M181" s="31">
        <v>13.27862</v>
      </c>
      <c r="N181" s="1"/>
      <c r="O181" s="1"/>
    </row>
    <row r="182" spans="1:15" ht="12.75" customHeight="1">
      <c r="A182" s="60">
        <v>173</v>
      </c>
      <c r="B182" s="62" t="s">
        <v>223</v>
      </c>
      <c r="C182" s="31">
        <v>443.05</v>
      </c>
      <c r="D182" s="40">
        <v>443.61666666666662</v>
      </c>
      <c r="E182" s="40">
        <v>440.28333333333325</v>
      </c>
      <c r="F182" s="40">
        <v>437.51666666666665</v>
      </c>
      <c r="G182" s="40">
        <v>434.18333333333328</v>
      </c>
      <c r="H182" s="40">
        <v>446.38333333333321</v>
      </c>
      <c r="I182" s="40">
        <v>449.71666666666658</v>
      </c>
      <c r="J182" s="40">
        <v>452.48333333333318</v>
      </c>
      <c r="K182" s="31">
        <v>446.95</v>
      </c>
      <c r="L182" s="31">
        <v>440.85</v>
      </c>
      <c r="M182" s="31">
        <v>2.8188900000000001</v>
      </c>
      <c r="N182" s="1"/>
      <c r="O182" s="1"/>
    </row>
    <row r="183" spans="1:15" ht="12.75" customHeight="1">
      <c r="A183" s="60">
        <v>174</v>
      </c>
      <c r="B183" s="62" t="s">
        <v>224</v>
      </c>
      <c r="C183" s="31">
        <v>743.25</v>
      </c>
      <c r="D183" s="40">
        <v>745.13333333333321</v>
      </c>
      <c r="E183" s="40">
        <v>739.6666666666664</v>
      </c>
      <c r="F183" s="40">
        <v>736.08333333333314</v>
      </c>
      <c r="G183" s="40">
        <v>730.61666666666633</v>
      </c>
      <c r="H183" s="40">
        <v>748.71666666666647</v>
      </c>
      <c r="I183" s="40">
        <v>754.18333333333317</v>
      </c>
      <c r="J183" s="40">
        <v>757.76666666666654</v>
      </c>
      <c r="K183" s="31">
        <v>750.6</v>
      </c>
      <c r="L183" s="31">
        <v>741.55</v>
      </c>
      <c r="M183" s="31">
        <v>2.41242</v>
      </c>
      <c r="N183" s="1"/>
      <c r="O183" s="1"/>
    </row>
    <row r="184" spans="1:15" ht="12.75" customHeight="1">
      <c r="A184" s="60">
        <v>175</v>
      </c>
      <c r="B184" s="62" t="s">
        <v>236</v>
      </c>
      <c r="C184" s="31">
        <v>1337.95</v>
      </c>
      <c r="D184" s="40">
        <v>1344.9166666666667</v>
      </c>
      <c r="E184" s="40">
        <v>1329.0333333333335</v>
      </c>
      <c r="F184" s="40">
        <v>1320.1166666666668</v>
      </c>
      <c r="G184" s="40">
        <v>1304.2333333333336</v>
      </c>
      <c r="H184" s="40">
        <v>1353.8333333333335</v>
      </c>
      <c r="I184" s="40">
        <v>1369.7166666666667</v>
      </c>
      <c r="J184" s="40">
        <v>1378.6333333333334</v>
      </c>
      <c r="K184" s="31">
        <v>1360.8</v>
      </c>
      <c r="L184" s="31">
        <v>1336</v>
      </c>
      <c r="M184" s="31">
        <v>4.4558</v>
      </c>
      <c r="N184" s="1"/>
      <c r="O184" s="1"/>
    </row>
    <row r="185" spans="1:15" ht="12.75" customHeight="1">
      <c r="A185" s="60">
        <v>176</v>
      </c>
      <c r="B185" s="62" t="s">
        <v>225</v>
      </c>
      <c r="C185" s="31">
        <v>978.45</v>
      </c>
      <c r="D185" s="40">
        <v>975.41666666666663</v>
      </c>
      <c r="E185" s="40">
        <v>970.83333333333326</v>
      </c>
      <c r="F185" s="40">
        <v>963.21666666666658</v>
      </c>
      <c r="G185" s="40">
        <v>958.63333333333321</v>
      </c>
      <c r="H185" s="40">
        <v>983.0333333333333</v>
      </c>
      <c r="I185" s="40">
        <v>987.61666666666656</v>
      </c>
      <c r="J185" s="40">
        <v>995.23333333333335</v>
      </c>
      <c r="K185" s="31">
        <v>980</v>
      </c>
      <c r="L185" s="31">
        <v>967.8</v>
      </c>
      <c r="M185" s="31">
        <v>11.55057</v>
      </c>
      <c r="N185" s="1"/>
      <c r="O185" s="1"/>
    </row>
    <row r="186" spans="1:15" ht="12.75" customHeight="1">
      <c r="A186" s="60">
        <v>177</v>
      </c>
      <c r="B186" s="62" t="s">
        <v>226</v>
      </c>
      <c r="C186" s="31">
        <v>1591.05</v>
      </c>
      <c r="D186" s="40">
        <v>1611.6833333333334</v>
      </c>
      <c r="E186" s="40">
        <v>1558.3666666666668</v>
      </c>
      <c r="F186" s="40">
        <v>1525.6833333333334</v>
      </c>
      <c r="G186" s="40">
        <v>1472.3666666666668</v>
      </c>
      <c r="H186" s="40">
        <v>1644.3666666666668</v>
      </c>
      <c r="I186" s="40">
        <v>1697.6833333333334</v>
      </c>
      <c r="J186" s="40">
        <v>1730.3666666666668</v>
      </c>
      <c r="K186" s="31">
        <v>1665</v>
      </c>
      <c r="L186" s="31">
        <v>1579</v>
      </c>
      <c r="M186" s="31">
        <v>11.51061</v>
      </c>
      <c r="N186" s="1"/>
      <c r="O186" s="1"/>
    </row>
    <row r="187" spans="1:15" ht="12.75" customHeight="1">
      <c r="A187" s="60">
        <v>178</v>
      </c>
      <c r="B187" s="62" t="s">
        <v>231</v>
      </c>
      <c r="C187" s="31">
        <v>3210.4</v>
      </c>
      <c r="D187" s="40">
        <v>3200.1</v>
      </c>
      <c r="E187" s="40">
        <v>3185.2999999999997</v>
      </c>
      <c r="F187" s="40">
        <v>3160.2</v>
      </c>
      <c r="G187" s="40">
        <v>3145.3999999999996</v>
      </c>
      <c r="H187" s="40">
        <v>3225.2</v>
      </c>
      <c r="I187" s="40">
        <v>3240</v>
      </c>
      <c r="J187" s="40">
        <v>3265.1</v>
      </c>
      <c r="K187" s="31">
        <v>3214.9</v>
      </c>
      <c r="L187" s="31">
        <v>3175</v>
      </c>
      <c r="M187" s="31">
        <v>14.68186</v>
      </c>
      <c r="N187" s="1"/>
      <c r="O187" s="1"/>
    </row>
    <row r="188" spans="1:15" ht="12.75" customHeight="1">
      <c r="A188" s="60">
        <v>179</v>
      </c>
      <c r="B188" s="62" t="s">
        <v>227</v>
      </c>
      <c r="C188" s="31">
        <v>857</v>
      </c>
      <c r="D188" s="40">
        <v>860.61666666666667</v>
      </c>
      <c r="E188" s="40">
        <v>851.23333333333335</v>
      </c>
      <c r="F188" s="40">
        <v>845.4666666666667</v>
      </c>
      <c r="G188" s="40">
        <v>836.08333333333337</v>
      </c>
      <c r="H188" s="40">
        <v>866.38333333333333</v>
      </c>
      <c r="I188" s="40">
        <v>875.76666666666677</v>
      </c>
      <c r="J188" s="40">
        <v>881.5333333333333</v>
      </c>
      <c r="K188" s="31">
        <v>870</v>
      </c>
      <c r="L188" s="31">
        <v>854.85</v>
      </c>
      <c r="M188" s="31">
        <v>13.08412</v>
      </c>
      <c r="N188" s="1"/>
      <c r="O188" s="1"/>
    </row>
    <row r="189" spans="1:15" ht="12.75" customHeight="1">
      <c r="A189" s="60">
        <v>180</v>
      </c>
      <c r="B189" s="62" t="s">
        <v>300</v>
      </c>
      <c r="C189" s="31">
        <v>7683.25</v>
      </c>
      <c r="D189" s="40">
        <v>7703.083333333333</v>
      </c>
      <c r="E189" s="40">
        <v>7636.2166666666662</v>
      </c>
      <c r="F189" s="40">
        <v>7589.1833333333334</v>
      </c>
      <c r="G189" s="40">
        <v>7522.3166666666666</v>
      </c>
      <c r="H189" s="40">
        <v>7750.1166666666659</v>
      </c>
      <c r="I189" s="40">
        <v>7816.9833333333327</v>
      </c>
      <c r="J189" s="40">
        <v>7864.0166666666655</v>
      </c>
      <c r="K189" s="31">
        <v>7769.95</v>
      </c>
      <c r="L189" s="31">
        <v>7656.05</v>
      </c>
      <c r="M189" s="31">
        <v>1.4630300000000001</v>
      </c>
      <c r="N189" s="1"/>
      <c r="O189" s="1"/>
    </row>
    <row r="190" spans="1:15" ht="12.75" customHeight="1">
      <c r="A190" s="60">
        <v>181</v>
      </c>
      <c r="B190" s="62" t="s">
        <v>228</v>
      </c>
      <c r="C190" s="31">
        <v>566.04999999999995</v>
      </c>
      <c r="D190" s="40">
        <v>567.81666666666672</v>
      </c>
      <c r="E190" s="40">
        <v>562.43333333333339</v>
      </c>
      <c r="F190" s="40">
        <v>558.81666666666672</v>
      </c>
      <c r="G190" s="40">
        <v>553.43333333333339</v>
      </c>
      <c r="H190" s="40">
        <v>571.43333333333339</v>
      </c>
      <c r="I190" s="40">
        <v>576.81666666666683</v>
      </c>
      <c r="J190" s="40">
        <v>580.43333333333339</v>
      </c>
      <c r="K190" s="31">
        <v>573.20000000000005</v>
      </c>
      <c r="L190" s="31">
        <v>564.20000000000005</v>
      </c>
      <c r="M190" s="31">
        <v>62.803879999999999</v>
      </c>
      <c r="N190" s="1"/>
      <c r="O190" s="1"/>
    </row>
    <row r="191" spans="1:15" ht="12.75" customHeight="1">
      <c r="A191" s="60">
        <v>182</v>
      </c>
      <c r="B191" s="62" t="s">
        <v>229</v>
      </c>
      <c r="C191" s="31">
        <v>223.15</v>
      </c>
      <c r="D191" s="40">
        <v>222.76666666666665</v>
      </c>
      <c r="E191" s="40">
        <v>221.3833333333333</v>
      </c>
      <c r="F191" s="40">
        <v>219.61666666666665</v>
      </c>
      <c r="G191" s="40">
        <v>218.23333333333329</v>
      </c>
      <c r="H191" s="40">
        <v>224.5333333333333</v>
      </c>
      <c r="I191" s="40">
        <v>225.91666666666663</v>
      </c>
      <c r="J191" s="40">
        <v>227.68333333333331</v>
      </c>
      <c r="K191" s="31">
        <v>224.15</v>
      </c>
      <c r="L191" s="31">
        <v>221</v>
      </c>
      <c r="M191" s="31">
        <v>74.736080000000001</v>
      </c>
      <c r="N191" s="1"/>
      <c r="O191" s="1"/>
    </row>
    <row r="192" spans="1:15" ht="12.75" customHeight="1">
      <c r="A192" s="60">
        <v>183</v>
      </c>
      <c r="B192" s="62" t="s">
        <v>230</v>
      </c>
      <c r="C192" s="31">
        <v>114.1</v>
      </c>
      <c r="D192" s="40">
        <v>114.25</v>
      </c>
      <c r="E192" s="40">
        <v>112.9</v>
      </c>
      <c r="F192" s="40">
        <v>111.7</v>
      </c>
      <c r="G192" s="40">
        <v>110.35000000000001</v>
      </c>
      <c r="H192" s="40">
        <v>115.45</v>
      </c>
      <c r="I192" s="40">
        <v>116.8</v>
      </c>
      <c r="J192" s="40">
        <v>118</v>
      </c>
      <c r="K192" s="31">
        <v>115.6</v>
      </c>
      <c r="L192" s="31">
        <v>113.05</v>
      </c>
      <c r="M192" s="31">
        <v>335.02184999999997</v>
      </c>
      <c r="N192" s="1"/>
      <c r="O192" s="1"/>
    </row>
    <row r="193" spans="1:15" ht="12.75" customHeight="1">
      <c r="A193" s="60">
        <v>184</v>
      </c>
      <c r="B193" s="62" t="s">
        <v>301</v>
      </c>
      <c r="C193" s="31">
        <v>75.95</v>
      </c>
      <c r="D193" s="40">
        <v>76.666666666666671</v>
      </c>
      <c r="E193" s="40">
        <v>74.783333333333346</v>
      </c>
      <c r="F193" s="40">
        <v>73.616666666666674</v>
      </c>
      <c r="G193" s="40">
        <v>71.733333333333348</v>
      </c>
      <c r="H193" s="40">
        <v>77.833333333333343</v>
      </c>
      <c r="I193" s="40">
        <v>79.716666666666669</v>
      </c>
      <c r="J193" s="40">
        <v>80.88333333333334</v>
      </c>
      <c r="K193" s="31">
        <v>78.55</v>
      </c>
      <c r="L193" s="31">
        <v>75.5</v>
      </c>
      <c r="M193" s="31">
        <v>28.581330000000001</v>
      </c>
      <c r="N193" s="1"/>
      <c r="O193" s="1"/>
    </row>
    <row r="194" spans="1:15" ht="12.75" customHeight="1">
      <c r="A194" s="60">
        <v>185</v>
      </c>
      <c r="B194" s="62" t="s">
        <v>232</v>
      </c>
      <c r="C194" s="31">
        <v>1093.5999999999999</v>
      </c>
      <c r="D194" s="40">
        <v>1087.8166666666666</v>
      </c>
      <c r="E194" s="40">
        <v>1079.8333333333333</v>
      </c>
      <c r="F194" s="40">
        <v>1066.0666666666666</v>
      </c>
      <c r="G194" s="40">
        <v>1058.0833333333333</v>
      </c>
      <c r="H194" s="40">
        <v>1101.5833333333333</v>
      </c>
      <c r="I194" s="40">
        <v>1109.5666666666668</v>
      </c>
      <c r="J194" s="40">
        <v>1123.3333333333333</v>
      </c>
      <c r="K194" s="31">
        <v>1095.8</v>
      </c>
      <c r="L194" s="31">
        <v>1074.05</v>
      </c>
      <c r="M194" s="31">
        <v>21.88899</v>
      </c>
      <c r="N194" s="1"/>
      <c r="O194" s="1"/>
    </row>
    <row r="195" spans="1:15" ht="12.75" customHeight="1">
      <c r="A195" s="60">
        <v>186</v>
      </c>
      <c r="B195" s="62" t="s">
        <v>210</v>
      </c>
      <c r="C195" s="31">
        <v>934.8</v>
      </c>
      <c r="D195" s="40">
        <v>938.85</v>
      </c>
      <c r="E195" s="40">
        <v>927.75</v>
      </c>
      <c r="F195" s="40">
        <v>920.69999999999993</v>
      </c>
      <c r="G195" s="40">
        <v>909.59999999999991</v>
      </c>
      <c r="H195" s="40">
        <v>945.90000000000009</v>
      </c>
      <c r="I195" s="40">
        <v>957.00000000000023</v>
      </c>
      <c r="J195" s="40">
        <v>964.05000000000018</v>
      </c>
      <c r="K195" s="31">
        <v>949.95</v>
      </c>
      <c r="L195" s="31">
        <v>931.8</v>
      </c>
      <c r="M195" s="31">
        <v>3.3891900000000001</v>
      </c>
      <c r="N195" s="1"/>
      <c r="O195" s="1"/>
    </row>
    <row r="196" spans="1:15" ht="12.75" customHeight="1">
      <c r="A196" s="60">
        <v>187</v>
      </c>
      <c r="B196" s="62" t="s">
        <v>233</v>
      </c>
      <c r="C196" s="31">
        <v>2968.6</v>
      </c>
      <c r="D196" s="40">
        <v>2985.4500000000003</v>
      </c>
      <c r="E196" s="40">
        <v>2946.5000000000005</v>
      </c>
      <c r="F196" s="40">
        <v>2924.4</v>
      </c>
      <c r="G196" s="40">
        <v>2885.4500000000003</v>
      </c>
      <c r="H196" s="40">
        <v>3007.5500000000006</v>
      </c>
      <c r="I196" s="40">
        <v>3046.5000000000005</v>
      </c>
      <c r="J196" s="40">
        <v>3068.6000000000008</v>
      </c>
      <c r="K196" s="31">
        <v>3024.4</v>
      </c>
      <c r="L196" s="31">
        <v>2963.35</v>
      </c>
      <c r="M196" s="31">
        <v>13.82633</v>
      </c>
      <c r="N196" s="1"/>
      <c r="O196" s="1"/>
    </row>
    <row r="197" spans="1:15" ht="12.75" customHeight="1">
      <c r="A197" s="60">
        <v>188</v>
      </c>
      <c r="B197" s="62" t="s">
        <v>234</v>
      </c>
      <c r="C197" s="31">
        <v>1857.75</v>
      </c>
      <c r="D197" s="40">
        <v>1859.9166666666667</v>
      </c>
      <c r="E197" s="40">
        <v>1849.8333333333335</v>
      </c>
      <c r="F197" s="40">
        <v>1841.9166666666667</v>
      </c>
      <c r="G197" s="40">
        <v>1831.8333333333335</v>
      </c>
      <c r="H197" s="40">
        <v>1867.8333333333335</v>
      </c>
      <c r="I197" s="40">
        <v>1877.916666666667</v>
      </c>
      <c r="J197" s="40">
        <v>1885.8333333333335</v>
      </c>
      <c r="K197" s="31">
        <v>1870</v>
      </c>
      <c r="L197" s="31">
        <v>1852</v>
      </c>
      <c r="M197" s="31">
        <v>1.64761</v>
      </c>
      <c r="N197" s="1"/>
      <c r="O197" s="1"/>
    </row>
    <row r="198" spans="1:15" ht="12.75" customHeight="1">
      <c r="A198" s="60">
        <v>189</v>
      </c>
      <c r="B198" s="62" t="s">
        <v>302</v>
      </c>
      <c r="C198" s="31">
        <v>673.25</v>
      </c>
      <c r="D198" s="40">
        <v>675.43333333333339</v>
      </c>
      <c r="E198" s="40">
        <v>664.91666666666674</v>
      </c>
      <c r="F198" s="40">
        <v>656.58333333333337</v>
      </c>
      <c r="G198" s="40">
        <v>646.06666666666672</v>
      </c>
      <c r="H198" s="40">
        <v>683.76666666666677</v>
      </c>
      <c r="I198" s="40">
        <v>694.28333333333342</v>
      </c>
      <c r="J198" s="40">
        <v>702.61666666666679</v>
      </c>
      <c r="K198" s="31">
        <v>685.95</v>
      </c>
      <c r="L198" s="31">
        <v>667.1</v>
      </c>
      <c r="M198" s="31">
        <v>5.1259199999999998</v>
      </c>
      <c r="N198" s="1"/>
      <c r="O198" s="1"/>
    </row>
    <row r="199" spans="1:15" ht="12.75" customHeight="1">
      <c r="A199" s="60">
        <v>190</v>
      </c>
      <c r="B199" s="62" t="s">
        <v>235</v>
      </c>
      <c r="C199" s="31">
        <v>1708.45</v>
      </c>
      <c r="D199" s="40">
        <v>1710.3833333333332</v>
      </c>
      <c r="E199" s="40">
        <v>1697.2166666666665</v>
      </c>
      <c r="F199" s="40">
        <v>1685.9833333333333</v>
      </c>
      <c r="G199" s="40">
        <v>1672.8166666666666</v>
      </c>
      <c r="H199" s="40">
        <v>1721.6166666666663</v>
      </c>
      <c r="I199" s="40">
        <v>1734.7833333333333</v>
      </c>
      <c r="J199" s="40">
        <v>1746.0166666666662</v>
      </c>
      <c r="K199" s="31">
        <v>1723.55</v>
      </c>
      <c r="L199" s="31">
        <v>1699.15</v>
      </c>
      <c r="M199" s="31">
        <v>1.9984</v>
      </c>
      <c r="N199" s="1"/>
      <c r="O199" s="1"/>
    </row>
    <row r="200" spans="1:15" ht="12.75" customHeight="1">
      <c r="A200" s="60">
        <v>191</v>
      </c>
      <c r="B200" s="62" t="s">
        <v>303</v>
      </c>
      <c r="C200" s="31">
        <v>33.35</v>
      </c>
      <c r="D200" s="40">
        <v>33.5</v>
      </c>
      <c r="E200" s="40">
        <v>33.1</v>
      </c>
      <c r="F200" s="40">
        <v>32.85</v>
      </c>
      <c r="G200" s="40">
        <v>32.450000000000003</v>
      </c>
      <c r="H200" s="40">
        <v>33.75</v>
      </c>
      <c r="I200" s="40">
        <v>34.150000000000006</v>
      </c>
      <c r="J200" s="40">
        <v>34.4</v>
      </c>
      <c r="K200" s="31">
        <v>33.9</v>
      </c>
      <c r="L200" s="31">
        <v>33.25</v>
      </c>
      <c r="M200" s="31">
        <v>75.753889999999998</v>
      </c>
      <c r="N200" s="1"/>
      <c r="O200" s="1"/>
    </row>
    <row r="201" spans="1:15" ht="12.75" customHeight="1">
      <c r="A201" s="60">
        <v>192</v>
      </c>
      <c r="B201" s="62" t="s">
        <v>304</v>
      </c>
      <c r="C201" s="31">
        <v>2969.8</v>
      </c>
      <c r="D201" s="40">
        <v>3007.7999999999997</v>
      </c>
      <c r="E201" s="40">
        <v>2914.4999999999995</v>
      </c>
      <c r="F201" s="40">
        <v>2859.2</v>
      </c>
      <c r="G201" s="40">
        <v>2765.8999999999996</v>
      </c>
      <c r="H201" s="40">
        <v>3063.0999999999995</v>
      </c>
      <c r="I201" s="40">
        <v>3156.3999999999996</v>
      </c>
      <c r="J201" s="40">
        <v>3211.6999999999994</v>
      </c>
      <c r="K201" s="31">
        <v>3101.1</v>
      </c>
      <c r="L201" s="31">
        <v>2952.5</v>
      </c>
      <c r="M201" s="31">
        <v>2.53817</v>
      </c>
      <c r="N201" s="1"/>
      <c r="O201" s="1"/>
    </row>
    <row r="202" spans="1:15" ht="12.75" customHeight="1">
      <c r="A202" s="60">
        <v>193</v>
      </c>
      <c r="B202" s="62" t="s">
        <v>239</v>
      </c>
      <c r="C202" s="31">
        <v>685.6</v>
      </c>
      <c r="D202" s="40">
        <v>687.69999999999993</v>
      </c>
      <c r="E202" s="40">
        <v>679.39999999999986</v>
      </c>
      <c r="F202" s="40">
        <v>673.19999999999993</v>
      </c>
      <c r="G202" s="40">
        <v>664.89999999999986</v>
      </c>
      <c r="H202" s="40">
        <v>693.89999999999986</v>
      </c>
      <c r="I202" s="40">
        <v>702.19999999999982</v>
      </c>
      <c r="J202" s="40">
        <v>708.39999999999986</v>
      </c>
      <c r="K202" s="31">
        <v>696</v>
      </c>
      <c r="L202" s="31">
        <v>681.5</v>
      </c>
      <c r="M202" s="31">
        <v>15.10117</v>
      </c>
      <c r="N202" s="1"/>
      <c r="O202" s="1"/>
    </row>
    <row r="203" spans="1:15" ht="12.75" customHeight="1">
      <c r="A203" s="60">
        <v>194</v>
      </c>
      <c r="B203" s="62" t="s">
        <v>238</v>
      </c>
      <c r="C203" s="31">
        <v>8268.6</v>
      </c>
      <c r="D203" s="40">
        <v>8312.3666666666668</v>
      </c>
      <c r="E203" s="40">
        <v>8209.1333333333332</v>
      </c>
      <c r="F203" s="40">
        <v>8149.6666666666661</v>
      </c>
      <c r="G203" s="40">
        <v>8046.4333333333325</v>
      </c>
      <c r="H203" s="40">
        <v>8371.8333333333339</v>
      </c>
      <c r="I203" s="40">
        <v>8475.0666666666675</v>
      </c>
      <c r="J203" s="40">
        <v>8534.5333333333347</v>
      </c>
      <c r="K203" s="31">
        <v>8415.6</v>
      </c>
      <c r="L203" s="31">
        <v>8252.9</v>
      </c>
      <c r="M203" s="31">
        <v>1.8748800000000001</v>
      </c>
      <c r="N203" s="1"/>
      <c r="O203" s="1"/>
    </row>
    <row r="204" spans="1:15" ht="12.75" customHeight="1">
      <c r="A204" s="60">
        <v>195</v>
      </c>
      <c r="B204" s="62" t="s">
        <v>305</v>
      </c>
      <c r="C204" s="31">
        <v>71.5</v>
      </c>
      <c r="D204" s="40">
        <v>71.733333333333334</v>
      </c>
      <c r="E204" s="40">
        <v>70.866666666666674</v>
      </c>
      <c r="F204" s="40">
        <v>70.233333333333334</v>
      </c>
      <c r="G204" s="40">
        <v>69.366666666666674</v>
      </c>
      <c r="H204" s="40">
        <v>72.366666666666674</v>
      </c>
      <c r="I204" s="40">
        <v>73.23333333333332</v>
      </c>
      <c r="J204" s="40">
        <v>73.866666666666674</v>
      </c>
      <c r="K204" s="31">
        <v>72.599999999999994</v>
      </c>
      <c r="L204" s="31">
        <v>71.099999999999994</v>
      </c>
      <c r="M204" s="31">
        <v>85.343689999999995</v>
      </c>
      <c r="N204" s="1"/>
      <c r="O204" s="1"/>
    </row>
    <row r="205" spans="1:15" ht="12.75" customHeight="1">
      <c r="A205" s="60">
        <v>196</v>
      </c>
      <c r="B205" s="62" t="s">
        <v>237</v>
      </c>
      <c r="C205" s="31">
        <v>1490.35</v>
      </c>
      <c r="D205" s="40">
        <v>1499.7833333333335</v>
      </c>
      <c r="E205" s="40">
        <v>1473.616666666667</v>
      </c>
      <c r="F205" s="40">
        <v>1456.8833333333334</v>
      </c>
      <c r="G205" s="40">
        <v>1430.7166666666669</v>
      </c>
      <c r="H205" s="40">
        <v>1516.5166666666671</v>
      </c>
      <c r="I205" s="40">
        <v>1542.6833333333336</v>
      </c>
      <c r="J205" s="40">
        <v>1559.4166666666672</v>
      </c>
      <c r="K205" s="31">
        <v>1525.95</v>
      </c>
      <c r="L205" s="31">
        <v>1483.05</v>
      </c>
      <c r="M205" s="31">
        <v>3.6857199999999999</v>
      </c>
      <c r="N205" s="1"/>
      <c r="O205" s="1"/>
    </row>
    <row r="206" spans="1:15" ht="12.75" customHeight="1">
      <c r="A206" s="60">
        <v>197</v>
      </c>
      <c r="B206" s="62" t="s">
        <v>178</v>
      </c>
      <c r="C206" s="31">
        <v>899.05</v>
      </c>
      <c r="D206" s="40">
        <v>905.16666666666663</v>
      </c>
      <c r="E206" s="40">
        <v>890.38333333333321</v>
      </c>
      <c r="F206" s="40">
        <v>881.71666666666658</v>
      </c>
      <c r="G206" s="40">
        <v>866.93333333333317</v>
      </c>
      <c r="H206" s="40">
        <v>913.83333333333326</v>
      </c>
      <c r="I206" s="40">
        <v>928.61666666666679</v>
      </c>
      <c r="J206" s="40">
        <v>937.2833333333333</v>
      </c>
      <c r="K206" s="31">
        <v>919.95</v>
      </c>
      <c r="L206" s="31">
        <v>896.5</v>
      </c>
      <c r="M206" s="31">
        <v>4.1458399999999997</v>
      </c>
      <c r="N206" s="1"/>
      <c r="O206" s="1"/>
    </row>
    <row r="207" spans="1:15" ht="12.75" customHeight="1">
      <c r="A207" s="60">
        <v>198</v>
      </c>
      <c r="B207" s="62" t="s">
        <v>306</v>
      </c>
      <c r="C207" s="31">
        <v>801.35</v>
      </c>
      <c r="D207" s="40">
        <v>806.75</v>
      </c>
      <c r="E207" s="40">
        <v>790.6</v>
      </c>
      <c r="F207" s="40">
        <v>779.85</v>
      </c>
      <c r="G207" s="40">
        <v>763.7</v>
      </c>
      <c r="H207" s="40">
        <v>817.5</v>
      </c>
      <c r="I207" s="40">
        <v>833.65000000000009</v>
      </c>
      <c r="J207" s="40">
        <v>844.4</v>
      </c>
      <c r="K207" s="31">
        <v>822.9</v>
      </c>
      <c r="L207" s="31">
        <v>796</v>
      </c>
      <c r="M207" s="31">
        <v>20.13822</v>
      </c>
      <c r="N207" s="1"/>
      <c r="O207" s="1"/>
    </row>
    <row r="208" spans="1:15" ht="12.75" customHeight="1">
      <c r="A208" s="60">
        <v>199</v>
      </c>
      <c r="B208" s="62" t="s">
        <v>240</v>
      </c>
      <c r="C208" s="31">
        <v>280.55</v>
      </c>
      <c r="D208" s="40">
        <v>280.7</v>
      </c>
      <c r="E208" s="40">
        <v>279.5</v>
      </c>
      <c r="F208" s="40">
        <v>278.45</v>
      </c>
      <c r="G208" s="40">
        <v>277.25</v>
      </c>
      <c r="H208" s="40">
        <v>281.75</v>
      </c>
      <c r="I208" s="40">
        <v>282.94999999999993</v>
      </c>
      <c r="J208" s="40">
        <v>284</v>
      </c>
      <c r="K208" s="31">
        <v>281.89999999999998</v>
      </c>
      <c r="L208" s="31">
        <v>279.64999999999998</v>
      </c>
      <c r="M208" s="31">
        <v>30.700980000000001</v>
      </c>
      <c r="N208" s="1"/>
      <c r="O208" s="1"/>
    </row>
    <row r="209" spans="1:15" ht="12.75" customHeight="1">
      <c r="A209" s="60">
        <v>200</v>
      </c>
      <c r="B209" s="62" t="s">
        <v>143</v>
      </c>
      <c r="C209" s="31">
        <v>7.6</v>
      </c>
      <c r="D209" s="40">
        <v>7.6833333333333327</v>
      </c>
      <c r="E209" s="40">
        <v>7.5166666666666657</v>
      </c>
      <c r="F209" s="40">
        <v>7.4333333333333327</v>
      </c>
      <c r="G209" s="40">
        <v>7.2666666666666657</v>
      </c>
      <c r="H209" s="40">
        <v>7.7666666666666657</v>
      </c>
      <c r="I209" s="40">
        <v>7.9333333333333318</v>
      </c>
      <c r="J209" s="40">
        <v>8.0166666666666657</v>
      </c>
      <c r="K209" s="31">
        <v>7.85</v>
      </c>
      <c r="L209" s="31">
        <v>7.6</v>
      </c>
      <c r="M209" s="31">
        <v>609.44546000000003</v>
      </c>
      <c r="N209" s="1"/>
      <c r="O209" s="1"/>
    </row>
    <row r="210" spans="1:15" ht="12.75" customHeight="1">
      <c r="A210" s="60">
        <v>201</v>
      </c>
      <c r="B210" s="62" t="s">
        <v>241</v>
      </c>
      <c r="C210" s="31">
        <v>790.15</v>
      </c>
      <c r="D210" s="40">
        <v>791.79999999999984</v>
      </c>
      <c r="E210" s="40">
        <v>783.89999999999964</v>
      </c>
      <c r="F210" s="40">
        <v>777.64999999999975</v>
      </c>
      <c r="G210" s="40">
        <v>769.74999999999955</v>
      </c>
      <c r="H210" s="40">
        <v>798.04999999999973</v>
      </c>
      <c r="I210" s="40">
        <v>805.95</v>
      </c>
      <c r="J210" s="40">
        <v>812.19999999999982</v>
      </c>
      <c r="K210" s="31">
        <v>799.7</v>
      </c>
      <c r="L210" s="31">
        <v>785.55</v>
      </c>
      <c r="M210" s="31">
        <v>11.44336</v>
      </c>
      <c r="N210" s="1"/>
      <c r="O210" s="1"/>
    </row>
    <row r="211" spans="1:15" ht="12.75" customHeight="1">
      <c r="A211" s="60">
        <v>202</v>
      </c>
      <c r="B211" s="62" t="s">
        <v>307</v>
      </c>
      <c r="C211" s="31">
        <v>1449.6</v>
      </c>
      <c r="D211" s="40">
        <v>1454.7333333333333</v>
      </c>
      <c r="E211" s="40">
        <v>1439.9166666666667</v>
      </c>
      <c r="F211" s="40">
        <v>1430.2333333333333</v>
      </c>
      <c r="G211" s="40">
        <v>1415.4166666666667</v>
      </c>
      <c r="H211" s="40">
        <v>1464.4166666666667</v>
      </c>
      <c r="I211" s="40">
        <v>1479.2333333333333</v>
      </c>
      <c r="J211" s="40">
        <v>1488.9166666666667</v>
      </c>
      <c r="K211" s="31">
        <v>1469.55</v>
      </c>
      <c r="L211" s="31">
        <v>1445.05</v>
      </c>
      <c r="M211" s="31">
        <v>0.39088000000000001</v>
      </c>
      <c r="N211" s="1"/>
      <c r="O211" s="1"/>
    </row>
    <row r="212" spans="1:15" ht="12.75" customHeight="1">
      <c r="A212" s="60">
        <v>203</v>
      </c>
      <c r="B212" s="62" t="s">
        <v>242</v>
      </c>
      <c r="C212" s="31">
        <v>380.15</v>
      </c>
      <c r="D212" s="40">
        <v>379.75</v>
      </c>
      <c r="E212" s="40">
        <v>377.5</v>
      </c>
      <c r="F212" s="40">
        <v>374.85</v>
      </c>
      <c r="G212" s="40">
        <v>372.6</v>
      </c>
      <c r="H212" s="40">
        <v>382.4</v>
      </c>
      <c r="I212" s="40">
        <v>384.65</v>
      </c>
      <c r="J212" s="40">
        <v>387.29999999999995</v>
      </c>
      <c r="K212" s="31">
        <v>382</v>
      </c>
      <c r="L212" s="31">
        <v>377.1</v>
      </c>
      <c r="M212" s="31">
        <v>53.147199999999998</v>
      </c>
      <c r="N212" s="1"/>
      <c r="O212" s="1"/>
    </row>
    <row r="213" spans="1:15" ht="12.75" customHeight="1">
      <c r="A213" s="60">
        <v>204</v>
      </c>
      <c r="B213" s="62" t="s">
        <v>308</v>
      </c>
      <c r="C213" s="31">
        <v>16.25</v>
      </c>
      <c r="D213" s="40">
        <v>16.366666666666667</v>
      </c>
      <c r="E213" s="40">
        <v>15.983333333333334</v>
      </c>
      <c r="F213" s="40">
        <v>15.716666666666669</v>
      </c>
      <c r="G213" s="40">
        <v>15.333333333333336</v>
      </c>
      <c r="H213" s="40">
        <v>16.633333333333333</v>
      </c>
      <c r="I213" s="40">
        <v>17.016666666666666</v>
      </c>
      <c r="J213" s="40">
        <v>17.283333333333331</v>
      </c>
      <c r="K213" s="31">
        <v>16.75</v>
      </c>
      <c r="L213" s="31">
        <v>16.100000000000001</v>
      </c>
      <c r="M213" s="31">
        <v>1272.60482</v>
      </c>
      <c r="N213" s="1"/>
      <c r="O213" s="1"/>
    </row>
    <row r="214" spans="1:15" ht="12.75" customHeight="1">
      <c r="A214" s="60">
        <v>205</v>
      </c>
      <c r="B214" s="62" t="s">
        <v>243</v>
      </c>
      <c r="C214" s="31">
        <v>185.25</v>
      </c>
      <c r="D214" s="40">
        <v>186.15</v>
      </c>
      <c r="E214" s="40">
        <v>183.55</v>
      </c>
      <c r="F214" s="40">
        <v>181.85</v>
      </c>
      <c r="G214" s="40">
        <v>179.25</v>
      </c>
      <c r="H214" s="40">
        <v>187.85000000000002</v>
      </c>
      <c r="I214" s="40">
        <v>190.45</v>
      </c>
      <c r="J214" s="40">
        <v>192.15000000000003</v>
      </c>
      <c r="K214" s="31">
        <v>188.75</v>
      </c>
      <c r="L214" s="31">
        <v>184.45</v>
      </c>
      <c r="M214" s="31">
        <v>66.240409999999997</v>
      </c>
      <c r="N214" s="1"/>
      <c r="O214" s="1"/>
    </row>
    <row r="215" spans="1:15" ht="12.75" customHeight="1">
      <c r="A215" s="60">
        <v>206</v>
      </c>
      <c r="B215" s="62" t="s">
        <v>309</v>
      </c>
      <c r="C215" s="31">
        <v>75.849999999999994</v>
      </c>
      <c r="D215" s="40">
        <v>75.649999999999991</v>
      </c>
      <c r="E215" s="40">
        <v>74.299999999999983</v>
      </c>
      <c r="F215" s="40">
        <v>72.749999999999986</v>
      </c>
      <c r="G215" s="40">
        <v>71.399999999999977</v>
      </c>
      <c r="H215" s="40">
        <v>77.199999999999989</v>
      </c>
      <c r="I215" s="40">
        <v>78.549999999999983</v>
      </c>
      <c r="J215" s="40">
        <v>80.099999999999994</v>
      </c>
      <c r="K215" s="31">
        <v>77</v>
      </c>
      <c r="L215" s="31">
        <v>74.099999999999994</v>
      </c>
      <c r="M215" s="31">
        <v>627.44980999999996</v>
      </c>
      <c r="N215" s="1"/>
      <c r="O215" s="1"/>
    </row>
    <row r="216" spans="1:15" ht="12.75" customHeight="1">
      <c r="A216" s="60">
        <v>207</v>
      </c>
      <c r="B216" s="62" t="s">
        <v>244</v>
      </c>
      <c r="C216" s="31">
        <v>554.15</v>
      </c>
      <c r="D216" s="40">
        <v>555.9</v>
      </c>
      <c r="E216" s="40">
        <v>549.29999999999995</v>
      </c>
      <c r="F216" s="40">
        <v>544.44999999999993</v>
      </c>
      <c r="G216" s="40">
        <v>537.84999999999991</v>
      </c>
      <c r="H216" s="40">
        <v>560.75</v>
      </c>
      <c r="I216" s="40">
        <v>567.35000000000014</v>
      </c>
      <c r="J216" s="40">
        <v>572.20000000000005</v>
      </c>
      <c r="K216" s="31">
        <v>562.5</v>
      </c>
      <c r="L216" s="31">
        <v>551.04999999999995</v>
      </c>
      <c r="M216" s="31">
        <v>9.1803600000000003</v>
      </c>
      <c r="N216" s="1"/>
      <c r="O216" s="1"/>
    </row>
    <row r="217" spans="1:15" ht="12.75" customHeight="1">
      <c r="A217" s="63"/>
      <c r="B217" s="64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1"/>
      <c r="O217" s="1"/>
    </row>
    <row r="218" spans="1:15" ht="12.75" customHeight="1">
      <c r="A218" s="66"/>
      <c r="B218" s="67"/>
      <c r="C218" s="68"/>
      <c r="D218" s="68"/>
      <c r="E218" s="68"/>
      <c r="F218" s="68"/>
      <c r="G218" s="68"/>
      <c r="H218" s="68"/>
      <c r="I218" s="68"/>
      <c r="J218" s="68"/>
      <c r="K218" s="68"/>
      <c r="L218" s="69"/>
      <c r="M218" s="1"/>
      <c r="N218" s="1"/>
      <c r="O218" s="1"/>
    </row>
    <row r="219" spans="1:15" ht="12.75" customHeight="1">
      <c r="A219" s="66"/>
      <c r="B219" s="1"/>
      <c r="C219" s="68"/>
      <c r="D219" s="68"/>
      <c r="E219" s="68"/>
      <c r="F219" s="68"/>
      <c r="G219" s="68"/>
      <c r="H219" s="68"/>
      <c r="I219" s="68"/>
      <c r="J219" s="68"/>
      <c r="K219" s="68"/>
      <c r="L219" s="69"/>
      <c r="M219" s="1"/>
      <c r="N219" s="1"/>
      <c r="O219" s="1"/>
    </row>
    <row r="220" spans="1:15" ht="12.75" customHeight="1">
      <c r="A220" s="66"/>
      <c r="B220" s="1"/>
      <c r="C220" s="68"/>
      <c r="D220" s="68"/>
      <c r="E220" s="68"/>
      <c r="F220" s="68"/>
      <c r="G220" s="68"/>
      <c r="H220" s="68"/>
      <c r="I220" s="68"/>
      <c r="J220" s="68"/>
      <c r="K220" s="68"/>
      <c r="L220" s="69"/>
      <c r="M220" s="1"/>
      <c r="N220" s="1"/>
      <c r="O220" s="1"/>
    </row>
    <row r="221" spans="1:15" ht="12.75" customHeight="1">
      <c r="A221" s="70" t="s">
        <v>310</v>
      </c>
      <c r="B221" s="1"/>
      <c r="C221" s="68"/>
      <c r="D221" s="68"/>
      <c r="E221" s="68"/>
      <c r="F221" s="68"/>
      <c r="G221" s="68"/>
      <c r="H221" s="68"/>
      <c r="I221" s="68"/>
      <c r="J221" s="68"/>
      <c r="K221" s="68"/>
      <c r="L221" s="69"/>
      <c r="M221" s="1"/>
      <c r="N221" s="1"/>
      <c r="O221" s="1"/>
    </row>
    <row r="222" spans="1:15" ht="12.75" customHeight="1">
      <c r="A222" s="1"/>
      <c r="B222" s="1"/>
      <c r="C222" s="68"/>
      <c r="D222" s="68"/>
      <c r="E222" s="68"/>
      <c r="F222" s="68"/>
      <c r="G222" s="68"/>
      <c r="H222" s="68"/>
      <c r="I222" s="68"/>
      <c r="J222" s="68"/>
      <c r="K222" s="68"/>
      <c r="L222" s="69"/>
      <c r="M222" s="1"/>
      <c r="N222" s="1"/>
      <c r="O222" s="1"/>
    </row>
    <row r="223" spans="1:15" ht="12.75" customHeight="1">
      <c r="A223" s="1"/>
      <c r="B223" s="1"/>
      <c r="C223" s="68"/>
      <c r="D223" s="68"/>
      <c r="E223" s="68"/>
      <c r="F223" s="68"/>
      <c r="G223" s="68"/>
      <c r="H223" s="68"/>
      <c r="I223" s="68"/>
      <c r="J223" s="68"/>
      <c r="K223" s="68"/>
      <c r="L223" s="69"/>
      <c r="M223" s="1"/>
      <c r="N223" s="1"/>
      <c r="O223" s="1"/>
    </row>
    <row r="224" spans="1:15" ht="12.75" customHeight="1">
      <c r="A224" s="71" t="s">
        <v>311</v>
      </c>
      <c r="B224" s="1"/>
      <c r="C224" s="68"/>
      <c r="D224" s="68"/>
      <c r="E224" s="68"/>
      <c r="F224" s="68"/>
      <c r="G224" s="68"/>
      <c r="H224" s="68"/>
      <c r="I224" s="68"/>
      <c r="J224" s="68"/>
      <c r="K224" s="68"/>
      <c r="L224" s="69"/>
      <c r="M224" s="1"/>
      <c r="N224" s="1"/>
      <c r="O224" s="1"/>
    </row>
    <row r="225" spans="1:15" ht="12.75" customHeight="1">
      <c r="A225" s="72"/>
      <c r="B225" s="1"/>
      <c r="C225" s="68"/>
      <c r="D225" s="68"/>
      <c r="E225" s="68"/>
      <c r="F225" s="68"/>
      <c r="G225" s="68"/>
      <c r="H225" s="68"/>
      <c r="I225" s="68"/>
      <c r="J225" s="68"/>
      <c r="K225" s="68"/>
      <c r="L225" s="69"/>
      <c r="M225" s="1"/>
      <c r="N225" s="1"/>
      <c r="O225" s="1"/>
    </row>
    <row r="226" spans="1:15" ht="12.75" customHeight="1">
      <c r="A226" s="73" t="s">
        <v>312</v>
      </c>
      <c r="B226" s="1"/>
      <c r="C226" s="68"/>
      <c r="D226" s="68"/>
      <c r="E226" s="68"/>
      <c r="F226" s="68"/>
      <c r="G226" s="68"/>
      <c r="H226" s="68"/>
      <c r="I226" s="68"/>
      <c r="J226" s="68"/>
      <c r="K226" s="68"/>
      <c r="L226" s="69"/>
      <c r="M226" s="1"/>
      <c r="N226" s="1"/>
      <c r="O226" s="1"/>
    </row>
    <row r="227" spans="1:15" ht="12.75" customHeight="1">
      <c r="A227" s="53" t="s">
        <v>245</v>
      </c>
      <c r="B227" s="1"/>
      <c r="C227" s="68"/>
      <c r="D227" s="68"/>
      <c r="E227" s="68"/>
      <c r="F227" s="68"/>
      <c r="G227" s="68"/>
      <c r="H227" s="68"/>
      <c r="I227" s="68"/>
      <c r="J227" s="68"/>
      <c r="K227" s="68"/>
      <c r="L227" s="69"/>
      <c r="M227" s="1"/>
      <c r="N227" s="1"/>
      <c r="O227" s="1"/>
    </row>
    <row r="228" spans="1:15" ht="12.75" customHeight="1">
      <c r="A228" s="53" t="s">
        <v>246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9"/>
      <c r="M228" s="1"/>
      <c r="N228" s="1"/>
      <c r="O228" s="1"/>
    </row>
    <row r="229" spans="1:15" ht="12.75" customHeight="1">
      <c r="A229" s="53" t="s">
        <v>247</v>
      </c>
      <c r="B229" s="1"/>
      <c r="C229" s="74"/>
      <c r="D229" s="74"/>
      <c r="E229" s="74"/>
      <c r="F229" s="74"/>
      <c r="G229" s="74"/>
      <c r="H229" s="74"/>
      <c r="I229" s="74"/>
      <c r="J229" s="74"/>
      <c r="K229" s="74"/>
      <c r="L229" s="69"/>
      <c r="M229" s="1"/>
      <c r="N229" s="1"/>
      <c r="O229" s="1"/>
    </row>
    <row r="230" spans="1:15" ht="12.75" customHeight="1">
      <c r="A230" s="53" t="s">
        <v>248</v>
      </c>
      <c r="B230" s="1"/>
      <c r="C230" s="68"/>
      <c r="D230" s="68"/>
      <c r="E230" s="68"/>
      <c r="F230" s="68"/>
      <c r="G230" s="68"/>
      <c r="H230" s="68"/>
      <c r="I230" s="68"/>
      <c r="J230" s="68"/>
      <c r="K230" s="68"/>
      <c r="L230" s="69"/>
      <c r="M230" s="1"/>
      <c r="N230" s="1"/>
      <c r="O230" s="1"/>
    </row>
    <row r="231" spans="1:15" ht="12.75" customHeight="1">
      <c r="A231" s="53" t="s">
        <v>249</v>
      </c>
      <c r="B231" s="1"/>
      <c r="C231" s="68"/>
      <c r="D231" s="68"/>
      <c r="E231" s="68"/>
      <c r="F231" s="68"/>
      <c r="G231" s="68"/>
      <c r="H231" s="68"/>
      <c r="I231" s="68"/>
      <c r="J231" s="68"/>
      <c r="K231" s="68"/>
      <c r="L231" s="69"/>
      <c r="M231" s="1"/>
      <c r="N231" s="1"/>
      <c r="O231" s="1"/>
    </row>
    <row r="232" spans="1:15" ht="12.75" customHeight="1">
      <c r="A232" s="75"/>
      <c r="B232" s="1"/>
      <c r="C232" s="68"/>
      <c r="D232" s="68"/>
      <c r="E232" s="68"/>
      <c r="F232" s="68"/>
      <c r="G232" s="68"/>
      <c r="H232" s="68"/>
      <c r="I232" s="68"/>
      <c r="J232" s="68"/>
      <c r="K232" s="68"/>
      <c r="L232" s="69"/>
      <c r="M232" s="1"/>
      <c r="N232" s="1"/>
      <c r="O232" s="1"/>
    </row>
    <row r="233" spans="1:15" ht="12.75" customHeight="1">
      <c r="A233" s="1"/>
      <c r="B233" s="1"/>
      <c r="C233" s="68"/>
      <c r="D233" s="68"/>
      <c r="E233" s="68"/>
      <c r="F233" s="68"/>
      <c r="G233" s="68"/>
      <c r="H233" s="68"/>
      <c r="I233" s="68"/>
      <c r="J233" s="68"/>
      <c r="K233" s="68"/>
      <c r="L233" s="69"/>
      <c r="M233" s="1"/>
      <c r="N233" s="1"/>
      <c r="O233" s="1"/>
    </row>
    <row r="234" spans="1:15" ht="12.75" customHeight="1">
      <c r="A234" s="1"/>
      <c r="B234" s="1"/>
      <c r="C234" s="68"/>
      <c r="D234" s="68"/>
      <c r="E234" s="68"/>
      <c r="F234" s="68"/>
      <c r="G234" s="68"/>
      <c r="H234" s="68"/>
      <c r="I234" s="68"/>
      <c r="J234" s="68"/>
      <c r="K234" s="68"/>
      <c r="L234" s="69"/>
      <c r="M234" s="1"/>
      <c r="N234" s="1"/>
      <c r="O234" s="1"/>
    </row>
    <row r="235" spans="1:15" ht="12.75" customHeight="1">
      <c r="A235" s="1"/>
      <c r="B235" s="1"/>
      <c r="C235" s="68"/>
      <c r="D235" s="68"/>
      <c r="E235" s="68"/>
      <c r="F235" s="68"/>
      <c r="G235" s="68"/>
      <c r="H235" s="68"/>
      <c r="I235" s="68"/>
      <c r="J235" s="68"/>
      <c r="K235" s="68"/>
      <c r="L235" s="69"/>
      <c r="M235" s="1"/>
      <c r="N235" s="1"/>
      <c r="O235" s="1"/>
    </row>
    <row r="236" spans="1:15" ht="12.75" customHeight="1">
      <c r="A236" s="1"/>
      <c r="B236" s="1"/>
      <c r="C236" s="68"/>
      <c r="D236" s="68"/>
      <c r="E236" s="68"/>
      <c r="F236" s="68"/>
      <c r="G236" s="68"/>
      <c r="H236" s="68"/>
      <c r="I236" s="68"/>
      <c r="J236" s="68"/>
      <c r="K236" s="68"/>
      <c r="L236" s="69"/>
      <c r="M236" s="1"/>
      <c r="N236" s="1"/>
      <c r="O236" s="1"/>
    </row>
    <row r="237" spans="1:15" ht="12.75" customHeight="1">
      <c r="A237" s="76" t="s">
        <v>250</v>
      </c>
      <c r="B237" s="1"/>
      <c r="C237" s="68"/>
      <c r="D237" s="68"/>
      <c r="E237" s="68"/>
      <c r="F237" s="68"/>
      <c r="G237" s="68"/>
      <c r="H237" s="68"/>
      <c r="I237" s="68"/>
      <c r="J237" s="68"/>
      <c r="K237" s="68"/>
      <c r="L237" s="69"/>
      <c r="M237" s="1"/>
      <c r="N237" s="1"/>
      <c r="O237" s="1"/>
    </row>
    <row r="238" spans="1:15" ht="12.75" customHeight="1">
      <c r="A238" s="77" t="s">
        <v>251</v>
      </c>
      <c r="B238" s="1"/>
      <c r="C238" s="68"/>
      <c r="D238" s="68"/>
      <c r="E238" s="68"/>
      <c r="F238" s="68"/>
      <c r="G238" s="68"/>
      <c r="H238" s="68"/>
      <c r="I238" s="68"/>
      <c r="J238" s="68"/>
      <c r="K238" s="68"/>
      <c r="L238" s="69"/>
      <c r="M238" s="1"/>
      <c r="N238" s="1"/>
      <c r="O238" s="1"/>
    </row>
    <row r="239" spans="1:15" ht="12.75" customHeight="1">
      <c r="A239" s="77" t="s">
        <v>252</v>
      </c>
      <c r="B239" s="1"/>
      <c r="C239" s="68"/>
      <c r="D239" s="68"/>
      <c r="E239" s="68"/>
      <c r="F239" s="68"/>
      <c r="G239" s="68"/>
      <c r="H239" s="68"/>
      <c r="I239" s="68"/>
      <c r="J239" s="68"/>
      <c r="K239" s="68"/>
      <c r="L239" s="69"/>
      <c r="M239" s="1"/>
      <c r="N239" s="1"/>
      <c r="O239" s="1"/>
    </row>
    <row r="240" spans="1:15" ht="12.75" customHeight="1">
      <c r="A240" s="77" t="s">
        <v>253</v>
      </c>
      <c r="B240" s="1"/>
      <c r="C240" s="68"/>
      <c r="D240" s="68"/>
      <c r="E240" s="68"/>
      <c r="F240" s="68"/>
      <c r="G240" s="68"/>
      <c r="H240" s="68"/>
      <c r="I240" s="68"/>
      <c r="J240" s="68"/>
      <c r="K240" s="68"/>
      <c r="L240" s="69"/>
      <c r="M240" s="1"/>
      <c r="N240" s="1"/>
      <c r="O240" s="1"/>
    </row>
    <row r="241" spans="1:15" ht="12.75" customHeight="1">
      <c r="A241" s="77" t="s">
        <v>254</v>
      </c>
      <c r="B241" s="1"/>
      <c r="C241" s="68"/>
      <c r="D241" s="68"/>
      <c r="E241" s="68"/>
      <c r="F241" s="68"/>
      <c r="G241" s="68"/>
      <c r="H241" s="68"/>
      <c r="I241" s="68"/>
      <c r="J241" s="68"/>
      <c r="K241" s="68"/>
      <c r="L241" s="69"/>
      <c r="M241" s="1"/>
      <c r="N241" s="1"/>
      <c r="O241" s="1"/>
    </row>
    <row r="242" spans="1:15" ht="12.75" customHeight="1">
      <c r="A242" s="77" t="s">
        <v>255</v>
      </c>
      <c r="B242" s="1"/>
      <c r="C242" s="68"/>
      <c r="D242" s="68"/>
      <c r="E242" s="68"/>
      <c r="F242" s="68"/>
      <c r="G242" s="68"/>
      <c r="H242" s="68"/>
      <c r="I242" s="68"/>
      <c r="J242" s="68"/>
      <c r="K242" s="68"/>
      <c r="L242" s="69"/>
      <c r="M242" s="1"/>
      <c r="N242" s="1"/>
      <c r="O242" s="1"/>
    </row>
    <row r="243" spans="1:15" ht="12.75" customHeight="1">
      <c r="A243" s="77" t="s">
        <v>256</v>
      </c>
      <c r="B243" s="1"/>
      <c r="C243" s="68"/>
      <c r="D243" s="68"/>
      <c r="E243" s="68"/>
      <c r="F243" s="68"/>
      <c r="G243" s="68"/>
      <c r="H243" s="68"/>
      <c r="I243" s="68"/>
      <c r="J243" s="68"/>
      <c r="K243" s="68"/>
      <c r="L243" s="69"/>
      <c r="M243" s="1"/>
      <c r="N243" s="1"/>
      <c r="O243" s="1"/>
    </row>
    <row r="244" spans="1:15" ht="12.75" customHeight="1">
      <c r="A244" s="77" t="s">
        <v>257</v>
      </c>
      <c r="B244" s="1"/>
      <c r="C244" s="68"/>
      <c r="D244" s="68"/>
      <c r="E244" s="68"/>
      <c r="F244" s="68"/>
      <c r="G244" s="68"/>
      <c r="H244" s="68"/>
      <c r="I244" s="68"/>
      <c r="J244" s="68"/>
      <c r="K244" s="68"/>
      <c r="L244" s="69"/>
      <c r="M244" s="1"/>
      <c r="N244" s="1"/>
      <c r="O244" s="1"/>
    </row>
    <row r="245" spans="1:15" ht="12.75" customHeight="1">
      <c r="A245" s="77" t="s">
        <v>258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9"/>
      <c r="M245" s="1"/>
      <c r="N245" s="1"/>
      <c r="O245" s="1"/>
    </row>
    <row r="246" spans="1:15" ht="12.75" customHeight="1">
      <c r="A246" s="77" t="s">
        <v>259</v>
      </c>
      <c r="B246" s="1"/>
      <c r="C246" s="74"/>
      <c r="D246" s="74"/>
      <c r="E246" s="74"/>
      <c r="F246" s="74"/>
      <c r="G246" s="74"/>
      <c r="H246" s="74"/>
      <c r="I246" s="74"/>
      <c r="J246" s="74"/>
      <c r="K246" s="74"/>
      <c r="L246" s="69"/>
      <c r="M246" s="1"/>
      <c r="N246" s="1"/>
      <c r="O246" s="1"/>
    </row>
    <row r="247" spans="1:15" ht="12.75" customHeight="1">
      <c r="A247" s="1"/>
      <c r="B247" s="1"/>
      <c r="C247" s="68"/>
      <c r="D247" s="68"/>
      <c r="E247" s="68"/>
      <c r="F247" s="68"/>
      <c r="G247" s="68"/>
      <c r="H247" s="68"/>
      <c r="I247" s="68"/>
      <c r="J247" s="68"/>
      <c r="K247" s="68"/>
      <c r="L247" s="69"/>
      <c r="M247" s="1"/>
      <c r="N247" s="1"/>
      <c r="O247" s="1"/>
    </row>
    <row r="248" spans="1:15" ht="12.75" customHeight="1">
      <c r="A248" s="1"/>
      <c r="B248" s="1"/>
      <c r="C248" s="68"/>
      <c r="D248" s="68"/>
      <c r="E248" s="68"/>
      <c r="F248" s="68"/>
      <c r="G248" s="68"/>
      <c r="H248" s="68"/>
      <c r="I248" s="68"/>
      <c r="J248" s="68"/>
      <c r="K248" s="68"/>
      <c r="L248" s="69"/>
      <c r="M248" s="1"/>
      <c r="N248" s="1"/>
      <c r="O248" s="1"/>
    </row>
    <row r="249" spans="1:15" ht="12.75" customHeight="1">
      <c r="A249" s="1"/>
      <c r="B249" s="1"/>
      <c r="C249" s="68"/>
      <c r="D249" s="68"/>
      <c r="E249" s="68"/>
      <c r="F249" s="68"/>
      <c r="G249" s="68"/>
      <c r="H249" s="68"/>
      <c r="I249" s="68"/>
      <c r="J249" s="68"/>
      <c r="K249" s="68"/>
      <c r="L249" s="69"/>
      <c r="M249" s="1"/>
      <c r="N249" s="1"/>
      <c r="O249" s="1"/>
    </row>
    <row r="250" spans="1:15" ht="12.75" customHeight="1">
      <c r="A250" s="1"/>
      <c r="B250" s="1"/>
      <c r="C250" s="68"/>
      <c r="D250" s="68"/>
      <c r="E250" s="68"/>
      <c r="F250" s="68"/>
      <c r="G250" s="68"/>
      <c r="H250" s="68"/>
      <c r="I250" s="68"/>
      <c r="J250" s="68"/>
      <c r="K250" s="68"/>
      <c r="L250" s="69"/>
      <c r="M250" s="1"/>
      <c r="N250" s="1"/>
      <c r="O250" s="1"/>
    </row>
    <row r="251" spans="1:15" ht="12.75" customHeight="1">
      <c r="A251" s="1"/>
      <c r="B251" s="1"/>
      <c r="C251" s="68"/>
      <c r="D251" s="68"/>
      <c r="E251" s="68"/>
      <c r="F251" s="68"/>
      <c r="G251" s="68"/>
      <c r="H251" s="68"/>
      <c r="I251" s="68"/>
      <c r="J251" s="68"/>
      <c r="K251" s="68"/>
      <c r="L251" s="69"/>
      <c r="M251" s="1"/>
      <c r="N251" s="1"/>
      <c r="O251" s="1"/>
    </row>
    <row r="252" spans="1:15" ht="12.75" customHeight="1">
      <c r="A252" s="1"/>
      <c r="B252" s="1"/>
      <c r="C252" s="68"/>
      <c r="D252" s="68"/>
      <c r="E252" s="68"/>
      <c r="F252" s="68"/>
      <c r="G252" s="68"/>
      <c r="H252" s="68"/>
      <c r="I252" s="68"/>
      <c r="J252" s="68"/>
      <c r="K252" s="68"/>
      <c r="L252" s="69"/>
      <c r="M252" s="1"/>
      <c r="N252" s="1"/>
      <c r="O252" s="1"/>
    </row>
    <row r="253" spans="1:15" ht="12.75" customHeight="1">
      <c r="A253" s="1"/>
      <c r="B253" s="1"/>
      <c r="C253" s="68"/>
      <c r="D253" s="68"/>
      <c r="E253" s="68"/>
      <c r="F253" s="68"/>
      <c r="G253" s="68"/>
      <c r="H253" s="68"/>
      <c r="I253" s="68"/>
      <c r="J253" s="68"/>
      <c r="K253" s="68"/>
      <c r="L253" s="69"/>
      <c r="M253" s="1"/>
      <c r="N253" s="1"/>
      <c r="O253" s="1"/>
    </row>
    <row r="254" spans="1:15" ht="12.75" customHeight="1">
      <c r="A254" s="1"/>
      <c r="B254" s="1"/>
      <c r="C254" s="68"/>
      <c r="D254" s="68"/>
      <c r="E254" s="68"/>
      <c r="F254" s="68"/>
      <c r="G254" s="68"/>
      <c r="H254" s="68"/>
      <c r="I254" s="68"/>
      <c r="J254" s="68"/>
      <c r="K254" s="68"/>
      <c r="L254" s="69"/>
      <c r="M254" s="1"/>
      <c r="N254" s="1"/>
      <c r="O254" s="1"/>
    </row>
    <row r="255" spans="1:15" ht="12.75" customHeight="1">
      <c r="A255" s="1"/>
      <c r="B255" s="1"/>
      <c r="C255" s="68"/>
      <c r="D255" s="68"/>
      <c r="E255" s="68"/>
      <c r="F255" s="68"/>
      <c r="G255" s="68"/>
      <c r="H255" s="68"/>
      <c r="I255" s="68"/>
      <c r="J255" s="68"/>
      <c r="K255" s="68"/>
      <c r="L255" s="69"/>
      <c r="M255" s="1"/>
      <c r="N255" s="1"/>
      <c r="O255" s="1"/>
    </row>
    <row r="256" spans="1:15" ht="12.75" customHeight="1">
      <c r="A256" s="1"/>
      <c r="B256" s="1"/>
      <c r="C256" s="68"/>
      <c r="D256" s="68"/>
      <c r="E256" s="68"/>
      <c r="F256" s="68"/>
      <c r="G256" s="68"/>
      <c r="H256" s="68"/>
      <c r="I256" s="68"/>
      <c r="J256" s="68"/>
      <c r="K256" s="68"/>
      <c r="L256" s="69"/>
      <c r="M256" s="1"/>
      <c r="N256" s="1"/>
      <c r="O256" s="1"/>
    </row>
    <row r="257" spans="1:15" ht="12.75" customHeight="1">
      <c r="A257" s="1"/>
      <c r="B257" s="1"/>
      <c r="C257" s="68"/>
      <c r="D257" s="68"/>
      <c r="E257" s="68"/>
      <c r="F257" s="68"/>
      <c r="G257" s="68"/>
      <c r="H257" s="68"/>
      <c r="I257" s="68"/>
      <c r="J257" s="68"/>
      <c r="K257" s="68"/>
      <c r="L257" s="69"/>
      <c r="M257" s="1"/>
      <c r="N257" s="1"/>
      <c r="O257" s="1"/>
    </row>
    <row r="258" spans="1:15" ht="12.75" customHeight="1">
      <c r="A258" s="1"/>
      <c r="B258" s="1"/>
      <c r="C258" s="68"/>
      <c r="D258" s="68"/>
      <c r="E258" s="68"/>
      <c r="F258" s="68"/>
      <c r="G258" s="68"/>
      <c r="H258" s="68"/>
      <c r="I258" s="68"/>
      <c r="J258" s="68"/>
      <c r="K258" s="68"/>
      <c r="L258" s="69"/>
      <c r="M258" s="1"/>
      <c r="N258" s="1"/>
      <c r="O258" s="1"/>
    </row>
    <row r="259" spans="1:15" ht="12.75" customHeight="1">
      <c r="A259" s="1"/>
      <c r="B259" s="1"/>
      <c r="C259" s="68"/>
      <c r="D259" s="68"/>
      <c r="E259" s="68"/>
      <c r="F259" s="68"/>
      <c r="G259" s="68"/>
      <c r="H259" s="68"/>
      <c r="I259" s="68"/>
      <c r="J259" s="68"/>
      <c r="K259" s="68"/>
      <c r="L259" s="69"/>
      <c r="M259" s="1"/>
      <c r="N259" s="1"/>
      <c r="O259" s="1"/>
    </row>
    <row r="260" spans="1:15" ht="12.75" customHeight="1">
      <c r="A260" s="1"/>
      <c r="B260" s="1"/>
      <c r="C260" s="68"/>
      <c r="D260" s="68"/>
      <c r="E260" s="68"/>
      <c r="F260" s="68"/>
      <c r="G260" s="68"/>
      <c r="H260" s="68"/>
      <c r="I260" s="68"/>
      <c r="J260" s="68"/>
      <c r="K260" s="68"/>
      <c r="L260" s="69"/>
      <c r="M260" s="1"/>
      <c r="N260" s="1"/>
      <c r="O260" s="1"/>
    </row>
    <row r="261" spans="1:15" ht="12.75" customHeight="1">
      <c r="A261" s="1"/>
      <c r="B261" s="1"/>
      <c r="C261" s="68"/>
      <c r="D261" s="68"/>
      <c r="E261" s="68"/>
      <c r="F261" s="68"/>
      <c r="G261" s="68"/>
      <c r="H261" s="68"/>
      <c r="I261" s="68"/>
      <c r="J261" s="68"/>
      <c r="K261" s="68"/>
      <c r="L261" s="69"/>
      <c r="M261" s="1"/>
      <c r="N261" s="1"/>
      <c r="O261" s="1"/>
    </row>
    <row r="262" spans="1:15" ht="12.75" customHeight="1">
      <c r="A262" s="1"/>
      <c r="B262" s="1"/>
      <c r="C262" s="68"/>
      <c r="D262" s="68"/>
      <c r="E262" s="68"/>
      <c r="F262" s="68"/>
      <c r="G262" s="68"/>
      <c r="H262" s="68"/>
      <c r="I262" s="68"/>
      <c r="J262" s="68"/>
      <c r="K262" s="68"/>
      <c r="L262" s="69"/>
      <c r="M262" s="1"/>
      <c r="N262" s="1"/>
      <c r="O262" s="1"/>
    </row>
    <row r="263" spans="1:15" ht="12.75" customHeight="1">
      <c r="A263" s="1"/>
      <c r="B263" s="1"/>
      <c r="C263" s="68"/>
      <c r="D263" s="68"/>
      <c r="E263" s="68"/>
      <c r="F263" s="68"/>
      <c r="G263" s="68"/>
      <c r="H263" s="68"/>
      <c r="I263" s="68"/>
      <c r="J263" s="68"/>
      <c r="K263" s="68"/>
      <c r="L263" s="69"/>
      <c r="M263" s="1"/>
      <c r="N263" s="1"/>
      <c r="O263" s="1"/>
    </row>
    <row r="264" spans="1:15" ht="12.75" customHeight="1">
      <c r="A264" s="1"/>
      <c r="B264" s="1"/>
      <c r="C264" s="68"/>
      <c r="D264" s="68"/>
      <c r="E264" s="68"/>
      <c r="F264" s="68"/>
      <c r="G264" s="68"/>
      <c r="H264" s="68"/>
      <c r="I264" s="68"/>
      <c r="J264" s="68"/>
      <c r="K264" s="68"/>
      <c r="L264" s="69"/>
      <c r="M264" s="1"/>
      <c r="N264" s="1"/>
      <c r="O264" s="1"/>
    </row>
    <row r="265" spans="1:15" ht="12.75" customHeight="1">
      <c r="A265" s="1"/>
      <c r="B265" s="1"/>
      <c r="C265" s="68"/>
      <c r="D265" s="68"/>
      <c r="E265" s="68"/>
      <c r="F265" s="68"/>
      <c r="G265" s="68"/>
      <c r="H265" s="68"/>
      <c r="I265" s="68"/>
      <c r="J265" s="68"/>
      <c r="K265" s="68"/>
      <c r="L265" s="69"/>
      <c r="M265" s="1"/>
      <c r="N265" s="1"/>
      <c r="O265" s="1"/>
    </row>
    <row r="266" spans="1:15" ht="12.75" customHeight="1">
      <c r="A266" s="1"/>
      <c r="B266" s="1"/>
      <c r="C266" s="68"/>
      <c r="D266" s="68"/>
      <c r="E266" s="68"/>
      <c r="F266" s="68"/>
      <c r="G266" s="68"/>
      <c r="H266" s="68"/>
      <c r="I266" s="68"/>
      <c r="J266" s="68"/>
      <c r="K266" s="68"/>
      <c r="L266" s="69"/>
      <c r="M266" s="1"/>
      <c r="N266" s="1"/>
      <c r="O266" s="1"/>
    </row>
    <row r="267" spans="1:15" ht="12.75" customHeight="1">
      <c r="A267" s="1"/>
      <c r="B267" s="1"/>
      <c r="C267" s="68"/>
      <c r="D267" s="68"/>
      <c r="E267" s="68"/>
      <c r="F267" s="68"/>
      <c r="G267" s="68"/>
      <c r="H267" s="68"/>
      <c r="I267" s="68"/>
      <c r="J267" s="68"/>
      <c r="K267" s="68"/>
      <c r="L267" s="69"/>
      <c r="M267" s="1"/>
      <c r="N267" s="1"/>
      <c r="O267" s="1"/>
    </row>
    <row r="268" spans="1:15" ht="12.75" customHeight="1">
      <c r="A268" s="1"/>
      <c r="B268" s="1"/>
      <c r="C268" s="68"/>
      <c r="D268" s="68"/>
      <c r="E268" s="68"/>
      <c r="F268" s="68"/>
      <c r="G268" s="68"/>
      <c r="H268" s="68"/>
      <c r="I268" s="68"/>
      <c r="J268" s="68"/>
      <c r="K268" s="68"/>
      <c r="L268" s="69"/>
      <c r="M268" s="1"/>
      <c r="N268" s="1"/>
      <c r="O268" s="1"/>
    </row>
    <row r="269" spans="1:15" ht="12.75" customHeight="1">
      <c r="A269" s="1"/>
      <c r="B269" s="1"/>
      <c r="C269" s="68"/>
      <c r="D269" s="68"/>
      <c r="E269" s="68"/>
      <c r="F269" s="68"/>
      <c r="G269" s="68"/>
      <c r="H269" s="68"/>
      <c r="I269" s="68"/>
      <c r="J269" s="68"/>
      <c r="K269" s="68"/>
      <c r="L269" s="69"/>
      <c r="M269" s="1"/>
      <c r="N269" s="1"/>
      <c r="O269" s="1"/>
    </row>
    <row r="270" spans="1:15" ht="12.75" customHeight="1">
      <c r="A270" s="1"/>
      <c r="B270" s="1"/>
      <c r="C270" s="68"/>
      <c r="D270" s="68"/>
      <c r="E270" s="68"/>
      <c r="F270" s="68"/>
      <c r="G270" s="68"/>
      <c r="H270" s="68"/>
      <c r="I270" s="68"/>
      <c r="J270" s="68"/>
      <c r="K270" s="68"/>
      <c r="L270" s="69"/>
      <c r="M270" s="1"/>
      <c r="N270" s="1"/>
      <c r="O270" s="1"/>
    </row>
    <row r="271" spans="1:15" ht="12.75" customHeight="1">
      <c r="A271" s="1"/>
      <c r="B271" s="1"/>
      <c r="C271" s="68"/>
      <c r="D271" s="68"/>
      <c r="E271" s="68"/>
      <c r="F271" s="68"/>
      <c r="G271" s="68"/>
      <c r="H271" s="68"/>
      <c r="I271" s="68"/>
      <c r="J271" s="68"/>
      <c r="K271" s="68"/>
      <c r="L271" s="69"/>
      <c r="M271" s="1"/>
      <c r="N271" s="1"/>
      <c r="O271" s="1"/>
    </row>
    <row r="272" spans="1:15" ht="12.75" customHeight="1">
      <c r="A272" s="1"/>
      <c r="B272" s="1"/>
      <c r="C272" s="68"/>
      <c r="D272" s="68"/>
      <c r="E272" s="68"/>
      <c r="F272" s="68"/>
      <c r="G272" s="68"/>
      <c r="H272" s="68"/>
      <c r="I272" s="68"/>
      <c r="J272" s="68"/>
      <c r="K272" s="68"/>
      <c r="L272" s="69"/>
      <c r="M272" s="1"/>
      <c r="N272" s="1"/>
      <c r="O272" s="1"/>
    </row>
    <row r="273" spans="1:15" ht="12.75" customHeight="1">
      <c r="A273" s="1"/>
      <c r="B273" s="1"/>
      <c r="C273" s="68"/>
      <c r="D273" s="68"/>
      <c r="E273" s="68"/>
      <c r="F273" s="68"/>
      <c r="G273" s="68"/>
      <c r="H273" s="68"/>
      <c r="I273" s="68"/>
      <c r="J273" s="68"/>
      <c r="K273" s="68"/>
      <c r="L273" s="69"/>
      <c r="M273" s="1"/>
      <c r="N273" s="1"/>
      <c r="O273" s="1"/>
    </row>
    <row r="274" spans="1:15" ht="12.75" customHeight="1">
      <c r="A274" s="1"/>
      <c r="B274" s="1"/>
      <c r="C274" s="68"/>
      <c r="D274" s="68"/>
      <c r="E274" s="68"/>
      <c r="F274" s="68"/>
      <c r="G274" s="68"/>
      <c r="H274" s="68"/>
      <c r="I274" s="68"/>
      <c r="J274" s="68"/>
      <c r="K274" s="68"/>
      <c r="L274" s="69"/>
      <c r="M274" s="1"/>
      <c r="N274" s="1"/>
      <c r="O274" s="1"/>
    </row>
    <row r="275" spans="1:15" ht="12.75" customHeight="1">
      <c r="A275" s="1"/>
      <c r="B275" s="1"/>
      <c r="C275" s="68"/>
      <c r="D275" s="68"/>
      <c r="E275" s="68"/>
      <c r="F275" s="68"/>
      <c r="G275" s="68"/>
      <c r="H275" s="68"/>
      <c r="I275" s="68"/>
      <c r="J275" s="68"/>
      <c r="K275" s="68"/>
      <c r="L275" s="69"/>
      <c r="M275" s="1"/>
      <c r="N275" s="1"/>
      <c r="O275" s="1"/>
    </row>
    <row r="276" spans="1:15" ht="12.75" customHeight="1">
      <c r="A276" s="1"/>
      <c r="B276" s="1"/>
      <c r="C276" s="68"/>
      <c r="D276" s="68"/>
      <c r="E276" s="68"/>
      <c r="F276" s="68"/>
      <c r="G276" s="68"/>
      <c r="H276" s="68"/>
      <c r="I276" s="68"/>
      <c r="J276" s="68"/>
      <c r="K276" s="68"/>
      <c r="L276" s="69"/>
      <c r="M276" s="1"/>
      <c r="N276" s="1"/>
      <c r="O276" s="1"/>
    </row>
    <row r="277" spans="1:15" ht="12.75" customHeight="1">
      <c r="A277" s="1"/>
      <c r="B277" s="1"/>
      <c r="C277" s="68"/>
      <c r="D277" s="68"/>
      <c r="E277" s="68"/>
      <c r="F277" s="68"/>
      <c r="G277" s="68"/>
      <c r="H277" s="68"/>
      <c r="I277" s="68"/>
      <c r="J277" s="68"/>
      <c r="K277" s="68"/>
      <c r="L277" s="69"/>
      <c r="M277" s="1"/>
      <c r="N277" s="1"/>
      <c r="O277" s="1"/>
    </row>
    <row r="278" spans="1:15" ht="12.75" customHeight="1">
      <c r="A278" s="1"/>
      <c r="B278" s="1"/>
      <c r="C278" s="68"/>
      <c r="D278" s="68"/>
      <c r="E278" s="68"/>
      <c r="F278" s="68"/>
      <c r="G278" s="68"/>
      <c r="H278" s="68"/>
      <c r="I278" s="68"/>
      <c r="J278" s="68"/>
      <c r="K278" s="68"/>
      <c r="L278" s="69"/>
      <c r="M278" s="1"/>
      <c r="N278" s="1"/>
      <c r="O278" s="1"/>
    </row>
    <row r="279" spans="1:15" ht="12.75" customHeight="1">
      <c r="A279" s="1"/>
      <c r="B279" s="1"/>
      <c r="C279" s="68"/>
      <c r="D279" s="68"/>
      <c r="E279" s="68"/>
      <c r="F279" s="68"/>
      <c r="G279" s="68"/>
      <c r="H279" s="68"/>
      <c r="I279" s="68"/>
      <c r="J279" s="68"/>
      <c r="K279" s="68"/>
      <c r="L279" s="69"/>
      <c r="M279" s="1"/>
      <c r="N279" s="1"/>
      <c r="O279" s="1"/>
    </row>
    <row r="280" spans="1:15" ht="12.75" customHeight="1">
      <c r="A280" s="1"/>
      <c r="B280" s="1"/>
      <c r="C280" s="68"/>
      <c r="D280" s="68"/>
      <c r="E280" s="68"/>
      <c r="F280" s="68"/>
      <c r="G280" s="68"/>
      <c r="H280" s="68"/>
      <c r="I280" s="68"/>
      <c r="J280" s="68"/>
      <c r="K280" s="68"/>
      <c r="L280" s="69"/>
      <c r="M280" s="1"/>
      <c r="N280" s="1"/>
      <c r="O280" s="1"/>
    </row>
    <row r="281" spans="1:15" ht="12.75" customHeight="1">
      <c r="A281" s="1"/>
      <c r="B281" s="1"/>
      <c r="C281" s="68"/>
      <c r="D281" s="68"/>
      <c r="E281" s="68"/>
      <c r="F281" s="68"/>
      <c r="G281" s="68"/>
      <c r="H281" s="68"/>
      <c r="I281" s="68"/>
      <c r="J281" s="68"/>
      <c r="K281" s="68"/>
      <c r="L281" s="69"/>
      <c r="M281" s="1"/>
      <c r="N281" s="1"/>
      <c r="O281" s="1"/>
    </row>
    <row r="282" spans="1:15" ht="12.75" customHeight="1">
      <c r="A282" s="1"/>
      <c r="B282" s="1"/>
      <c r="C282" s="68"/>
      <c r="D282" s="68"/>
      <c r="E282" s="68"/>
      <c r="F282" s="68"/>
      <c r="G282" s="68"/>
      <c r="H282" s="68"/>
      <c r="I282" s="68"/>
      <c r="J282" s="68"/>
      <c r="K282" s="68"/>
      <c r="L282" s="69"/>
      <c r="M282" s="1"/>
      <c r="N282" s="1"/>
      <c r="O282" s="1"/>
    </row>
    <row r="283" spans="1:15" ht="12.75" customHeight="1">
      <c r="A283" s="1"/>
      <c r="B283" s="1"/>
      <c r="C283" s="68"/>
      <c r="D283" s="68"/>
      <c r="E283" s="68"/>
      <c r="F283" s="68"/>
      <c r="G283" s="68"/>
      <c r="H283" s="68"/>
      <c r="I283" s="68"/>
      <c r="J283" s="68"/>
      <c r="K283" s="68"/>
      <c r="L283" s="69"/>
      <c r="M283" s="1"/>
      <c r="N283" s="1"/>
      <c r="O283" s="1"/>
    </row>
    <row r="284" spans="1:15" ht="12.75" customHeight="1">
      <c r="A284" s="1"/>
      <c r="B284" s="1"/>
      <c r="C284" s="68"/>
      <c r="D284" s="68"/>
      <c r="E284" s="68"/>
      <c r="F284" s="68"/>
      <c r="G284" s="68"/>
      <c r="H284" s="68"/>
      <c r="I284" s="68"/>
      <c r="J284" s="68"/>
      <c r="K284" s="68"/>
      <c r="L284" s="69"/>
      <c r="M284" s="1"/>
      <c r="N284" s="1"/>
      <c r="O284" s="1"/>
    </row>
    <row r="285" spans="1:15" ht="12.75" customHeight="1">
      <c r="A285" s="1"/>
      <c r="B285" s="1"/>
      <c r="C285" s="68"/>
      <c r="D285" s="68"/>
      <c r="E285" s="68"/>
      <c r="F285" s="68"/>
      <c r="G285" s="68"/>
      <c r="H285" s="68"/>
      <c r="I285" s="68"/>
      <c r="J285" s="68"/>
      <c r="K285" s="68"/>
      <c r="L285" s="69"/>
      <c r="M285" s="1"/>
      <c r="N285" s="1"/>
      <c r="O285" s="1"/>
    </row>
    <row r="286" spans="1:15" ht="12.75" customHeight="1">
      <c r="A286" s="1"/>
      <c r="B286" s="1"/>
      <c r="C286" s="68"/>
      <c r="D286" s="68"/>
      <c r="E286" s="68"/>
      <c r="F286" s="68"/>
      <c r="G286" s="68"/>
      <c r="H286" s="68"/>
      <c r="I286" s="68"/>
      <c r="J286" s="68"/>
      <c r="K286" s="68"/>
      <c r="L286" s="69"/>
      <c r="M286" s="1"/>
      <c r="N286" s="1"/>
      <c r="O286" s="1"/>
    </row>
    <row r="287" spans="1:15" ht="12.75" customHeight="1">
      <c r="A287" s="1"/>
      <c r="B287" s="1"/>
      <c r="C287" s="68"/>
      <c r="D287" s="68"/>
      <c r="E287" s="68"/>
      <c r="F287" s="68"/>
      <c r="G287" s="68"/>
      <c r="H287" s="68"/>
      <c r="I287" s="68"/>
      <c r="J287" s="68"/>
      <c r="K287" s="68"/>
      <c r="L287" s="69"/>
      <c r="M287" s="1"/>
      <c r="N287" s="1"/>
      <c r="O287" s="1"/>
    </row>
    <row r="288" spans="1:15" ht="12.75" customHeight="1">
      <c r="A288" s="1"/>
      <c r="B288" s="1"/>
      <c r="C288" s="68"/>
      <c r="D288" s="68"/>
      <c r="E288" s="68"/>
      <c r="F288" s="68"/>
      <c r="G288" s="68"/>
      <c r="H288" s="68"/>
      <c r="I288" s="68"/>
      <c r="J288" s="68"/>
      <c r="K288" s="68"/>
      <c r="L288" s="69"/>
      <c r="M288" s="1"/>
      <c r="N288" s="1"/>
      <c r="O288" s="1"/>
    </row>
    <row r="289" spans="1:15" ht="12.75" customHeight="1">
      <c r="A289" s="1"/>
      <c r="B289" s="1"/>
      <c r="C289" s="68"/>
      <c r="D289" s="68"/>
      <c r="E289" s="68"/>
      <c r="F289" s="68"/>
      <c r="G289" s="68"/>
      <c r="H289" s="68"/>
      <c r="I289" s="68"/>
      <c r="J289" s="68"/>
      <c r="K289" s="68"/>
      <c r="L289" s="69"/>
      <c r="M289" s="1"/>
      <c r="N289" s="1"/>
      <c r="O289" s="1"/>
    </row>
    <row r="290" spans="1:15" ht="12.75" customHeight="1">
      <c r="A290" s="1"/>
      <c r="B290" s="1"/>
      <c r="C290" s="68"/>
      <c r="D290" s="68"/>
      <c r="E290" s="68"/>
      <c r="F290" s="68"/>
      <c r="G290" s="68"/>
      <c r="H290" s="68"/>
      <c r="I290" s="68"/>
      <c r="J290" s="68"/>
      <c r="K290" s="68"/>
      <c r="L290" s="69"/>
      <c r="M290" s="1"/>
      <c r="N290" s="1"/>
      <c r="O290" s="1"/>
    </row>
    <row r="291" spans="1:15" ht="12.75" customHeight="1">
      <c r="A291" s="1"/>
      <c r="B291" s="1"/>
      <c r="C291" s="68"/>
      <c r="D291" s="68"/>
      <c r="E291" s="68"/>
      <c r="F291" s="68"/>
      <c r="G291" s="68"/>
      <c r="H291" s="68"/>
      <c r="I291" s="68"/>
      <c r="J291" s="68"/>
      <c r="K291" s="68"/>
      <c r="L291" s="69"/>
      <c r="M291" s="1"/>
      <c r="N291" s="1"/>
      <c r="O291" s="1"/>
    </row>
    <row r="292" spans="1:15" ht="12.75" customHeight="1">
      <c r="A292" s="1"/>
      <c r="B292" s="1"/>
      <c r="C292" s="68"/>
      <c r="D292" s="68"/>
      <c r="E292" s="68"/>
      <c r="F292" s="68"/>
      <c r="G292" s="68"/>
      <c r="H292" s="68"/>
      <c r="I292" s="68"/>
      <c r="J292" s="68"/>
      <c r="K292" s="68"/>
      <c r="L292" s="69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9"/>
      <c r="M293" s="1"/>
      <c r="N293" s="1"/>
      <c r="O293" s="1"/>
    </row>
    <row r="294" spans="1:15" ht="12.75" customHeight="1">
      <c r="A294" s="1"/>
      <c r="B294" s="1"/>
      <c r="C294" s="74"/>
      <c r="D294" s="74"/>
      <c r="E294" s="74"/>
      <c r="F294" s="74"/>
      <c r="G294" s="74"/>
      <c r="H294" s="74"/>
      <c r="I294" s="74"/>
      <c r="J294" s="74"/>
      <c r="K294" s="74"/>
      <c r="L294" s="69"/>
      <c r="M294" s="1"/>
      <c r="N294" s="1"/>
      <c r="O294" s="1"/>
    </row>
    <row r="295" spans="1:15" ht="12.75" customHeight="1">
      <c r="A295" s="1"/>
      <c r="B295" s="1"/>
      <c r="C295" s="68"/>
      <c r="D295" s="68"/>
      <c r="E295" s="68"/>
      <c r="F295" s="68"/>
      <c r="G295" s="68"/>
      <c r="H295" s="68"/>
      <c r="I295" s="68"/>
      <c r="J295" s="68"/>
      <c r="K295" s="68"/>
      <c r="L295" s="69"/>
      <c r="M295" s="1"/>
      <c r="N295" s="1"/>
      <c r="O295" s="1"/>
    </row>
    <row r="296" spans="1:15" ht="12.75" customHeight="1">
      <c r="A296" s="1"/>
      <c r="B296" s="1"/>
      <c r="C296" s="68"/>
      <c r="D296" s="68"/>
      <c r="E296" s="68"/>
      <c r="F296" s="68"/>
      <c r="G296" s="68"/>
      <c r="H296" s="68"/>
      <c r="I296" s="68"/>
      <c r="J296" s="68"/>
      <c r="K296" s="68"/>
      <c r="L296" s="69"/>
      <c r="M296" s="1"/>
      <c r="N296" s="1"/>
      <c r="O296" s="1"/>
    </row>
    <row r="297" spans="1:15" ht="12.75" customHeight="1">
      <c r="A297" s="1"/>
      <c r="B297" s="1"/>
      <c r="C297" s="68"/>
      <c r="D297" s="68"/>
      <c r="E297" s="68"/>
      <c r="F297" s="68"/>
      <c r="G297" s="68"/>
      <c r="H297" s="68"/>
      <c r="I297" s="68"/>
      <c r="J297" s="68"/>
      <c r="K297" s="68"/>
      <c r="L297" s="69"/>
      <c r="M297" s="1"/>
      <c r="N297" s="1"/>
      <c r="O297" s="1"/>
    </row>
    <row r="298" spans="1:15" ht="12.75" customHeight="1">
      <c r="A298" s="1"/>
      <c r="B298" s="1"/>
      <c r="C298" s="68"/>
      <c r="D298" s="68"/>
      <c r="E298" s="68"/>
      <c r="F298" s="68"/>
      <c r="G298" s="68"/>
      <c r="H298" s="68"/>
      <c r="I298" s="68"/>
      <c r="J298" s="68"/>
      <c r="K298" s="68"/>
      <c r="L298" s="69"/>
      <c r="M298" s="1"/>
      <c r="N298" s="1"/>
      <c r="O298" s="1"/>
    </row>
    <row r="299" spans="1:15" ht="12.75" customHeight="1">
      <c r="A299" s="1"/>
      <c r="B299" s="1"/>
      <c r="C299" s="68"/>
      <c r="D299" s="68"/>
      <c r="E299" s="68"/>
      <c r="F299" s="68"/>
      <c r="G299" s="68"/>
      <c r="H299" s="68"/>
      <c r="I299" s="68"/>
      <c r="J299" s="68"/>
      <c r="K299" s="68"/>
      <c r="L299" s="69"/>
      <c r="M299" s="1"/>
      <c r="N299" s="1"/>
      <c r="O299" s="1"/>
    </row>
    <row r="300" spans="1:15" ht="12.75" customHeight="1">
      <c r="A300" s="1"/>
      <c r="B300" s="1"/>
      <c r="C300" s="68"/>
      <c r="D300" s="68"/>
      <c r="E300" s="68"/>
      <c r="F300" s="68"/>
      <c r="G300" s="68"/>
      <c r="H300" s="68"/>
      <c r="I300" s="68"/>
      <c r="J300" s="68"/>
      <c r="K300" s="68"/>
      <c r="L300" s="69"/>
      <c r="M300" s="1"/>
      <c r="N300" s="1"/>
      <c r="O300" s="1"/>
    </row>
    <row r="301" spans="1:15" ht="12.75" customHeight="1">
      <c r="A301" s="1"/>
      <c r="B301" s="1"/>
      <c r="C301" s="68"/>
      <c r="D301" s="68"/>
      <c r="E301" s="68"/>
      <c r="F301" s="68"/>
      <c r="G301" s="68"/>
      <c r="H301" s="68"/>
      <c r="I301" s="68"/>
      <c r="J301" s="68"/>
      <c r="K301" s="68"/>
      <c r="L301" s="69"/>
      <c r="M301" s="1"/>
      <c r="N301" s="1"/>
      <c r="O301" s="1"/>
    </row>
    <row r="302" spans="1:15" ht="12.75" customHeight="1">
      <c r="A302" s="1"/>
      <c r="B302" s="1"/>
      <c r="C302" s="68"/>
      <c r="D302" s="68"/>
      <c r="E302" s="68"/>
      <c r="F302" s="68"/>
      <c r="G302" s="68"/>
      <c r="H302" s="68"/>
      <c r="I302" s="68"/>
      <c r="J302" s="68"/>
      <c r="K302" s="68"/>
      <c r="L302" s="69"/>
      <c r="M302" s="1"/>
      <c r="N302" s="1"/>
      <c r="O302" s="1"/>
    </row>
    <row r="303" spans="1:15" ht="12.75" customHeight="1">
      <c r="A303" s="1"/>
      <c r="B303" s="1"/>
      <c r="C303" s="68"/>
      <c r="D303" s="68"/>
      <c r="E303" s="68"/>
      <c r="F303" s="68"/>
      <c r="G303" s="68"/>
      <c r="H303" s="68"/>
      <c r="I303" s="68"/>
      <c r="J303" s="68"/>
      <c r="K303" s="68"/>
      <c r="L303" s="69"/>
      <c r="M303" s="1"/>
      <c r="N303" s="1"/>
      <c r="O303" s="1"/>
    </row>
    <row r="304" spans="1:15" ht="12.75" customHeight="1">
      <c r="A304" s="1"/>
      <c r="B304" s="1"/>
      <c r="C304" s="68"/>
      <c r="D304" s="68"/>
      <c r="E304" s="68"/>
      <c r="F304" s="68"/>
      <c r="G304" s="68"/>
      <c r="H304" s="68"/>
      <c r="I304" s="68"/>
      <c r="J304" s="68"/>
      <c r="K304" s="68"/>
      <c r="L304" s="69"/>
      <c r="M304" s="1"/>
      <c r="N304" s="1"/>
      <c r="O304" s="1"/>
    </row>
    <row r="305" spans="1:15" ht="12.75" customHeight="1">
      <c r="A305" s="1"/>
      <c r="B305" s="1"/>
      <c r="C305" s="68"/>
      <c r="D305" s="68"/>
      <c r="E305" s="68"/>
      <c r="F305" s="68"/>
      <c r="G305" s="68"/>
      <c r="H305" s="68"/>
      <c r="I305" s="68"/>
      <c r="J305" s="68"/>
      <c r="K305" s="68"/>
      <c r="L305" s="69"/>
      <c r="M305" s="1"/>
      <c r="N305" s="1"/>
      <c r="O305" s="1"/>
    </row>
    <row r="306" spans="1:15" ht="12.75" customHeight="1">
      <c r="A306" s="1"/>
      <c r="B306" s="1"/>
      <c r="C306" s="68"/>
      <c r="D306" s="68"/>
      <c r="E306" s="68"/>
      <c r="F306" s="68"/>
      <c r="G306" s="68"/>
      <c r="H306" s="68"/>
      <c r="I306" s="68"/>
      <c r="J306" s="68"/>
      <c r="K306" s="68"/>
      <c r="L306" s="69"/>
      <c r="M306" s="1"/>
      <c r="N306" s="1"/>
      <c r="O306" s="1"/>
    </row>
    <row r="307" spans="1:15" ht="12.75" customHeight="1">
      <c r="A307" s="1"/>
      <c r="B307" s="1"/>
      <c r="C307" s="68"/>
      <c r="D307" s="68"/>
      <c r="E307" s="68"/>
      <c r="F307" s="68"/>
      <c r="G307" s="68"/>
      <c r="H307" s="68"/>
      <c r="I307" s="68"/>
      <c r="J307" s="68"/>
      <c r="K307" s="68"/>
      <c r="L307" s="69"/>
      <c r="M307" s="1"/>
      <c r="N307" s="1"/>
      <c r="O307" s="1"/>
    </row>
    <row r="308" spans="1:15" ht="12.75" customHeight="1">
      <c r="A308" s="1"/>
      <c r="B308" s="1"/>
      <c r="C308" s="68"/>
      <c r="D308" s="68"/>
      <c r="E308" s="68"/>
      <c r="F308" s="68"/>
      <c r="G308" s="68"/>
      <c r="H308" s="68"/>
      <c r="I308" s="68"/>
      <c r="J308" s="68"/>
      <c r="K308" s="68"/>
      <c r="L308" s="69"/>
      <c r="M308" s="1"/>
      <c r="N308" s="1"/>
      <c r="O308" s="1"/>
    </row>
    <row r="309" spans="1:15" ht="12.75" customHeight="1">
      <c r="A309" s="1"/>
      <c r="B309" s="1"/>
      <c r="C309" s="68"/>
      <c r="D309" s="68"/>
      <c r="E309" s="68"/>
      <c r="F309" s="68"/>
      <c r="G309" s="68"/>
      <c r="H309" s="68"/>
      <c r="I309" s="68"/>
      <c r="J309" s="68"/>
      <c r="K309" s="68"/>
      <c r="L309" s="69"/>
      <c r="M309" s="1"/>
      <c r="N309" s="1"/>
      <c r="O309" s="1"/>
    </row>
    <row r="310" spans="1:15" ht="12.75" customHeight="1">
      <c r="A310" s="1"/>
      <c r="B310" s="1"/>
      <c r="C310" s="68"/>
      <c r="D310" s="68"/>
      <c r="E310" s="68"/>
      <c r="F310" s="68"/>
      <c r="G310" s="68"/>
      <c r="H310" s="68"/>
      <c r="I310" s="68"/>
      <c r="J310" s="68"/>
      <c r="K310" s="68"/>
      <c r="L310" s="69"/>
      <c r="M310" s="1"/>
      <c r="N310" s="1"/>
      <c r="O310" s="1"/>
    </row>
    <row r="311" spans="1:15" ht="12.75" customHeight="1">
      <c r="A311" s="1"/>
      <c r="B311" s="1"/>
      <c r="C311" s="68"/>
      <c r="D311" s="68"/>
      <c r="E311" s="68"/>
      <c r="F311" s="68"/>
      <c r="G311" s="68"/>
      <c r="H311" s="68"/>
      <c r="I311" s="68"/>
      <c r="J311" s="68"/>
      <c r="K311" s="68"/>
      <c r="L311" s="69"/>
      <c r="M311" s="1"/>
      <c r="N311" s="1"/>
      <c r="O311" s="1"/>
    </row>
    <row r="312" spans="1:15" ht="12.75" customHeight="1">
      <c r="A312" s="1"/>
      <c r="B312" s="1"/>
      <c r="C312" s="68"/>
      <c r="D312" s="68"/>
      <c r="E312" s="68"/>
      <c r="F312" s="68"/>
      <c r="G312" s="68"/>
      <c r="H312" s="68"/>
      <c r="I312" s="68"/>
      <c r="J312" s="68"/>
      <c r="K312" s="68"/>
      <c r="L312" s="69"/>
      <c r="M312" s="1"/>
      <c r="N312" s="1"/>
      <c r="O312" s="1"/>
    </row>
    <row r="313" spans="1:15" ht="12.75" customHeight="1">
      <c r="A313" s="1"/>
      <c r="B313" s="1"/>
      <c r="C313" s="68"/>
      <c r="D313" s="68"/>
      <c r="E313" s="68"/>
      <c r="F313" s="68"/>
      <c r="G313" s="68"/>
      <c r="H313" s="68"/>
      <c r="I313" s="68"/>
      <c r="J313" s="68"/>
      <c r="K313" s="68"/>
      <c r="L313" s="69"/>
      <c r="M313" s="1"/>
      <c r="N313" s="1"/>
      <c r="O313" s="1"/>
    </row>
    <row r="314" spans="1:15" ht="12.75" customHeight="1">
      <c r="A314" s="1"/>
      <c r="B314" s="1"/>
      <c r="C314" s="68"/>
      <c r="D314" s="68"/>
      <c r="E314" s="68"/>
      <c r="F314" s="68"/>
      <c r="G314" s="68"/>
      <c r="H314" s="68"/>
      <c r="I314" s="68"/>
      <c r="J314" s="68"/>
      <c r="K314" s="68"/>
      <c r="L314" s="69"/>
      <c r="M314" s="1"/>
      <c r="N314" s="1"/>
      <c r="O314" s="1"/>
    </row>
    <row r="315" spans="1:15" ht="12.75" customHeight="1">
      <c r="A315" s="1"/>
      <c r="B315" s="1"/>
      <c r="C315" s="68"/>
      <c r="D315" s="68"/>
      <c r="E315" s="68"/>
      <c r="F315" s="68"/>
      <c r="G315" s="68"/>
      <c r="H315" s="68"/>
      <c r="I315" s="68"/>
      <c r="J315" s="68"/>
      <c r="K315" s="68"/>
      <c r="L315" s="69"/>
      <c r="M315" s="1"/>
      <c r="N315" s="1"/>
      <c r="O315" s="1"/>
    </row>
    <row r="316" spans="1:15" ht="12.75" customHeight="1">
      <c r="A316" s="1"/>
      <c r="B316" s="1"/>
      <c r="C316" s="68"/>
      <c r="D316" s="68"/>
      <c r="E316" s="68"/>
      <c r="F316" s="68"/>
      <c r="G316" s="68"/>
      <c r="H316" s="68"/>
      <c r="I316" s="68"/>
      <c r="J316" s="68"/>
      <c r="K316" s="68"/>
      <c r="L316" s="69"/>
      <c r="M316" s="1"/>
      <c r="N316" s="1"/>
      <c r="O316" s="1"/>
    </row>
    <row r="317" spans="1:15" ht="12.75" customHeight="1">
      <c r="A317" s="1"/>
      <c r="B317" s="1"/>
      <c r="C317" s="68"/>
      <c r="D317" s="68"/>
      <c r="E317" s="68"/>
      <c r="F317" s="68"/>
      <c r="G317" s="68"/>
      <c r="H317" s="68"/>
      <c r="I317" s="68"/>
      <c r="J317" s="68"/>
      <c r="K317" s="68"/>
      <c r="L317" s="69"/>
      <c r="M317" s="1"/>
      <c r="N317" s="1"/>
      <c r="O317" s="1"/>
    </row>
    <row r="318" spans="1:15" ht="12.75" customHeight="1">
      <c r="A318" s="1"/>
      <c r="B318" s="1"/>
      <c r="C318" s="68"/>
      <c r="D318" s="68"/>
      <c r="E318" s="68"/>
      <c r="F318" s="68"/>
      <c r="G318" s="68"/>
      <c r="H318" s="68"/>
      <c r="I318" s="68"/>
      <c r="J318" s="68"/>
      <c r="K318" s="68"/>
      <c r="L318" s="69"/>
      <c r="M318" s="1"/>
      <c r="N318" s="1"/>
      <c r="O318" s="1"/>
    </row>
    <row r="319" spans="1:15" ht="12.75" customHeight="1">
      <c r="A319" s="1"/>
      <c r="B319" s="1"/>
      <c r="C319" s="68"/>
      <c r="D319" s="68"/>
      <c r="E319" s="68"/>
      <c r="F319" s="68"/>
      <c r="G319" s="68"/>
      <c r="H319" s="68"/>
      <c r="I319" s="68"/>
      <c r="J319" s="68"/>
      <c r="K319" s="68"/>
      <c r="L319" s="69"/>
      <c r="M319" s="1"/>
      <c r="N319" s="1"/>
      <c r="O319" s="1"/>
    </row>
    <row r="320" spans="1:15" ht="12.75" customHeight="1">
      <c r="A320" s="1"/>
      <c r="B320" s="1"/>
      <c r="C320" s="68"/>
      <c r="D320" s="68"/>
      <c r="E320" s="68"/>
      <c r="F320" s="68"/>
      <c r="G320" s="68"/>
      <c r="H320" s="68"/>
      <c r="I320" s="68"/>
      <c r="J320" s="68"/>
      <c r="K320" s="68"/>
      <c r="L320" s="69"/>
      <c r="M320" s="1"/>
      <c r="N320" s="1"/>
      <c r="O320" s="1"/>
    </row>
    <row r="321" spans="1:15" ht="12.75" customHeight="1">
      <c r="A321" s="1"/>
      <c r="B321" s="1"/>
      <c r="C321" s="68"/>
      <c r="D321" s="68"/>
      <c r="E321" s="68"/>
      <c r="F321" s="68"/>
      <c r="G321" s="68"/>
      <c r="H321" s="68"/>
      <c r="I321" s="68"/>
      <c r="J321" s="68"/>
      <c r="K321" s="68"/>
      <c r="L321" s="69"/>
      <c r="M321" s="1"/>
      <c r="N321" s="1"/>
      <c r="O321" s="1"/>
    </row>
    <row r="322" spans="1:15" ht="12.75" customHeight="1">
      <c r="A322" s="1"/>
      <c r="B322" s="1"/>
      <c r="C322" s="68"/>
      <c r="D322" s="68"/>
      <c r="E322" s="68"/>
      <c r="F322" s="68"/>
      <c r="G322" s="68"/>
      <c r="H322" s="68"/>
      <c r="I322" s="68"/>
      <c r="J322" s="68"/>
      <c r="K322" s="68"/>
      <c r="L322" s="69"/>
      <c r="M322" s="1"/>
      <c r="N322" s="1"/>
      <c r="O322" s="1"/>
    </row>
    <row r="323" spans="1:15" ht="12.75" customHeight="1">
      <c r="A323" s="1"/>
      <c r="B323" s="1"/>
      <c r="C323" s="68"/>
      <c r="D323" s="68"/>
      <c r="E323" s="68"/>
      <c r="F323" s="68"/>
      <c r="G323" s="68"/>
      <c r="H323" s="68"/>
      <c r="I323" s="68"/>
      <c r="J323" s="68"/>
      <c r="K323" s="68"/>
      <c r="L323" s="69"/>
      <c r="M323" s="1"/>
      <c r="N323" s="1"/>
      <c r="O323" s="1"/>
    </row>
    <row r="324" spans="1:15" ht="12.75" customHeight="1">
      <c r="A324" s="1"/>
      <c r="B324" s="1"/>
      <c r="C324" s="68"/>
      <c r="D324" s="68"/>
      <c r="E324" s="68"/>
      <c r="F324" s="68"/>
      <c r="G324" s="68"/>
      <c r="H324" s="68"/>
      <c r="I324" s="68"/>
      <c r="J324" s="68"/>
      <c r="K324" s="68"/>
      <c r="L324" s="69"/>
      <c r="M324" s="1"/>
      <c r="N324" s="1"/>
      <c r="O324" s="1"/>
    </row>
    <row r="325" spans="1:15" ht="12.75" customHeight="1">
      <c r="A325" s="1"/>
      <c r="B325" s="1"/>
      <c r="C325" s="68"/>
      <c r="D325" s="68"/>
      <c r="E325" s="68"/>
      <c r="F325" s="68"/>
      <c r="G325" s="68"/>
      <c r="H325" s="68"/>
      <c r="I325" s="68"/>
      <c r="J325" s="68"/>
      <c r="K325" s="68"/>
      <c r="L325" s="69"/>
      <c r="M325" s="1"/>
      <c r="N325" s="1"/>
      <c r="O325" s="1"/>
    </row>
    <row r="326" spans="1:15" ht="12.75" customHeight="1">
      <c r="A326" s="1"/>
      <c r="B326" s="1"/>
      <c r="C326" s="68"/>
      <c r="D326" s="68"/>
      <c r="E326" s="68"/>
      <c r="F326" s="68"/>
      <c r="G326" s="68"/>
      <c r="H326" s="68"/>
      <c r="I326" s="68"/>
      <c r="J326" s="68"/>
      <c r="K326" s="68"/>
      <c r="L326" s="69"/>
      <c r="M326" s="1"/>
      <c r="N326" s="1"/>
      <c r="O326" s="1"/>
    </row>
    <row r="327" spans="1:15" ht="12.75" customHeight="1">
      <c r="A327" s="1"/>
      <c r="B327" s="1"/>
      <c r="C327" s="68"/>
      <c r="D327" s="68"/>
      <c r="E327" s="68"/>
      <c r="F327" s="68"/>
      <c r="G327" s="68"/>
      <c r="H327" s="68"/>
      <c r="I327" s="68"/>
      <c r="J327" s="68"/>
      <c r="K327" s="68"/>
      <c r="L327" s="69"/>
      <c r="M327" s="1"/>
      <c r="N327" s="1"/>
      <c r="O327" s="1"/>
    </row>
    <row r="328" spans="1:15" ht="12.75" customHeight="1">
      <c r="A328" s="1"/>
      <c r="B328" s="1"/>
      <c r="C328" s="68"/>
      <c r="D328" s="68"/>
      <c r="E328" s="68"/>
      <c r="F328" s="68"/>
      <c r="G328" s="68"/>
      <c r="H328" s="68"/>
      <c r="I328" s="68"/>
      <c r="J328" s="68"/>
      <c r="K328" s="68"/>
      <c r="L328" s="69"/>
      <c r="M328" s="1"/>
      <c r="N328" s="1"/>
      <c r="O328" s="1"/>
    </row>
    <row r="329" spans="1:15" ht="12.75" customHeight="1">
      <c r="A329" s="1"/>
      <c r="B329" s="1"/>
      <c r="C329" s="68"/>
      <c r="D329" s="68"/>
      <c r="E329" s="68"/>
      <c r="F329" s="68"/>
      <c r="G329" s="68"/>
      <c r="H329" s="68"/>
      <c r="I329" s="68"/>
      <c r="J329" s="68"/>
      <c r="K329" s="68"/>
      <c r="L329" s="69"/>
      <c r="M329" s="1"/>
      <c r="N329" s="1"/>
      <c r="O329" s="1"/>
    </row>
    <row r="330" spans="1:15" ht="12.75" customHeight="1">
      <c r="A330" s="1"/>
      <c r="B330" s="1"/>
      <c r="C330" s="68"/>
      <c r="D330" s="68"/>
      <c r="E330" s="68"/>
      <c r="F330" s="68"/>
      <c r="G330" s="68"/>
      <c r="H330" s="68"/>
      <c r="I330" s="68"/>
      <c r="J330" s="68"/>
      <c r="K330" s="68"/>
      <c r="L330" s="69"/>
      <c r="M330" s="1"/>
      <c r="N330" s="1"/>
      <c r="O330" s="1"/>
    </row>
    <row r="331" spans="1:15" ht="12.75" customHeight="1">
      <c r="A331" s="1"/>
      <c r="B331" s="1"/>
      <c r="C331" s="68"/>
      <c r="D331" s="68"/>
      <c r="E331" s="68"/>
      <c r="F331" s="68"/>
      <c r="G331" s="68"/>
      <c r="H331" s="68"/>
      <c r="I331" s="68"/>
      <c r="J331" s="68"/>
      <c r="K331" s="68"/>
      <c r="L331" s="69"/>
      <c r="M331" s="1"/>
      <c r="N331" s="1"/>
      <c r="O331" s="1"/>
    </row>
    <row r="332" spans="1:15" ht="12.75" customHeight="1">
      <c r="A332" s="1"/>
      <c r="B332" s="1"/>
      <c r="C332" s="68"/>
      <c r="D332" s="68"/>
      <c r="E332" s="68"/>
      <c r="F332" s="68"/>
      <c r="G332" s="68"/>
      <c r="H332" s="68"/>
      <c r="I332" s="68"/>
      <c r="J332" s="68"/>
      <c r="K332" s="68"/>
      <c r="L332" s="69"/>
      <c r="M332" s="1"/>
      <c r="N332" s="1"/>
      <c r="O332" s="1"/>
    </row>
    <row r="333" spans="1:15" ht="12.75" customHeight="1">
      <c r="A333" s="1"/>
      <c r="B333" s="1"/>
      <c r="C333" s="68"/>
      <c r="D333" s="68"/>
      <c r="E333" s="68"/>
      <c r="F333" s="68"/>
      <c r="G333" s="68"/>
      <c r="H333" s="68"/>
      <c r="I333" s="68"/>
      <c r="J333" s="68"/>
      <c r="K333" s="68"/>
      <c r="L333" s="69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8"/>
      <c r="F334" s="68"/>
      <c r="G334" s="68"/>
      <c r="H334" s="68"/>
      <c r="I334" s="68"/>
      <c r="J334" s="68"/>
      <c r="K334" s="68"/>
      <c r="L334" s="69"/>
      <c r="M334" s="1"/>
      <c r="N334" s="1"/>
      <c r="O334" s="1"/>
    </row>
    <row r="335" spans="1:15" ht="12.75" customHeight="1">
      <c r="A335" s="1"/>
      <c r="B335" s="1"/>
      <c r="C335" s="74"/>
      <c r="D335" s="74"/>
      <c r="E335" s="68"/>
      <c r="F335" s="68"/>
      <c r="G335" s="68"/>
      <c r="H335" s="74"/>
      <c r="I335" s="74"/>
      <c r="J335" s="74"/>
      <c r="K335" s="74"/>
      <c r="L335" s="69"/>
      <c r="M335" s="1"/>
      <c r="N335" s="1"/>
      <c r="O335" s="1"/>
    </row>
    <row r="336" spans="1:15" ht="12.75" customHeight="1">
      <c r="A336" s="1"/>
      <c r="B336" s="1"/>
      <c r="C336" s="68"/>
      <c r="D336" s="68"/>
      <c r="E336" s="68"/>
      <c r="F336" s="68"/>
      <c r="G336" s="68"/>
      <c r="H336" s="68"/>
      <c r="I336" s="68"/>
      <c r="J336" s="68"/>
      <c r="K336" s="68"/>
      <c r="L336" s="69"/>
      <c r="M336" s="1"/>
      <c r="N336" s="1"/>
      <c r="O336" s="1"/>
    </row>
    <row r="337" spans="1:15" ht="12.75" customHeight="1">
      <c r="A337" s="1"/>
      <c r="B337" s="1"/>
      <c r="C337" s="68"/>
      <c r="D337" s="68"/>
      <c r="E337" s="68"/>
      <c r="F337" s="68"/>
      <c r="G337" s="68"/>
      <c r="H337" s="68"/>
      <c r="I337" s="68"/>
      <c r="J337" s="68"/>
      <c r="K337" s="68"/>
      <c r="L337" s="69"/>
      <c r="M337" s="1"/>
      <c r="N337" s="1"/>
      <c r="O337" s="1"/>
    </row>
    <row r="338" spans="1:15" ht="12.75" customHeight="1">
      <c r="A338" s="1"/>
      <c r="B338" s="1"/>
      <c r="C338" s="68"/>
      <c r="D338" s="68"/>
      <c r="E338" s="68"/>
      <c r="F338" s="68"/>
      <c r="G338" s="68"/>
      <c r="H338" s="68"/>
      <c r="I338" s="68"/>
      <c r="J338" s="68"/>
      <c r="K338" s="68"/>
      <c r="L338" s="69"/>
      <c r="M338" s="1"/>
      <c r="N338" s="1"/>
      <c r="O338" s="1"/>
    </row>
    <row r="339" spans="1:15" ht="12.75" customHeight="1">
      <c r="A339" s="1"/>
      <c r="B339" s="1"/>
      <c r="C339" s="68"/>
      <c r="D339" s="68"/>
      <c r="E339" s="68"/>
      <c r="F339" s="68"/>
      <c r="G339" s="68"/>
      <c r="H339" s="68"/>
      <c r="I339" s="68"/>
      <c r="J339" s="68"/>
      <c r="K339" s="68"/>
      <c r="L339" s="6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5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5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5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5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5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5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5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5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5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5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5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5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5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5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5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5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5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5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5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5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5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5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5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5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5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5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5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5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5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5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5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5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5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5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5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5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5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5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5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5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5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5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5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5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5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5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5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5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5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5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5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5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5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5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5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5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5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5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5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5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5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5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5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5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5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5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5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5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5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5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5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5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5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5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5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5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5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5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5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5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5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5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5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5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5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5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5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5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5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5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5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5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5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5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5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5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5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5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5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5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5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5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5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5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5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5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5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2"/>
      <c r="B1" s="403"/>
      <c r="C1" s="78"/>
      <c r="D1" s="7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313</v>
      </c>
      <c r="M5" s="1"/>
      <c r="N5" s="1"/>
      <c r="O5" s="1"/>
    </row>
    <row r="6" spans="1:15" ht="12.75" customHeight="1">
      <c r="A6" s="7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45097</v>
      </c>
      <c r="L6" s="1"/>
      <c r="M6" s="1"/>
      <c r="N6" s="1"/>
      <c r="O6" s="1"/>
    </row>
    <row r="7" spans="1:15" ht="12.75" customHeight="1">
      <c r="B7" s="1"/>
      <c r="C7" s="1" t="s">
        <v>314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6"/>
      <c r="B8" s="5"/>
      <c r="C8" s="5"/>
      <c r="D8" s="5"/>
      <c r="E8" s="5"/>
      <c r="F8" s="5"/>
      <c r="G8" s="8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5" t="s">
        <v>16</v>
      </c>
      <c r="B9" s="397" t="s">
        <v>18</v>
      </c>
      <c r="C9" s="401" t="s">
        <v>20</v>
      </c>
      <c r="D9" s="401" t="s">
        <v>21</v>
      </c>
      <c r="E9" s="392" t="s">
        <v>22</v>
      </c>
      <c r="F9" s="393"/>
      <c r="G9" s="394"/>
      <c r="H9" s="392" t="s">
        <v>23</v>
      </c>
      <c r="I9" s="393"/>
      <c r="J9" s="394"/>
      <c r="K9" s="26"/>
      <c r="L9" s="27"/>
      <c r="M9" s="57"/>
      <c r="N9" s="1"/>
      <c r="O9" s="1"/>
    </row>
    <row r="10" spans="1:15" ht="42.75" customHeight="1">
      <c r="A10" s="399"/>
      <c r="B10" s="400"/>
      <c r="C10" s="400"/>
      <c r="D10" s="40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9" t="s">
        <v>260</v>
      </c>
      <c r="N10" s="1"/>
      <c r="O10" s="1"/>
    </row>
    <row r="11" spans="1:15" ht="12" customHeight="1">
      <c r="A11" s="33">
        <v>1</v>
      </c>
      <c r="B11" s="62" t="s">
        <v>315</v>
      </c>
      <c r="C11" s="31">
        <v>441.2</v>
      </c>
      <c r="D11" s="40">
        <v>442.3</v>
      </c>
      <c r="E11" s="40">
        <v>438.6</v>
      </c>
      <c r="F11" s="40">
        <v>436</v>
      </c>
      <c r="G11" s="40">
        <v>432.3</v>
      </c>
      <c r="H11" s="40">
        <v>444.90000000000003</v>
      </c>
      <c r="I11" s="40">
        <v>448.59999999999997</v>
      </c>
      <c r="J11" s="40">
        <v>451.20000000000005</v>
      </c>
      <c r="K11" s="31">
        <v>446</v>
      </c>
      <c r="L11" s="31">
        <v>439.7</v>
      </c>
      <c r="M11" s="31">
        <v>1.0842400000000001</v>
      </c>
      <c r="N11" s="1"/>
      <c r="O11" s="1"/>
    </row>
    <row r="12" spans="1:15" ht="12" customHeight="1">
      <c r="A12" s="33">
        <v>2</v>
      </c>
      <c r="B12" s="62" t="s">
        <v>316</v>
      </c>
      <c r="C12" s="31">
        <v>27812.9</v>
      </c>
      <c r="D12" s="40">
        <v>27912.633333333331</v>
      </c>
      <c r="E12" s="40">
        <v>27675.266666666663</v>
      </c>
      <c r="F12" s="40">
        <v>27537.633333333331</v>
      </c>
      <c r="G12" s="40">
        <v>27300.266666666663</v>
      </c>
      <c r="H12" s="40">
        <v>28050.266666666663</v>
      </c>
      <c r="I12" s="40">
        <v>28287.633333333331</v>
      </c>
      <c r="J12" s="40">
        <v>28425.266666666663</v>
      </c>
      <c r="K12" s="31">
        <v>28150</v>
      </c>
      <c r="L12" s="31">
        <v>27775</v>
      </c>
      <c r="M12" s="31">
        <v>9.8799999999999999E-3</v>
      </c>
      <c r="N12" s="1"/>
      <c r="O12" s="1"/>
    </row>
    <row r="13" spans="1:15" ht="12" customHeight="1">
      <c r="A13" s="33">
        <v>3</v>
      </c>
      <c r="B13" s="62" t="s">
        <v>43</v>
      </c>
      <c r="C13" s="31">
        <v>4327.6499999999996</v>
      </c>
      <c r="D13" s="40">
        <v>4350.2333333333336</v>
      </c>
      <c r="E13" s="40">
        <v>4289.166666666667</v>
      </c>
      <c r="F13" s="40">
        <v>4250.6833333333334</v>
      </c>
      <c r="G13" s="40">
        <v>4189.6166666666668</v>
      </c>
      <c r="H13" s="40">
        <v>4388.7166666666672</v>
      </c>
      <c r="I13" s="40">
        <v>4449.7833333333328</v>
      </c>
      <c r="J13" s="40">
        <v>4488.2666666666673</v>
      </c>
      <c r="K13" s="31">
        <v>4411.3</v>
      </c>
      <c r="L13" s="31">
        <v>4311.75</v>
      </c>
      <c r="M13" s="31">
        <v>1.7782500000000001</v>
      </c>
      <c r="N13" s="1"/>
      <c r="O13" s="1"/>
    </row>
    <row r="14" spans="1:15" ht="12" customHeight="1">
      <c r="A14" s="33">
        <v>4</v>
      </c>
      <c r="B14" s="62" t="s">
        <v>51</v>
      </c>
      <c r="C14" s="31">
        <v>1825.4</v>
      </c>
      <c r="D14" s="40">
        <v>1833.9333333333334</v>
      </c>
      <c r="E14" s="40">
        <v>1802.5166666666669</v>
      </c>
      <c r="F14" s="40">
        <v>1779.6333333333334</v>
      </c>
      <c r="G14" s="40">
        <v>1748.2166666666669</v>
      </c>
      <c r="H14" s="40">
        <v>1856.8166666666668</v>
      </c>
      <c r="I14" s="40">
        <v>1888.2333333333333</v>
      </c>
      <c r="J14" s="40">
        <v>1911.1166666666668</v>
      </c>
      <c r="K14" s="31">
        <v>1865.35</v>
      </c>
      <c r="L14" s="31">
        <v>1811.05</v>
      </c>
      <c r="M14" s="31">
        <v>4.1127200000000004</v>
      </c>
      <c r="N14" s="1"/>
      <c r="O14" s="1"/>
    </row>
    <row r="15" spans="1:15" ht="12" customHeight="1">
      <c r="A15" s="33">
        <v>5</v>
      </c>
      <c r="B15" s="62" t="s">
        <v>317</v>
      </c>
      <c r="C15" s="31">
        <v>3401.5</v>
      </c>
      <c r="D15" s="40">
        <v>3417.8333333333335</v>
      </c>
      <c r="E15" s="40">
        <v>3375.666666666667</v>
      </c>
      <c r="F15" s="40">
        <v>3349.8333333333335</v>
      </c>
      <c r="G15" s="40">
        <v>3307.666666666667</v>
      </c>
      <c r="H15" s="40">
        <v>3443.666666666667</v>
      </c>
      <c r="I15" s="40">
        <v>3485.8333333333339</v>
      </c>
      <c r="J15" s="40">
        <v>3511.666666666667</v>
      </c>
      <c r="K15" s="31">
        <v>3460</v>
      </c>
      <c r="L15" s="31">
        <v>3392</v>
      </c>
      <c r="M15" s="31">
        <v>0.72430000000000005</v>
      </c>
      <c r="N15" s="1"/>
      <c r="O15" s="1"/>
    </row>
    <row r="16" spans="1:15" ht="12" customHeight="1">
      <c r="A16" s="33">
        <v>6</v>
      </c>
      <c r="B16" s="62" t="s">
        <v>318</v>
      </c>
      <c r="C16" s="31">
        <v>1325.2</v>
      </c>
      <c r="D16" s="40">
        <v>1311.7</v>
      </c>
      <c r="E16" s="40">
        <v>1288.5500000000002</v>
      </c>
      <c r="F16" s="40">
        <v>1251.9000000000001</v>
      </c>
      <c r="G16" s="40">
        <v>1228.7500000000002</v>
      </c>
      <c r="H16" s="40">
        <v>1348.3500000000001</v>
      </c>
      <c r="I16" s="40">
        <v>1371.5000000000002</v>
      </c>
      <c r="J16" s="40">
        <v>1408.15</v>
      </c>
      <c r="K16" s="31">
        <v>1334.85</v>
      </c>
      <c r="L16" s="31">
        <v>1275.05</v>
      </c>
      <c r="M16" s="31">
        <v>4.4353999999999996</v>
      </c>
      <c r="N16" s="1"/>
      <c r="O16" s="1"/>
    </row>
    <row r="17" spans="1:15" ht="12" customHeight="1">
      <c r="A17" s="33">
        <v>7</v>
      </c>
      <c r="B17" s="62" t="s">
        <v>65</v>
      </c>
      <c r="C17" s="31">
        <v>772.1</v>
      </c>
      <c r="D17" s="40">
        <v>774.66666666666663</v>
      </c>
      <c r="E17" s="40">
        <v>765.33333333333326</v>
      </c>
      <c r="F17" s="40">
        <v>758.56666666666661</v>
      </c>
      <c r="G17" s="40">
        <v>749.23333333333323</v>
      </c>
      <c r="H17" s="40">
        <v>781.43333333333328</v>
      </c>
      <c r="I17" s="40">
        <v>790.76666666666654</v>
      </c>
      <c r="J17" s="40">
        <v>797.5333333333333</v>
      </c>
      <c r="K17" s="31">
        <v>784</v>
      </c>
      <c r="L17" s="31">
        <v>767.9</v>
      </c>
      <c r="M17" s="31">
        <v>7.4047900000000002</v>
      </c>
      <c r="N17" s="1"/>
      <c r="O17" s="1"/>
    </row>
    <row r="18" spans="1:15" ht="12" customHeight="1">
      <c r="A18" s="33">
        <v>8</v>
      </c>
      <c r="B18" s="62" t="s">
        <v>319</v>
      </c>
      <c r="C18" s="31">
        <v>465.4</v>
      </c>
      <c r="D18" s="40">
        <v>467.54999999999995</v>
      </c>
      <c r="E18" s="40">
        <v>460.14999999999992</v>
      </c>
      <c r="F18" s="40">
        <v>454.9</v>
      </c>
      <c r="G18" s="40">
        <v>447.49999999999994</v>
      </c>
      <c r="H18" s="40">
        <v>472.7999999999999</v>
      </c>
      <c r="I18" s="40">
        <v>480.2</v>
      </c>
      <c r="J18" s="40">
        <v>485.44999999999987</v>
      </c>
      <c r="K18" s="31">
        <v>474.95</v>
      </c>
      <c r="L18" s="31">
        <v>462.3</v>
      </c>
      <c r="M18" s="31">
        <v>3.1509299999999998</v>
      </c>
      <c r="N18" s="1"/>
      <c r="O18" s="1"/>
    </row>
    <row r="19" spans="1:15" ht="12" customHeight="1">
      <c r="A19" s="33">
        <v>9</v>
      </c>
      <c r="B19" s="62" t="s">
        <v>320</v>
      </c>
      <c r="C19" s="31">
        <v>1371.7</v>
      </c>
      <c r="D19" s="40">
        <v>1376.4666666666665</v>
      </c>
      <c r="E19" s="40">
        <v>1355.2333333333329</v>
      </c>
      <c r="F19" s="40">
        <v>1338.7666666666664</v>
      </c>
      <c r="G19" s="40">
        <v>1317.5333333333328</v>
      </c>
      <c r="H19" s="40">
        <v>1392.9333333333329</v>
      </c>
      <c r="I19" s="40">
        <v>1414.1666666666665</v>
      </c>
      <c r="J19" s="40">
        <v>1430.633333333333</v>
      </c>
      <c r="K19" s="31">
        <v>1397.7</v>
      </c>
      <c r="L19" s="31">
        <v>1360</v>
      </c>
      <c r="M19" s="31">
        <v>6.0242300000000002</v>
      </c>
      <c r="N19" s="1"/>
      <c r="O19" s="1"/>
    </row>
    <row r="20" spans="1:15" ht="12" customHeight="1">
      <c r="A20" s="33">
        <v>10</v>
      </c>
      <c r="B20" s="62" t="s">
        <v>45</v>
      </c>
      <c r="C20" s="31">
        <v>23093.5</v>
      </c>
      <c r="D20" s="40">
        <v>23033.266666666666</v>
      </c>
      <c r="E20" s="40">
        <v>22766.533333333333</v>
      </c>
      <c r="F20" s="40">
        <v>22439.566666666666</v>
      </c>
      <c r="G20" s="40">
        <v>22172.833333333332</v>
      </c>
      <c r="H20" s="40">
        <v>23360.233333333334</v>
      </c>
      <c r="I20" s="40">
        <v>23626.966666666664</v>
      </c>
      <c r="J20" s="40">
        <v>23953.933333333334</v>
      </c>
      <c r="K20" s="31">
        <v>23300</v>
      </c>
      <c r="L20" s="31">
        <v>22706.3</v>
      </c>
      <c r="M20" s="31">
        <v>0.20737</v>
      </c>
      <c r="N20" s="1"/>
      <c r="O20" s="1"/>
    </row>
    <row r="21" spans="1:15" ht="12" customHeight="1">
      <c r="A21" s="33">
        <v>11</v>
      </c>
      <c r="B21" s="62" t="s">
        <v>52</v>
      </c>
      <c r="C21" s="31">
        <v>2401.4</v>
      </c>
      <c r="D21" s="40">
        <v>2424.3333333333335</v>
      </c>
      <c r="E21" s="40">
        <v>2327.0666666666671</v>
      </c>
      <c r="F21" s="40">
        <v>2252.7333333333336</v>
      </c>
      <c r="G21" s="40">
        <v>2155.4666666666672</v>
      </c>
      <c r="H21" s="40">
        <v>2498.666666666667</v>
      </c>
      <c r="I21" s="40">
        <v>2595.9333333333334</v>
      </c>
      <c r="J21" s="40">
        <v>2670.2666666666669</v>
      </c>
      <c r="K21" s="31">
        <v>2521.6</v>
      </c>
      <c r="L21" s="31">
        <v>2350</v>
      </c>
      <c r="M21" s="31">
        <v>114.75673999999999</v>
      </c>
      <c r="N21" s="1"/>
      <c r="O21" s="1"/>
    </row>
    <row r="22" spans="1:15" ht="12" customHeight="1">
      <c r="A22" s="33">
        <v>12</v>
      </c>
      <c r="B22" s="62" t="s">
        <v>268</v>
      </c>
      <c r="C22" s="31">
        <v>960.35</v>
      </c>
      <c r="D22" s="40">
        <v>967.4</v>
      </c>
      <c r="E22" s="40">
        <v>950.8</v>
      </c>
      <c r="F22" s="40">
        <v>941.25</v>
      </c>
      <c r="G22" s="40">
        <v>924.65</v>
      </c>
      <c r="H22" s="40">
        <v>976.94999999999993</v>
      </c>
      <c r="I22" s="40">
        <v>993.55000000000007</v>
      </c>
      <c r="J22" s="40">
        <v>1003.0999999999999</v>
      </c>
      <c r="K22" s="31">
        <v>984</v>
      </c>
      <c r="L22" s="31">
        <v>957.85</v>
      </c>
      <c r="M22" s="31">
        <v>4.3017399999999997</v>
      </c>
      <c r="N22" s="1"/>
      <c r="O22" s="1"/>
    </row>
    <row r="23" spans="1:15" ht="12.75" customHeight="1">
      <c r="A23" s="33">
        <v>13</v>
      </c>
      <c r="B23" s="62" t="s">
        <v>53</v>
      </c>
      <c r="C23" s="31">
        <v>735.65</v>
      </c>
      <c r="D23" s="40">
        <v>738.85</v>
      </c>
      <c r="E23" s="40">
        <v>727.80000000000007</v>
      </c>
      <c r="F23" s="40">
        <v>719.95</v>
      </c>
      <c r="G23" s="40">
        <v>708.90000000000009</v>
      </c>
      <c r="H23" s="40">
        <v>746.7</v>
      </c>
      <c r="I23" s="40">
        <v>757.75</v>
      </c>
      <c r="J23" s="40">
        <v>765.6</v>
      </c>
      <c r="K23" s="31">
        <v>749.9</v>
      </c>
      <c r="L23" s="31">
        <v>731</v>
      </c>
      <c r="M23" s="31">
        <v>52.563630000000003</v>
      </c>
      <c r="N23" s="1"/>
      <c r="O23" s="1"/>
    </row>
    <row r="24" spans="1:15" ht="12.75" customHeight="1">
      <c r="A24" s="33">
        <v>14</v>
      </c>
      <c r="B24" s="62" t="s">
        <v>269</v>
      </c>
      <c r="C24" s="31">
        <v>657.55</v>
      </c>
      <c r="D24" s="40">
        <v>662.81666666666661</v>
      </c>
      <c r="E24" s="40">
        <v>649.73333333333323</v>
      </c>
      <c r="F24" s="40">
        <v>641.91666666666663</v>
      </c>
      <c r="G24" s="40">
        <v>628.83333333333326</v>
      </c>
      <c r="H24" s="40">
        <v>670.63333333333321</v>
      </c>
      <c r="I24" s="40">
        <v>683.7166666666667</v>
      </c>
      <c r="J24" s="40">
        <v>691.53333333333319</v>
      </c>
      <c r="K24" s="31">
        <v>675.9</v>
      </c>
      <c r="L24" s="31">
        <v>655</v>
      </c>
      <c r="M24" s="31">
        <v>12.71532</v>
      </c>
      <c r="N24" s="1"/>
      <c r="O24" s="1"/>
    </row>
    <row r="25" spans="1:15" ht="12.75" customHeight="1">
      <c r="A25" s="33">
        <v>15</v>
      </c>
      <c r="B25" s="62" t="s">
        <v>270</v>
      </c>
      <c r="C25" s="31">
        <v>806.6</v>
      </c>
      <c r="D25" s="40">
        <v>811.5333333333333</v>
      </c>
      <c r="E25" s="40">
        <v>796.06666666666661</v>
      </c>
      <c r="F25" s="40">
        <v>785.5333333333333</v>
      </c>
      <c r="G25" s="40">
        <v>770.06666666666661</v>
      </c>
      <c r="H25" s="40">
        <v>822.06666666666661</v>
      </c>
      <c r="I25" s="40">
        <v>837.5333333333333</v>
      </c>
      <c r="J25" s="40">
        <v>848.06666666666661</v>
      </c>
      <c r="K25" s="31">
        <v>827</v>
      </c>
      <c r="L25" s="31">
        <v>801</v>
      </c>
      <c r="M25" s="31">
        <v>14.4175</v>
      </c>
      <c r="N25" s="1"/>
      <c r="O25" s="1"/>
    </row>
    <row r="26" spans="1:15" ht="12.75" customHeight="1">
      <c r="A26" s="33">
        <v>16</v>
      </c>
      <c r="B26" s="62" t="s">
        <v>271</v>
      </c>
      <c r="C26" s="31">
        <v>419.35</v>
      </c>
      <c r="D26" s="40">
        <v>419.84999999999997</v>
      </c>
      <c r="E26" s="40">
        <v>415.79999999999995</v>
      </c>
      <c r="F26" s="40">
        <v>412.25</v>
      </c>
      <c r="G26" s="40">
        <v>408.2</v>
      </c>
      <c r="H26" s="40">
        <v>423.39999999999992</v>
      </c>
      <c r="I26" s="40">
        <v>427.45</v>
      </c>
      <c r="J26" s="40">
        <v>430.99999999999989</v>
      </c>
      <c r="K26" s="31">
        <v>423.9</v>
      </c>
      <c r="L26" s="31">
        <v>416.3</v>
      </c>
      <c r="M26" s="31">
        <v>12.454370000000001</v>
      </c>
      <c r="N26" s="1"/>
      <c r="O26" s="1"/>
    </row>
    <row r="27" spans="1:15" ht="12.75" customHeight="1">
      <c r="A27" s="33">
        <v>17</v>
      </c>
      <c r="B27" s="62" t="s">
        <v>47</v>
      </c>
      <c r="C27" s="31">
        <v>179.45</v>
      </c>
      <c r="D27" s="40">
        <v>179.6</v>
      </c>
      <c r="E27" s="40">
        <v>177.95</v>
      </c>
      <c r="F27" s="40">
        <v>176.45</v>
      </c>
      <c r="G27" s="40">
        <v>174.79999999999998</v>
      </c>
      <c r="H27" s="40">
        <v>181.1</v>
      </c>
      <c r="I27" s="40">
        <v>182.75000000000003</v>
      </c>
      <c r="J27" s="40">
        <v>184.25</v>
      </c>
      <c r="K27" s="31">
        <v>181.25</v>
      </c>
      <c r="L27" s="31">
        <v>178.1</v>
      </c>
      <c r="M27" s="31">
        <v>46.803339999999999</v>
      </c>
      <c r="N27" s="1"/>
      <c r="O27" s="1"/>
    </row>
    <row r="28" spans="1:15" ht="12.75" customHeight="1">
      <c r="A28" s="33">
        <v>18</v>
      </c>
      <c r="B28" s="62" t="s">
        <v>49</v>
      </c>
      <c r="C28" s="31">
        <v>213.4</v>
      </c>
      <c r="D28" s="40">
        <v>212.20000000000002</v>
      </c>
      <c r="E28" s="40">
        <v>209.80000000000004</v>
      </c>
      <c r="F28" s="40">
        <v>206.20000000000002</v>
      </c>
      <c r="G28" s="40">
        <v>203.80000000000004</v>
      </c>
      <c r="H28" s="40">
        <v>215.80000000000004</v>
      </c>
      <c r="I28" s="40">
        <v>218.20000000000002</v>
      </c>
      <c r="J28" s="40">
        <v>221.80000000000004</v>
      </c>
      <c r="K28" s="31">
        <v>214.6</v>
      </c>
      <c r="L28" s="31">
        <v>208.6</v>
      </c>
      <c r="M28" s="31">
        <v>43.746110000000002</v>
      </c>
      <c r="N28" s="1"/>
      <c r="O28" s="1"/>
    </row>
    <row r="29" spans="1:15" ht="12.75" customHeight="1">
      <c r="A29" s="33">
        <v>19</v>
      </c>
      <c r="B29" s="62" t="s">
        <v>321</v>
      </c>
      <c r="C29" s="31">
        <v>368.4</v>
      </c>
      <c r="D29" s="40">
        <v>369.86666666666662</v>
      </c>
      <c r="E29" s="40">
        <v>366.53333333333325</v>
      </c>
      <c r="F29" s="40">
        <v>364.66666666666663</v>
      </c>
      <c r="G29" s="40">
        <v>361.33333333333326</v>
      </c>
      <c r="H29" s="40">
        <v>371.73333333333323</v>
      </c>
      <c r="I29" s="40">
        <v>375.06666666666661</v>
      </c>
      <c r="J29" s="40">
        <v>376.93333333333322</v>
      </c>
      <c r="K29" s="31">
        <v>373.2</v>
      </c>
      <c r="L29" s="31">
        <v>368</v>
      </c>
      <c r="M29" s="31">
        <v>0.29163</v>
      </c>
      <c r="N29" s="1"/>
      <c r="O29" s="1"/>
    </row>
    <row r="30" spans="1:15" ht="12.75" customHeight="1">
      <c r="A30" s="33">
        <v>20</v>
      </c>
      <c r="B30" s="62" t="s">
        <v>322</v>
      </c>
      <c r="C30" s="31">
        <v>346.6</v>
      </c>
      <c r="D30" s="40">
        <v>347.2833333333333</v>
      </c>
      <c r="E30" s="40">
        <v>345.06666666666661</v>
      </c>
      <c r="F30" s="40">
        <v>343.5333333333333</v>
      </c>
      <c r="G30" s="40">
        <v>341.31666666666661</v>
      </c>
      <c r="H30" s="40">
        <v>348.81666666666661</v>
      </c>
      <c r="I30" s="40">
        <v>351.0333333333333</v>
      </c>
      <c r="J30" s="40">
        <v>352.56666666666661</v>
      </c>
      <c r="K30" s="31">
        <v>349.5</v>
      </c>
      <c r="L30" s="31">
        <v>345.75</v>
      </c>
      <c r="M30" s="31">
        <v>2.5422400000000001</v>
      </c>
      <c r="N30" s="1"/>
      <c r="O30" s="1"/>
    </row>
    <row r="31" spans="1:15" ht="12.75" customHeight="1">
      <c r="A31" s="33">
        <v>21</v>
      </c>
      <c r="B31" s="62" t="s">
        <v>323</v>
      </c>
      <c r="C31" s="31">
        <v>998.4</v>
      </c>
      <c r="D31" s="40">
        <v>1010.4666666666667</v>
      </c>
      <c r="E31" s="40">
        <v>980.93333333333339</v>
      </c>
      <c r="F31" s="40">
        <v>963.4666666666667</v>
      </c>
      <c r="G31" s="40">
        <v>933.93333333333339</v>
      </c>
      <c r="H31" s="40">
        <v>1027.9333333333334</v>
      </c>
      <c r="I31" s="40">
        <v>1057.4666666666667</v>
      </c>
      <c r="J31" s="40">
        <v>1074.9333333333334</v>
      </c>
      <c r="K31" s="31">
        <v>1040</v>
      </c>
      <c r="L31" s="31">
        <v>993</v>
      </c>
      <c r="M31" s="31">
        <v>0.91986000000000001</v>
      </c>
      <c r="N31" s="1"/>
      <c r="O31" s="1"/>
    </row>
    <row r="32" spans="1:15" ht="12.75" customHeight="1">
      <c r="A32" s="33">
        <v>22</v>
      </c>
      <c r="B32" s="62" t="s">
        <v>324</v>
      </c>
      <c r="C32" s="31">
        <v>1024.2</v>
      </c>
      <c r="D32" s="40">
        <v>1028.6833333333334</v>
      </c>
      <c r="E32" s="40">
        <v>1010.5166666666669</v>
      </c>
      <c r="F32" s="40">
        <v>996.83333333333348</v>
      </c>
      <c r="G32" s="40">
        <v>978.66666666666697</v>
      </c>
      <c r="H32" s="40">
        <v>1042.3666666666668</v>
      </c>
      <c r="I32" s="40">
        <v>1060.5333333333333</v>
      </c>
      <c r="J32" s="40">
        <v>1074.2166666666667</v>
      </c>
      <c r="K32" s="31">
        <v>1046.8499999999999</v>
      </c>
      <c r="L32" s="31">
        <v>1015</v>
      </c>
      <c r="M32" s="31">
        <v>1.6386400000000001</v>
      </c>
      <c r="N32" s="1"/>
      <c r="O32" s="1"/>
    </row>
    <row r="33" spans="1:15" ht="12.75" customHeight="1">
      <c r="A33" s="33">
        <v>23</v>
      </c>
      <c r="B33" s="62" t="s">
        <v>325</v>
      </c>
      <c r="C33" s="31">
        <v>1474.1</v>
      </c>
      <c r="D33" s="40">
        <v>1473.2333333333333</v>
      </c>
      <c r="E33" s="40">
        <v>1460.8666666666668</v>
      </c>
      <c r="F33" s="40">
        <v>1447.6333333333334</v>
      </c>
      <c r="G33" s="40">
        <v>1435.2666666666669</v>
      </c>
      <c r="H33" s="40">
        <v>1486.4666666666667</v>
      </c>
      <c r="I33" s="40">
        <v>1498.833333333333</v>
      </c>
      <c r="J33" s="40">
        <v>1512.0666666666666</v>
      </c>
      <c r="K33" s="31">
        <v>1485.6</v>
      </c>
      <c r="L33" s="31">
        <v>1460</v>
      </c>
      <c r="M33" s="31">
        <v>1.42574</v>
      </c>
      <c r="N33" s="1"/>
      <c r="O33" s="1"/>
    </row>
    <row r="34" spans="1:15" ht="12.75" customHeight="1">
      <c r="A34" s="33">
        <v>24</v>
      </c>
      <c r="B34" s="62" t="s">
        <v>326</v>
      </c>
      <c r="C34" s="31">
        <v>612.45000000000005</v>
      </c>
      <c r="D34" s="40">
        <v>615.81666666666672</v>
      </c>
      <c r="E34" s="40">
        <v>606.63333333333344</v>
      </c>
      <c r="F34" s="40">
        <v>600.81666666666672</v>
      </c>
      <c r="G34" s="40">
        <v>591.63333333333344</v>
      </c>
      <c r="H34" s="40">
        <v>621.63333333333344</v>
      </c>
      <c r="I34" s="40">
        <v>630.81666666666661</v>
      </c>
      <c r="J34" s="40">
        <v>636.63333333333344</v>
      </c>
      <c r="K34" s="31">
        <v>625</v>
      </c>
      <c r="L34" s="31">
        <v>610</v>
      </c>
      <c r="M34" s="31">
        <v>0.82088000000000005</v>
      </c>
      <c r="N34" s="1"/>
      <c r="O34" s="1"/>
    </row>
    <row r="35" spans="1:15" ht="12.75" customHeight="1">
      <c r="A35" s="33">
        <v>25</v>
      </c>
      <c r="B35" s="62" t="s">
        <v>54</v>
      </c>
      <c r="C35" s="31">
        <v>3402.6</v>
      </c>
      <c r="D35" s="40">
        <v>3410.5166666666664</v>
      </c>
      <c r="E35" s="40">
        <v>3364.1833333333329</v>
      </c>
      <c r="F35" s="40">
        <v>3325.7666666666664</v>
      </c>
      <c r="G35" s="40">
        <v>3279.4333333333329</v>
      </c>
      <c r="H35" s="40">
        <v>3448.9333333333329</v>
      </c>
      <c r="I35" s="40">
        <v>3495.2666666666669</v>
      </c>
      <c r="J35" s="40">
        <v>3533.6833333333329</v>
      </c>
      <c r="K35" s="31">
        <v>3456.85</v>
      </c>
      <c r="L35" s="31">
        <v>3372.1</v>
      </c>
      <c r="M35" s="31">
        <v>1.81443</v>
      </c>
      <c r="N35" s="1"/>
      <c r="O35" s="1"/>
    </row>
    <row r="36" spans="1:15" ht="12.75" customHeight="1">
      <c r="A36" s="33">
        <v>26</v>
      </c>
      <c r="B36" s="62" t="s">
        <v>327</v>
      </c>
      <c r="C36" s="31">
        <v>2725.35</v>
      </c>
      <c r="D36" s="40">
        <v>2741.7833333333328</v>
      </c>
      <c r="E36" s="40">
        <v>2685.8666666666659</v>
      </c>
      <c r="F36" s="40">
        <v>2646.3833333333332</v>
      </c>
      <c r="G36" s="40">
        <v>2590.4666666666662</v>
      </c>
      <c r="H36" s="40">
        <v>2781.2666666666655</v>
      </c>
      <c r="I36" s="40">
        <v>2837.1833333333325</v>
      </c>
      <c r="J36" s="40">
        <v>2876.6666666666652</v>
      </c>
      <c r="K36" s="31">
        <v>2797.7</v>
      </c>
      <c r="L36" s="31">
        <v>2702.3</v>
      </c>
      <c r="M36" s="31">
        <v>0.39900000000000002</v>
      </c>
      <c r="N36" s="1"/>
      <c r="O36" s="1"/>
    </row>
    <row r="37" spans="1:15" ht="12.75" customHeight="1">
      <c r="A37" s="33">
        <v>27</v>
      </c>
      <c r="B37" s="62" t="s">
        <v>328</v>
      </c>
      <c r="C37" s="31">
        <v>17</v>
      </c>
      <c r="D37" s="40">
        <v>16.599999999999998</v>
      </c>
      <c r="E37" s="40">
        <v>15.599999999999994</v>
      </c>
      <c r="F37" s="40">
        <v>14.199999999999996</v>
      </c>
      <c r="G37" s="40">
        <v>13.199999999999992</v>
      </c>
      <c r="H37" s="40">
        <v>17.999999999999996</v>
      </c>
      <c r="I37" s="40">
        <v>19.000000000000004</v>
      </c>
      <c r="J37" s="40">
        <v>20.399999999999999</v>
      </c>
      <c r="K37" s="31">
        <v>17.600000000000001</v>
      </c>
      <c r="L37" s="31">
        <v>15.2</v>
      </c>
      <c r="M37" s="31">
        <v>1660.73299</v>
      </c>
      <c r="N37" s="1"/>
      <c r="O37" s="1"/>
    </row>
    <row r="38" spans="1:15" ht="12.75" customHeight="1">
      <c r="A38" s="33">
        <v>28</v>
      </c>
      <c r="B38" s="62" t="s">
        <v>329</v>
      </c>
      <c r="C38" s="31">
        <v>636.20000000000005</v>
      </c>
      <c r="D38" s="40">
        <v>634.08333333333337</v>
      </c>
      <c r="E38" s="40">
        <v>628.66666666666674</v>
      </c>
      <c r="F38" s="40">
        <v>621.13333333333333</v>
      </c>
      <c r="G38" s="40">
        <v>615.7166666666667</v>
      </c>
      <c r="H38" s="40">
        <v>641.61666666666679</v>
      </c>
      <c r="I38" s="40">
        <v>647.03333333333353</v>
      </c>
      <c r="J38" s="40">
        <v>654.56666666666683</v>
      </c>
      <c r="K38" s="31">
        <v>639.5</v>
      </c>
      <c r="L38" s="31">
        <v>626.54999999999995</v>
      </c>
      <c r="M38" s="31">
        <v>3.6533899999999999</v>
      </c>
      <c r="N38" s="1"/>
      <c r="O38" s="1"/>
    </row>
    <row r="39" spans="1:15" ht="12.75" customHeight="1">
      <c r="A39" s="33">
        <v>29</v>
      </c>
      <c r="B39" s="62" t="s">
        <v>330</v>
      </c>
      <c r="C39" s="31">
        <v>2107.3000000000002</v>
      </c>
      <c r="D39" s="40">
        <v>2119</v>
      </c>
      <c r="E39" s="40">
        <v>2090.3000000000002</v>
      </c>
      <c r="F39" s="40">
        <v>2073.3000000000002</v>
      </c>
      <c r="G39" s="40">
        <v>2044.6000000000004</v>
      </c>
      <c r="H39" s="40">
        <v>2136</v>
      </c>
      <c r="I39" s="40">
        <v>2164.6999999999998</v>
      </c>
      <c r="J39" s="40">
        <v>2181.6999999999998</v>
      </c>
      <c r="K39" s="31">
        <v>2147.6999999999998</v>
      </c>
      <c r="L39" s="31">
        <v>2102</v>
      </c>
      <c r="M39" s="31">
        <v>0.42829</v>
      </c>
      <c r="N39" s="1"/>
      <c r="O39" s="1"/>
    </row>
    <row r="40" spans="1:15" ht="12.75" customHeight="1">
      <c r="A40" s="33">
        <v>30</v>
      </c>
      <c r="B40" s="62" t="s">
        <v>55</v>
      </c>
      <c r="C40" s="31">
        <v>452.85</v>
      </c>
      <c r="D40" s="40">
        <v>455.38333333333338</v>
      </c>
      <c r="E40" s="40">
        <v>446.71666666666675</v>
      </c>
      <c r="F40" s="40">
        <v>440.58333333333337</v>
      </c>
      <c r="G40" s="40">
        <v>431.91666666666674</v>
      </c>
      <c r="H40" s="40">
        <v>461.51666666666677</v>
      </c>
      <c r="I40" s="40">
        <v>470.18333333333339</v>
      </c>
      <c r="J40" s="40">
        <v>476.31666666666678</v>
      </c>
      <c r="K40" s="31">
        <v>464.05</v>
      </c>
      <c r="L40" s="31">
        <v>449.25</v>
      </c>
      <c r="M40" s="31">
        <v>23.909790000000001</v>
      </c>
      <c r="N40" s="1"/>
      <c r="O40" s="1"/>
    </row>
    <row r="41" spans="1:15" ht="12.75" customHeight="1">
      <c r="A41" s="33">
        <v>31</v>
      </c>
      <c r="B41" s="62" t="s">
        <v>331</v>
      </c>
      <c r="C41" s="31">
        <v>1558.35</v>
      </c>
      <c r="D41" s="40">
        <v>1543.8166666666666</v>
      </c>
      <c r="E41" s="40">
        <v>1522.6333333333332</v>
      </c>
      <c r="F41" s="40">
        <v>1486.9166666666665</v>
      </c>
      <c r="G41" s="40">
        <v>1465.7333333333331</v>
      </c>
      <c r="H41" s="40">
        <v>1579.5333333333333</v>
      </c>
      <c r="I41" s="40">
        <v>1600.7166666666667</v>
      </c>
      <c r="J41" s="40">
        <v>1636.4333333333334</v>
      </c>
      <c r="K41" s="31">
        <v>1565</v>
      </c>
      <c r="L41" s="31">
        <v>1508.1</v>
      </c>
      <c r="M41" s="31">
        <v>2.8451</v>
      </c>
      <c r="N41" s="1"/>
      <c r="O41" s="1"/>
    </row>
    <row r="42" spans="1:15" ht="12.75" customHeight="1">
      <c r="A42" s="33">
        <v>32</v>
      </c>
      <c r="B42" s="62" t="s">
        <v>332</v>
      </c>
      <c r="C42" s="31">
        <v>1081.3</v>
      </c>
      <c r="D42" s="40">
        <v>1081.4166666666667</v>
      </c>
      <c r="E42" s="40">
        <v>1071.9333333333334</v>
      </c>
      <c r="F42" s="40">
        <v>1062.5666666666666</v>
      </c>
      <c r="G42" s="40">
        <v>1053.0833333333333</v>
      </c>
      <c r="H42" s="40">
        <v>1090.7833333333335</v>
      </c>
      <c r="I42" s="40">
        <v>1100.2666666666667</v>
      </c>
      <c r="J42" s="40">
        <v>1109.6333333333337</v>
      </c>
      <c r="K42" s="31">
        <v>1090.9000000000001</v>
      </c>
      <c r="L42" s="31">
        <v>1072.05</v>
      </c>
      <c r="M42" s="31">
        <v>0.51192000000000004</v>
      </c>
      <c r="N42" s="1"/>
      <c r="O42" s="1"/>
    </row>
    <row r="43" spans="1:15" ht="12.75" customHeight="1">
      <c r="A43" s="33">
        <v>33</v>
      </c>
      <c r="B43" s="62" t="s">
        <v>56</v>
      </c>
      <c r="C43" s="31">
        <v>5145</v>
      </c>
      <c r="D43" s="40">
        <v>5180.75</v>
      </c>
      <c r="E43" s="40">
        <v>5099.55</v>
      </c>
      <c r="F43" s="40">
        <v>5054.1000000000004</v>
      </c>
      <c r="G43" s="40">
        <v>4972.9000000000005</v>
      </c>
      <c r="H43" s="40">
        <v>5226.2</v>
      </c>
      <c r="I43" s="40">
        <v>5307.4000000000005</v>
      </c>
      <c r="J43" s="40">
        <v>5352.8499999999995</v>
      </c>
      <c r="K43" s="31">
        <v>5261.95</v>
      </c>
      <c r="L43" s="31">
        <v>5135.3</v>
      </c>
      <c r="M43" s="31">
        <v>3.2781799999999999</v>
      </c>
      <c r="N43" s="1"/>
      <c r="O43" s="1"/>
    </row>
    <row r="44" spans="1:15" ht="12.75" customHeight="1">
      <c r="A44" s="33">
        <v>34</v>
      </c>
      <c r="B44" s="62" t="s">
        <v>58</v>
      </c>
      <c r="C44" s="31">
        <v>407</v>
      </c>
      <c r="D44" s="40">
        <v>408.36666666666662</v>
      </c>
      <c r="E44" s="40">
        <v>403.88333333333321</v>
      </c>
      <c r="F44" s="40">
        <v>400.76666666666659</v>
      </c>
      <c r="G44" s="40">
        <v>396.28333333333319</v>
      </c>
      <c r="H44" s="40">
        <v>411.48333333333323</v>
      </c>
      <c r="I44" s="40">
        <v>415.9666666666667</v>
      </c>
      <c r="J44" s="40">
        <v>419.08333333333326</v>
      </c>
      <c r="K44" s="31">
        <v>412.85</v>
      </c>
      <c r="L44" s="31">
        <v>405.25</v>
      </c>
      <c r="M44" s="31">
        <v>10.659840000000001</v>
      </c>
      <c r="N44" s="1"/>
      <c r="O44" s="1"/>
    </row>
    <row r="45" spans="1:15" ht="12.75" customHeight="1">
      <c r="A45" s="33">
        <v>35</v>
      </c>
      <c r="B45" s="62" t="s">
        <v>333</v>
      </c>
      <c r="C45" s="31">
        <v>267.64999999999998</v>
      </c>
      <c r="D45" s="40">
        <v>268.25</v>
      </c>
      <c r="E45" s="40">
        <v>266.39999999999998</v>
      </c>
      <c r="F45" s="40">
        <v>265.14999999999998</v>
      </c>
      <c r="G45" s="40">
        <v>263.29999999999995</v>
      </c>
      <c r="H45" s="40">
        <v>269.5</v>
      </c>
      <c r="I45" s="40">
        <v>271.35000000000002</v>
      </c>
      <c r="J45" s="40">
        <v>272.60000000000002</v>
      </c>
      <c r="K45" s="31">
        <v>270.10000000000002</v>
      </c>
      <c r="L45" s="31">
        <v>267</v>
      </c>
      <c r="M45" s="31">
        <v>1.25417</v>
      </c>
      <c r="N45" s="1"/>
      <c r="O45" s="1"/>
    </row>
    <row r="46" spans="1:15" ht="12.75" customHeight="1">
      <c r="A46" s="33">
        <v>36</v>
      </c>
      <c r="B46" s="62" t="s">
        <v>334</v>
      </c>
      <c r="C46" s="31">
        <v>488.55</v>
      </c>
      <c r="D46" s="40">
        <v>491.18333333333339</v>
      </c>
      <c r="E46" s="40">
        <v>482.46666666666681</v>
      </c>
      <c r="F46" s="40">
        <v>476.38333333333344</v>
      </c>
      <c r="G46" s="40">
        <v>467.66666666666686</v>
      </c>
      <c r="H46" s="40">
        <v>497.26666666666677</v>
      </c>
      <c r="I46" s="40">
        <v>505.98333333333335</v>
      </c>
      <c r="J46" s="40">
        <v>512.06666666666672</v>
      </c>
      <c r="K46" s="31">
        <v>499.9</v>
      </c>
      <c r="L46" s="31">
        <v>485.1</v>
      </c>
      <c r="M46" s="31">
        <v>1.68875</v>
      </c>
      <c r="N46" s="1"/>
      <c r="O46" s="1"/>
    </row>
    <row r="47" spans="1:15" ht="12.75" customHeight="1">
      <c r="A47" s="33">
        <v>37</v>
      </c>
      <c r="B47" s="62" t="s">
        <v>59</v>
      </c>
      <c r="C47" s="31">
        <v>167.95</v>
      </c>
      <c r="D47" s="40">
        <v>167.93333333333334</v>
      </c>
      <c r="E47" s="40">
        <v>165.71666666666667</v>
      </c>
      <c r="F47" s="40">
        <v>163.48333333333332</v>
      </c>
      <c r="G47" s="40">
        <v>161.26666666666665</v>
      </c>
      <c r="H47" s="40">
        <v>170.16666666666669</v>
      </c>
      <c r="I47" s="40">
        <v>172.38333333333338</v>
      </c>
      <c r="J47" s="40">
        <v>174.6166666666667</v>
      </c>
      <c r="K47" s="31">
        <v>170.15</v>
      </c>
      <c r="L47" s="31">
        <v>165.7</v>
      </c>
      <c r="M47" s="31">
        <v>250.40816000000001</v>
      </c>
      <c r="N47" s="1"/>
      <c r="O47" s="1"/>
    </row>
    <row r="48" spans="1:15" ht="12.75" customHeight="1">
      <c r="A48" s="33">
        <v>38</v>
      </c>
      <c r="B48" s="62" t="s">
        <v>61</v>
      </c>
      <c r="C48" s="31">
        <v>3309.7</v>
      </c>
      <c r="D48" s="40">
        <v>3319.2999999999997</v>
      </c>
      <c r="E48" s="40">
        <v>3293.6499999999996</v>
      </c>
      <c r="F48" s="40">
        <v>3277.6</v>
      </c>
      <c r="G48" s="40">
        <v>3251.95</v>
      </c>
      <c r="H48" s="40">
        <v>3335.3499999999995</v>
      </c>
      <c r="I48" s="40">
        <v>3361</v>
      </c>
      <c r="J48" s="40">
        <v>3377.0499999999993</v>
      </c>
      <c r="K48" s="31">
        <v>3344.95</v>
      </c>
      <c r="L48" s="31">
        <v>3303.25</v>
      </c>
      <c r="M48" s="31">
        <v>5.1691500000000001</v>
      </c>
      <c r="N48" s="1"/>
      <c r="O48" s="1"/>
    </row>
    <row r="49" spans="1:15" ht="12.75" customHeight="1">
      <c r="A49" s="33">
        <v>39</v>
      </c>
      <c r="B49" s="62" t="s">
        <v>335</v>
      </c>
      <c r="C49" s="31">
        <v>287.39999999999998</v>
      </c>
      <c r="D49" s="40">
        <v>289.41666666666669</v>
      </c>
      <c r="E49" s="40">
        <v>283.33333333333337</v>
      </c>
      <c r="F49" s="40">
        <v>279.26666666666671</v>
      </c>
      <c r="G49" s="40">
        <v>273.18333333333339</v>
      </c>
      <c r="H49" s="40">
        <v>293.48333333333335</v>
      </c>
      <c r="I49" s="40">
        <v>299.56666666666672</v>
      </c>
      <c r="J49" s="40">
        <v>303.63333333333333</v>
      </c>
      <c r="K49" s="31">
        <v>295.5</v>
      </c>
      <c r="L49" s="31">
        <v>285.35000000000002</v>
      </c>
      <c r="M49" s="31">
        <v>4.6071099999999996</v>
      </c>
      <c r="N49" s="1"/>
      <c r="O49" s="1"/>
    </row>
    <row r="50" spans="1:15" ht="12.75" customHeight="1">
      <c r="A50" s="33">
        <v>40</v>
      </c>
      <c r="B50" s="62" t="s">
        <v>336</v>
      </c>
      <c r="C50" s="31">
        <v>3650.55</v>
      </c>
      <c r="D50" s="40">
        <v>3640.5166666666664</v>
      </c>
      <c r="E50" s="40">
        <v>3585.0333333333328</v>
      </c>
      <c r="F50" s="40">
        <v>3519.5166666666664</v>
      </c>
      <c r="G50" s="40">
        <v>3464.0333333333328</v>
      </c>
      <c r="H50" s="40">
        <v>3706.0333333333328</v>
      </c>
      <c r="I50" s="40">
        <v>3761.5166666666664</v>
      </c>
      <c r="J50" s="40">
        <v>3827.0333333333328</v>
      </c>
      <c r="K50" s="31">
        <v>3696</v>
      </c>
      <c r="L50" s="31">
        <v>3575</v>
      </c>
      <c r="M50" s="31">
        <v>0.10509</v>
      </c>
      <c r="N50" s="1"/>
      <c r="O50" s="1"/>
    </row>
    <row r="51" spans="1:15" ht="12.75" customHeight="1">
      <c r="A51" s="33">
        <v>41</v>
      </c>
      <c r="B51" s="62" t="s">
        <v>62</v>
      </c>
      <c r="C51" s="31">
        <v>1970.1</v>
      </c>
      <c r="D51" s="40">
        <v>1978.3</v>
      </c>
      <c r="E51" s="40">
        <v>1951.9499999999998</v>
      </c>
      <c r="F51" s="40">
        <v>1933.8</v>
      </c>
      <c r="G51" s="40">
        <v>1907.4499999999998</v>
      </c>
      <c r="H51" s="40">
        <v>1996.4499999999998</v>
      </c>
      <c r="I51" s="40">
        <v>2022.7999999999997</v>
      </c>
      <c r="J51" s="40">
        <v>2040.9499999999998</v>
      </c>
      <c r="K51" s="31">
        <v>2004.65</v>
      </c>
      <c r="L51" s="31">
        <v>1960.15</v>
      </c>
      <c r="M51" s="31">
        <v>4.7726899999999999</v>
      </c>
      <c r="N51" s="1"/>
      <c r="O51" s="1"/>
    </row>
    <row r="52" spans="1:15" ht="12.75" customHeight="1">
      <c r="A52" s="33">
        <v>42</v>
      </c>
      <c r="B52" s="62" t="s">
        <v>63</v>
      </c>
      <c r="C52" s="31">
        <v>7019.65</v>
      </c>
      <c r="D52" s="40">
        <v>7024.4000000000005</v>
      </c>
      <c r="E52" s="40">
        <v>6948.8000000000011</v>
      </c>
      <c r="F52" s="40">
        <v>6877.9500000000007</v>
      </c>
      <c r="G52" s="40">
        <v>6802.3500000000013</v>
      </c>
      <c r="H52" s="40">
        <v>7095.2500000000009</v>
      </c>
      <c r="I52" s="40">
        <v>7170.8500000000013</v>
      </c>
      <c r="J52" s="40">
        <v>7241.7000000000007</v>
      </c>
      <c r="K52" s="31">
        <v>7100</v>
      </c>
      <c r="L52" s="31">
        <v>6953.55</v>
      </c>
      <c r="M52" s="31">
        <v>0.53671999999999997</v>
      </c>
      <c r="N52" s="1"/>
      <c r="O52" s="1"/>
    </row>
    <row r="53" spans="1:15" ht="12.75" customHeight="1">
      <c r="A53" s="33">
        <v>43</v>
      </c>
      <c r="B53" s="62" t="s">
        <v>66</v>
      </c>
      <c r="C53" s="31">
        <v>678.05</v>
      </c>
      <c r="D53" s="40">
        <v>682.08333333333337</v>
      </c>
      <c r="E53" s="40">
        <v>672.16666666666674</v>
      </c>
      <c r="F53" s="40">
        <v>666.28333333333342</v>
      </c>
      <c r="G53" s="40">
        <v>656.36666666666679</v>
      </c>
      <c r="H53" s="40">
        <v>687.9666666666667</v>
      </c>
      <c r="I53" s="40">
        <v>697.88333333333344</v>
      </c>
      <c r="J53" s="40">
        <v>703.76666666666665</v>
      </c>
      <c r="K53" s="31">
        <v>692</v>
      </c>
      <c r="L53" s="31">
        <v>676.2</v>
      </c>
      <c r="M53" s="31">
        <v>21.840610000000002</v>
      </c>
      <c r="N53" s="1"/>
      <c r="O53" s="1"/>
    </row>
    <row r="54" spans="1:15" ht="12.75" customHeight="1">
      <c r="A54" s="33">
        <v>44</v>
      </c>
      <c r="B54" s="62" t="s">
        <v>337</v>
      </c>
      <c r="C54" s="31">
        <v>388.25</v>
      </c>
      <c r="D54" s="40">
        <v>388.41666666666669</v>
      </c>
      <c r="E54" s="40">
        <v>385.33333333333337</v>
      </c>
      <c r="F54" s="40">
        <v>382.41666666666669</v>
      </c>
      <c r="G54" s="40">
        <v>379.33333333333337</v>
      </c>
      <c r="H54" s="40">
        <v>391.33333333333337</v>
      </c>
      <c r="I54" s="40">
        <v>394.41666666666674</v>
      </c>
      <c r="J54" s="40">
        <v>397.33333333333337</v>
      </c>
      <c r="K54" s="31">
        <v>391.5</v>
      </c>
      <c r="L54" s="31">
        <v>385.5</v>
      </c>
      <c r="M54" s="31">
        <v>1.9052899999999999</v>
      </c>
      <c r="N54" s="1"/>
      <c r="O54" s="1"/>
    </row>
    <row r="55" spans="1:15" ht="12.75" customHeight="1">
      <c r="A55" s="33">
        <v>45</v>
      </c>
      <c r="B55" s="62" t="s">
        <v>272</v>
      </c>
      <c r="C55" s="31">
        <v>3975.7</v>
      </c>
      <c r="D55" s="40">
        <v>4027.3166666666671</v>
      </c>
      <c r="E55" s="40">
        <v>3904.6333333333341</v>
      </c>
      <c r="F55" s="40">
        <v>3833.5666666666671</v>
      </c>
      <c r="G55" s="40">
        <v>3710.8833333333341</v>
      </c>
      <c r="H55" s="40">
        <v>4098.3833333333341</v>
      </c>
      <c r="I55" s="40">
        <v>4221.0666666666675</v>
      </c>
      <c r="J55" s="40">
        <v>4292.1333333333341</v>
      </c>
      <c r="K55" s="31">
        <v>4150</v>
      </c>
      <c r="L55" s="31">
        <v>3956.25</v>
      </c>
      <c r="M55" s="31">
        <v>7.0309799999999996</v>
      </c>
      <c r="N55" s="1"/>
      <c r="O55" s="1"/>
    </row>
    <row r="56" spans="1:15" ht="12.75" customHeight="1">
      <c r="A56" s="33">
        <v>46</v>
      </c>
      <c r="B56" s="62" t="s">
        <v>67</v>
      </c>
      <c r="C56" s="31">
        <v>965.65</v>
      </c>
      <c r="D56" s="40">
        <v>970.88333333333333</v>
      </c>
      <c r="E56" s="40">
        <v>955.76666666666665</v>
      </c>
      <c r="F56" s="40">
        <v>945.88333333333333</v>
      </c>
      <c r="G56" s="40">
        <v>930.76666666666665</v>
      </c>
      <c r="H56" s="40">
        <v>980.76666666666665</v>
      </c>
      <c r="I56" s="40">
        <v>995.88333333333321</v>
      </c>
      <c r="J56" s="40">
        <v>1005.7666666666667</v>
      </c>
      <c r="K56" s="31">
        <v>986</v>
      </c>
      <c r="L56" s="31">
        <v>961</v>
      </c>
      <c r="M56" s="31">
        <v>110.25846</v>
      </c>
      <c r="N56" s="1"/>
      <c r="O56" s="1"/>
    </row>
    <row r="57" spans="1:15" ht="12" customHeight="1">
      <c r="A57" s="33">
        <v>47</v>
      </c>
      <c r="B57" s="62" t="s">
        <v>338</v>
      </c>
      <c r="C57" s="31">
        <v>2562.3000000000002</v>
      </c>
      <c r="D57" s="40">
        <v>2575.4333333333334</v>
      </c>
      <c r="E57" s="40">
        <v>2540.8666666666668</v>
      </c>
      <c r="F57" s="40">
        <v>2519.4333333333334</v>
      </c>
      <c r="G57" s="40">
        <v>2484.8666666666668</v>
      </c>
      <c r="H57" s="40">
        <v>2596.8666666666668</v>
      </c>
      <c r="I57" s="40">
        <v>2631.4333333333334</v>
      </c>
      <c r="J57" s="40">
        <v>2652.8666666666668</v>
      </c>
      <c r="K57" s="31">
        <v>2610</v>
      </c>
      <c r="L57" s="31">
        <v>2554</v>
      </c>
      <c r="M57" s="31">
        <v>0.2258</v>
      </c>
      <c r="N57" s="1"/>
      <c r="O57" s="1"/>
    </row>
    <row r="58" spans="1:15" ht="12.75" customHeight="1">
      <c r="A58" s="33">
        <v>48</v>
      </c>
      <c r="B58" s="62" t="s">
        <v>339</v>
      </c>
      <c r="C58" s="31">
        <v>1572.4</v>
      </c>
      <c r="D58" s="40">
        <v>1570.6333333333332</v>
      </c>
      <c r="E58" s="40">
        <v>1556.7666666666664</v>
      </c>
      <c r="F58" s="40">
        <v>1541.1333333333332</v>
      </c>
      <c r="G58" s="40">
        <v>1527.2666666666664</v>
      </c>
      <c r="H58" s="40">
        <v>1586.2666666666664</v>
      </c>
      <c r="I58" s="40">
        <v>1600.1333333333332</v>
      </c>
      <c r="J58" s="40">
        <v>1615.7666666666664</v>
      </c>
      <c r="K58" s="31">
        <v>1584.5</v>
      </c>
      <c r="L58" s="31">
        <v>1555</v>
      </c>
      <c r="M58" s="31">
        <v>2.6571099999999999</v>
      </c>
      <c r="N58" s="1"/>
      <c r="O58" s="1"/>
    </row>
    <row r="59" spans="1:15" ht="12.75" customHeight="1">
      <c r="A59" s="33">
        <v>49</v>
      </c>
      <c r="B59" s="62" t="s">
        <v>340</v>
      </c>
      <c r="C59" s="31">
        <v>568.79999999999995</v>
      </c>
      <c r="D59" s="40">
        <v>570.73333333333323</v>
      </c>
      <c r="E59" s="40">
        <v>565.06666666666649</v>
      </c>
      <c r="F59" s="40">
        <v>561.33333333333326</v>
      </c>
      <c r="G59" s="40">
        <v>555.66666666666652</v>
      </c>
      <c r="H59" s="40">
        <v>574.46666666666647</v>
      </c>
      <c r="I59" s="40">
        <v>580.13333333333321</v>
      </c>
      <c r="J59" s="40">
        <v>583.86666666666645</v>
      </c>
      <c r="K59" s="31">
        <v>576.4</v>
      </c>
      <c r="L59" s="31">
        <v>567</v>
      </c>
      <c r="M59" s="31">
        <v>4.649</v>
      </c>
      <c r="N59" s="1"/>
      <c r="O59" s="1"/>
    </row>
    <row r="60" spans="1:15" ht="12.75" customHeight="1">
      <c r="A60" s="33">
        <v>50</v>
      </c>
      <c r="B60" s="62" t="s">
        <v>68</v>
      </c>
      <c r="C60" s="31">
        <v>4597.3500000000004</v>
      </c>
      <c r="D60" s="40">
        <v>4613</v>
      </c>
      <c r="E60" s="40">
        <v>4571</v>
      </c>
      <c r="F60" s="40">
        <v>4544.6499999999996</v>
      </c>
      <c r="G60" s="40">
        <v>4502.6499999999996</v>
      </c>
      <c r="H60" s="40">
        <v>4639.3500000000004</v>
      </c>
      <c r="I60" s="40">
        <v>4681.3500000000004</v>
      </c>
      <c r="J60" s="40">
        <v>4707.7000000000007</v>
      </c>
      <c r="K60" s="31">
        <v>4655</v>
      </c>
      <c r="L60" s="31">
        <v>4586.6499999999996</v>
      </c>
      <c r="M60" s="31">
        <v>1.9304300000000001</v>
      </c>
      <c r="N60" s="1"/>
      <c r="O60" s="1"/>
    </row>
    <row r="61" spans="1:15" ht="12.75" customHeight="1">
      <c r="A61" s="33">
        <v>51</v>
      </c>
      <c r="B61" s="62" t="s">
        <v>341</v>
      </c>
      <c r="C61" s="31">
        <v>1229.0999999999999</v>
      </c>
      <c r="D61" s="40">
        <v>1244.0666666666666</v>
      </c>
      <c r="E61" s="40">
        <v>1204.1333333333332</v>
      </c>
      <c r="F61" s="40">
        <v>1179.1666666666665</v>
      </c>
      <c r="G61" s="40">
        <v>1139.2333333333331</v>
      </c>
      <c r="H61" s="40">
        <v>1269.0333333333333</v>
      </c>
      <c r="I61" s="40">
        <v>1308.9666666666667</v>
      </c>
      <c r="J61" s="40">
        <v>1333.9333333333334</v>
      </c>
      <c r="K61" s="31">
        <v>1284</v>
      </c>
      <c r="L61" s="31">
        <v>1219.0999999999999</v>
      </c>
      <c r="M61" s="31">
        <v>4.5926999999999998</v>
      </c>
      <c r="N61" s="1"/>
      <c r="O61" s="1"/>
    </row>
    <row r="62" spans="1:15" ht="12.75" customHeight="1">
      <c r="A62" s="33">
        <v>52</v>
      </c>
      <c r="B62" s="62" t="s">
        <v>71</v>
      </c>
      <c r="C62" s="31">
        <v>7386.2</v>
      </c>
      <c r="D62" s="40">
        <v>7329.0999999999995</v>
      </c>
      <c r="E62" s="40">
        <v>7259.3499999999985</v>
      </c>
      <c r="F62" s="40">
        <v>7132.4999999999991</v>
      </c>
      <c r="G62" s="40">
        <v>7062.7499999999982</v>
      </c>
      <c r="H62" s="40">
        <v>7455.9499999999989</v>
      </c>
      <c r="I62" s="40">
        <v>7525.7000000000007</v>
      </c>
      <c r="J62" s="40">
        <v>7652.5499999999993</v>
      </c>
      <c r="K62" s="31">
        <v>7398.85</v>
      </c>
      <c r="L62" s="31">
        <v>7202.25</v>
      </c>
      <c r="M62" s="31">
        <v>11.8459</v>
      </c>
      <c r="N62" s="1"/>
      <c r="O62" s="1"/>
    </row>
    <row r="63" spans="1:15" ht="12.75" customHeight="1">
      <c r="A63" s="33">
        <v>53</v>
      </c>
      <c r="B63" s="62" t="s">
        <v>70</v>
      </c>
      <c r="C63" s="31">
        <v>1541.95</v>
      </c>
      <c r="D63" s="40">
        <v>1537.3</v>
      </c>
      <c r="E63" s="40">
        <v>1521.3</v>
      </c>
      <c r="F63" s="40">
        <v>1500.65</v>
      </c>
      <c r="G63" s="40">
        <v>1484.65</v>
      </c>
      <c r="H63" s="40">
        <v>1557.9499999999998</v>
      </c>
      <c r="I63" s="40">
        <v>1573.9499999999998</v>
      </c>
      <c r="J63" s="40">
        <v>1594.5999999999997</v>
      </c>
      <c r="K63" s="31">
        <v>1553.3</v>
      </c>
      <c r="L63" s="31">
        <v>1516.65</v>
      </c>
      <c r="M63" s="31">
        <v>34.464840000000002</v>
      </c>
      <c r="N63" s="1"/>
      <c r="O63" s="1"/>
    </row>
    <row r="64" spans="1:15" ht="12.75" customHeight="1">
      <c r="A64" s="33">
        <v>54</v>
      </c>
      <c r="B64" s="62" t="s">
        <v>273</v>
      </c>
      <c r="C64" s="31">
        <v>6990.15</v>
      </c>
      <c r="D64" s="40">
        <v>6971.0666666666666</v>
      </c>
      <c r="E64" s="40">
        <v>6929.083333333333</v>
      </c>
      <c r="F64" s="40">
        <v>6868.0166666666664</v>
      </c>
      <c r="G64" s="40">
        <v>6826.0333333333328</v>
      </c>
      <c r="H64" s="40">
        <v>7032.1333333333332</v>
      </c>
      <c r="I64" s="40">
        <v>7074.1166666666668</v>
      </c>
      <c r="J64" s="40">
        <v>7135.1833333333334</v>
      </c>
      <c r="K64" s="31">
        <v>7013.05</v>
      </c>
      <c r="L64" s="31">
        <v>6910</v>
      </c>
      <c r="M64" s="31">
        <v>0.21007000000000001</v>
      </c>
      <c r="N64" s="1"/>
      <c r="O64" s="1"/>
    </row>
    <row r="65" spans="1:15" ht="12.75" customHeight="1">
      <c r="A65" s="33">
        <v>55</v>
      </c>
      <c r="B65" s="62" t="s">
        <v>342</v>
      </c>
      <c r="C65" s="31">
        <v>2369.4499999999998</v>
      </c>
      <c r="D65" s="40">
        <v>2342.1666666666665</v>
      </c>
      <c r="E65" s="40">
        <v>2293.333333333333</v>
      </c>
      <c r="F65" s="40">
        <v>2217.2166666666667</v>
      </c>
      <c r="G65" s="40">
        <v>2168.3833333333332</v>
      </c>
      <c r="H65" s="40">
        <v>2418.2833333333328</v>
      </c>
      <c r="I65" s="40">
        <v>2467.1166666666659</v>
      </c>
      <c r="J65" s="40">
        <v>2543.2333333333327</v>
      </c>
      <c r="K65" s="31">
        <v>2391</v>
      </c>
      <c r="L65" s="31">
        <v>2266.0500000000002</v>
      </c>
      <c r="M65" s="31">
        <v>1.7244699999999999</v>
      </c>
      <c r="N65" s="1"/>
      <c r="O65" s="1"/>
    </row>
    <row r="66" spans="1:15" ht="12.75" customHeight="1">
      <c r="A66" s="33">
        <v>56</v>
      </c>
      <c r="B66" s="62" t="s">
        <v>72</v>
      </c>
      <c r="C66" s="31">
        <v>2346.85</v>
      </c>
      <c r="D66" s="40">
        <v>2361.2833333333333</v>
      </c>
      <c r="E66" s="40">
        <v>2322.5666666666666</v>
      </c>
      <c r="F66" s="40">
        <v>2298.2833333333333</v>
      </c>
      <c r="G66" s="40">
        <v>2259.5666666666666</v>
      </c>
      <c r="H66" s="40">
        <v>2385.5666666666666</v>
      </c>
      <c r="I66" s="40">
        <v>2424.2833333333328</v>
      </c>
      <c r="J66" s="40">
        <v>2448.5666666666666</v>
      </c>
      <c r="K66" s="31">
        <v>2400</v>
      </c>
      <c r="L66" s="31">
        <v>2337</v>
      </c>
      <c r="M66" s="31">
        <v>1.89575</v>
      </c>
      <c r="N66" s="1"/>
      <c r="O66" s="1"/>
    </row>
    <row r="67" spans="1:15" ht="12.75" customHeight="1">
      <c r="A67" s="33">
        <v>57</v>
      </c>
      <c r="B67" s="62" t="s">
        <v>73</v>
      </c>
      <c r="C67" s="31">
        <v>395.05</v>
      </c>
      <c r="D67" s="40">
        <v>397.5</v>
      </c>
      <c r="E67" s="40">
        <v>391.35</v>
      </c>
      <c r="F67" s="40">
        <v>387.65000000000003</v>
      </c>
      <c r="G67" s="40">
        <v>381.50000000000006</v>
      </c>
      <c r="H67" s="40">
        <v>401.2</v>
      </c>
      <c r="I67" s="40">
        <v>407.34999999999997</v>
      </c>
      <c r="J67" s="40">
        <v>411.04999999999995</v>
      </c>
      <c r="K67" s="31">
        <v>403.65</v>
      </c>
      <c r="L67" s="31">
        <v>393.8</v>
      </c>
      <c r="M67" s="31">
        <v>14.443669999999999</v>
      </c>
      <c r="N67" s="1"/>
      <c r="O67" s="1"/>
    </row>
    <row r="68" spans="1:15" ht="12.75" customHeight="1">
      <c r="A68" s="33">
        <v>58</v>
      </c>
      <c r="B68" s="62" t="s">
        <v>74</v>
      </c>
      <c r="C68" s="31">
        <v>249.8</v>
      </c>
      <c r="D68" s="40">
        <v>251.15</v>
      </c>
      <c r="E68" s="40">
        <v>247.05</v>
      </c>
      <c r="F68" s="40">
        <v>244.3</v>
      </c>
      <c r="G68" s="40">
        <v>240.20000000000002</v>
      </c>
      <c r="H68" s="40">
        <v>253.9</v>
      </c>
      <c r="I68" s="40">
        <v>258</v>
      </c>
      <c r="J68" s="40">
        <v>260.75</v>
      </c>
      <c r="K68" s="31">
        <v>255.25</v>
      </c>
      <c r="L68" s="31">
        <v>248.4</v>
      </c>
      <c r="M68" s="31">
        <v>50.446379999999998</v>
      </c>
      <c r="N68" s="1"/>
      <c r="O68" s="1"/>
    </row>
    <row r="69" spans="1:15" ht="12.75" customHeight="1">
      <c r="A69" s="33">
        <v>59</v>
      </c>
      <c r="B69" s="62" t="s">
        <v>75</v>
      </c>
      <c r="C69" s="31">
        <v>193.75</v>
      </c>
      <c r="D69" s="40">
        <v>192.31666666666669</v>
      </c>
      <c r="E69" s="40">
        <v>189.73333333333338</v>
      </c>
      <c r="F69" s="40">
        <v>185.7166666666667</v>
      </c>
      <c r="G69" s="40">
        <v>183.13333333333338</v>
      </c>
      <c r="H69" s="40">
        <v>196.33333333333337</v>
      </c>
      <c r="I69" s="40">
        <v>198.91666666666669</v>
      </c>
      <c r="J69" s="40">
        <v>202.93333333333337</v>
      </c>
      <c r="K69" s="31">
        <v>194.9</v>
      </c>
      <c r="L69" s="31">
        <v>188.3</v>
      </c>
      <c r="M69" s="31">
        <v>332.67446999999999</v>
      </c>
      <c r="N69" s="1"/>
      <c r="O69" s="1"/>
    </row>
    <row r="70" spans="1:15" ht="12.75" customHeight="1">
      <c r="A70" s="33">
        <v>60</v>
      </c>
      <c r="B70" s="62" t="s">
        <v>274</v>
      </c>
      <c r="C70" s="31">
        <v>75.150000000000006</v>
      </c>
      <c r="D70" s="40">
        <v>74.833333333333329</v>
      </c>
      <c r="E70" s="40">
        <v>73.766666666666652</v>
      </c>
      <c r="F70" s="40">
        <v>72.383333333333326</v>
      </c>
      <c r="G70" s="40">
        <v>71.316666666666649</v>
      </c>
      <c r="H70" s="40">
        <v>76.216666666666654</v>
      </c>
      <c r="I70" s="40">
        <v>77.283333333333346</v>
      </c>
      <c r="J70" s="40">
        <v>78.666666666666657</v>
      </c>
      <c r="K70" s="31">
        <v>75.900000000000006</v>
      </c>
      <c r="L70" s="31">
        <v>73.45</v>
      </c>
      <c r="M70" s="31">
        <v>122.0569</v>
      </c>
      <c r="N70" s="1"/>
      <c r="O70" s="1"/>
    </row>
    <row r="71" spans="1:15" ht="12.75" customHeight="1">
      <c r="A71" s="33">
        <v>61</v>
      </c>
      <c r="B71" s="62" t="s">
        <v>343</v>
      </c>
      <c r="C71" s="31">
        <v>27.9</v>
      </c>
      <c r="D71" s="40">
        <v>27.966666666666669</v>
      </c>
      <c r="E71" s="40">
        <v>27.633333333333336</v>
      </c>
      <c r="F71" s="40">
        <v>27.366666666666667</v>
      </c>
      <c r="G71" s="40">
        <v>27.033333333333335</v>
      </c>
      <c r="H71" s="40">
        <v>28.233333333333338</v>
      </c>
      <c r="I71" s="40">
        <v>28.566666666666666</v>
      </c>
      <c r="J71" s="40">
        <v>28.833333333333339</v>
      </c>
      <c r="K71" s="31">
        <v>28.3</v>
      </c>
      <c r="L71" s="31">
        <v>27.7</v>
      </c>
      <c r="M71" s="31">
        <v>150.09632999999999</v>
      </c>
      <c r="N71" s="1"/>
      <c r="O71" s="1"/>
    </row>
    <row r="72" spans="1:15" ht="12.75" customHeight="1">
      <c r="A72" s="33">
        <v>62</v>
      </c>
      <c r="B72" s="62" t="s">
        <v>76</v>
      </c>
      <c r="C72" s="31">
        <v>1626.2</v>
      </c>
      <c r="D72" s="40">
        <v>1623.0666666666666</v>
      </c>
      <c r="E72" s="40">
        <v>1615.1333333333332</v>
      </c>
      <c r="F72" s="40">
        <v>1604.0666666666666</v>
      </c>
      <c r="G72" s="40">
        <v>1596.1333333333332</v>
      </c>
      <c r="H72" s="40">
        <v>1634.1333333333332</v>
      </c>
      <c r="I72" s="40">
        <v>1642.0666666666666</v>
      </c>
      <c r="J72" s="40">
        <v>1653.1333333333332</v>
      </c>
      <c r="K72" s="31">
        <v>1631</v>
      </c>
      <c r="L72" s="31">
        <v>1612</v>
      </c>
      <c r="M72" s="31">
        <v>1.6564700000000001</v>
      </c>
      <c r="N72" s="1"/>
      <c r="O72" s="1"/>
    </row>
    <row r="73" spans="1:15" ht="12.75" customHeight="1">
      <c r="A73" s="33">
        <v>63</v>
      </c>
      <c r="B73" s="62" t="s">
        <v>344</v>
      </c>
      <c r="C73" s="31">
        <v>4260.8999999999996</v>
      </c>
      <c r="D73" s="40">
        <v>4265.1333333333332</v>
      </c>
      <c r="E73" s="40">
        <v>4242.9166666666661</v>
      </c>
      <c r="F73" s="40">
        <v>4224.9333333333325</v>
      </c>
      <c r="G73" s="40">
        <v>4202.7166666666653</v>
      </c>
      <c r="H73" s="40">
        <v>4283.1166666666668</v>
      </c>
      <c r="I73" s="40">
        <v>4305.3333333333339</v>
      </c>
      <c r="J73" s="40">
        <v>4323.3166666666675</v>
      </c>
      <c r="K73" s="31">
        <v>4287.3500000000004</v>
      </c>
      <c r="L73" s="31">
        <v>4247.1499999999996</v>
      </c>
      <c r="M73" s="31">
        <v>0.78410999999999997</v>
      </c>
      <c r="N73" s="1"/>
      <c r="O73" s="1"/>
    </row>
    <row r="74" spans="1:15" ht="12.75" customHeight="1">
      <c r="A74" s="33">
        <v>64</v>
      </c>
      <c r="B74" s="62" t="s">
        <v>78</v>
      </c>
      <c r="C74" s="31">
        <v>675.6</v>
      </c>
      <c r="D74" s="40">
        <v>677.31666666666672</v>
      </c>
      <c r="E74" s="40">
        <v>670.33333333333348</v>
      </c>
      <c r="F74" s="40">
        <v>665.06666666666672</v>
      </c>
      <c r="G74" s="40">
        <v>658.08333333333348</v>
      </c>
      <c r="H74" s="40">
        <v>682.58333333333348</v>
      </c>
      <c r="I74" s="40">
        <v>689.56666666666683</v>
      </c>
      <c r="J74" s="40">
        <v>694.83333333333348</v>
      </c>
      <c r="K74" s="31">
        <v>684.3</v>
      </c>
      <c r="L74" s="31">
        <v>672.05</v>
      </c>
      <c r="M74" s="31">
        <v>5.4558400000000002</v>
      </c>
      <c r="N74" s="1"/>
      <c r="O74" s="1"/>
    </row>
    <row r="75" spans="1:15" ht="12.75" customHeight="1">
      <c r="A75" s="33">
        <v>65</v>
      </c>
      <c r="B75" s="62" t="s">
        <v>345</v>
      </c>
      <c r="C75" s="31">
        <v>1196.1500000000001</v>
      </c>
      <c r="D75" s="40">
        <v>1206.8666666666668</v>
      </c>
      <c r="E75" s="40">
        <v>1174.7333333333336</v>
      </c>
      <c r="F75" s="40">
        <v>1153.3166666666668</v>
      </c>
      <c r="G75" s="40">
        <v>1121.1833333333336</v>
      </c>
      <c r="H75" s="40">
        <v>1228.2833333333335</v>
      </c>
      <c r="I75" s="40">
        <v>1260.4166666666667</v>
      </c>
      <c r="J75" s="40">
        <v>1281.8333333333335</v>
      </c>
      <c r="K75" s="31">
        <v>1239</v>
      </c>
      <c r="L75" s="31">
        <v>1185.45</v>
      </c>
      <c r="M75" s="31">
        <v>14.143219999999999</v>
      </c>
      <c r="N75" s="1"/>
      <c r="O75" s="1"/>
    </row>
    <row r="76" spans="1:15" ht="12.75" customHeight="1">
      <c r="A76" s="33">
        <v>66</v>
      </c>
      <c r="B76" s="62" t="s">
        <v>77</v>
      </c>
      <c r="C76" s="31">
        <v>124.85</v>
      </c>
      <c r="D76" s="40">
        <v>125.21666666666665</v>
      </c>
      <c r="E76" s="40">
        <v>124.08333333333331</v>
      </c>
      <c r="F76" s="40">
        <v>123.31666666666666</v>
      </c>
      <c r="G76" s="40">
        <v>122.18333333333332</v>
      </c>
      <c r="H76" s="40">
        <v>125.98333333333331</v>
      </c>
      <c r="I76" s="40">
        <v>127.11666666666666</v>
      </c>
      <c r="J76" s="40">
        <v>127.8833333333333</v>
      </c>
      <c r="K76" s="31">
        <v>126.35</v>
      </c>
      <c r="L76" s="31">
        <v>124.45</v>
      </c>
      <c r="M76" s="31">
        <v>100.53869</v>
      </c>
      <c r="N76" s="1"/>
      <c r="O76" s="1"/>
    </row>
    <row r="77" spans="1:15" ht="12.75" customHeight="1">
      <c r="A77" s="33">
        <v>67</v>
      </c>
      <c r="B77" s="62" t="s">
        <v>79</v>
      </c>
      <c r="C77" s="31">
        <v>825.55</v>
      </c>
      <c r="D77" s="40">
        <v>831.4</v>
      </c>
      <c r="E77" s="40">
        <v>817.09999999999991</v>
      </c>
      <c r="F77" s="40">
        <v>808.65</v>
      </c>
      <c r="G77" s="40">
        <v>794.34999999999991</v>
      </c>
      <c r="H77" s="40">
        <v>839.84999999999991</v>
      </c>
      <c r="I77" s="40">
        <v>854.14999999999986</v>
      </c>
      <c r="J77" s="40">
        <v>862.59999999999991</v>
      </c>
      <c r="K77" s="31">
        <v>845.7</v>
      </c>
      <c r="L77" s="31">
        <v>822.95</v>
      </c>
      <c r="M77" s="31">
        <v>15.7921</v>
      </c>
      <c r="N77" s="1"/>
      <c r="O77" s="1"/>
    </row>
    <row r="78" spans="1:15" ht="12.75" customHeight="1">
      <c r="A78" s="33">
        <v>68</v>
      </c>
      <c r="B78" s="62" t="s">
        <v>82</v>
      </c>
      <c r="C78" s="31">
        <v>87.35</v>
      </c>
      <c r="D78" s="40">
        <v>88.2</v>
      </c>
      <c r="E78" s="40">
        <v>86.25</v>
      </c>
      <c r="F78" s="40">
        <v>85.149999999999991</v>
      </c>
      <c r="G78" s="40">
        <v>83.199999999999989</v>
      </c>
      <c r="H78" s="40">
        <v>89.300000000000011</v>
      </c>
      <c r="I78" s="40">
        <v>91.250000000000028</v>
      </c>
      <c r="J78" s="40">
        <v>92.350000000000023</v>
      </c>
      <c r="K78" s="31">
        <v>90.15</v>
      </c>
      <c r="L78" s="31">
        <v>87.1</v>
      </c>
      <c r="M78" s="31">
        <v>482.62241</v>
      </c>
      <c r="N78" s="1"/>
      <c r="O78" s="1"/>
    </row>
    <row r="79" spans="1:15" ht="12.75" customHeight="1">
      <c r="A79" s="33">
        <v>69</v>
      </c>
      <c r="B79" s="62" t="s">
        <v>86</v>
      </c>
      <c r="C79" s="31">
        <v>374.75</v>
      </c>
      <c r="D79" s="40">
        <v>375.86666666666662</v>
      </c>
      <c r="E79" s="40">
        <v>373.03333333333325</v>
      </c>
      <c r="F79" s="40">
        <v>371.31666666666661</v>
      </c>
      <c r="G79" s="40">
        <v>368.48333333333323</v>
      </c>
      <c r="H79" s="40">
        <v>377.58333333333326</v>
      </c>
      <c r="I79" s="40">
        <v>380.41666666666663</v>
      </c>
      <c r="J79" s="40">
        <v>382.13333333333327</v>
      </c>
      <c r="K79" s="31">
        <v>378.7</v>
      </c>
      <c r="L79" s="31">
        <v>374.15</v>
      </c>
      <c r="M79" s="31">
        <v>15.17385</v>
      </c>
      <c r="N79" s="1"/>
      <c r="O79" s="1"/>
    </row>
    <row r="80" spans="1:15" ht="12.75" customHeight="1">
      <c r="A80" s="33">
        <v>70</v>
      </c>
      <c r="B80" s="62" t="s">
        <v>346</v>
      </c>
      <c r="C80" s="31">
        <v>9772.65</v>
      </c>
      <c r="D80" s="40">
        <v>9783.9</v>
      </c>
      <c r="E80" s="40">
        <v>9717.7999999999993</v>
      </c>
      <c r="F80" s="40">
        <v>9662.9499999999989</v>
      </c>
      <c r="G80" s="40">
        <v>9596.8499999999985</v>
      </c>
      <c r="H80" s="40">
        <v>9838.75</v>
      </c>
      <c r="I80" s="40">
        <v>9904.8500000000022</v>
      </c>
      <c r="J80" s="40">
        <v>9959.7000000000007</v>
      </c>
      <c r="K80" s="31">
        <v>9850</v>
      </c>
      <c r="L80" s="31">
        <v>9729.0499999999993</v>
      </c>
      <c r="M80" s="31">
        <v>6.7600000000000004E-3</v>
      </c>
      <c r="N80" s="1"/>
      <c r="O80" s="1"/>
    </row>
    <row r="81" spans="1:15" ht="12.75" customHeight="1">
      <c r="A81" s="33">
        <v>71</v>
      </c>
      <c r="B81" s="62" t="s">
        <v>81</v>
      </c>
      <c r="C81" s="31">
        <v>828.15</v>
      </c>
      <c r="D81" s="40">
        <v>831.88333333333333</v>
      </c>
      <c r="E81" s="40">
        <v>823.76666666666665</v>
      </c>
      <c r="F81" s="40">
        <v>819.38333333333333</v>
      </c>
      <c r="G81" s="40">
        <v>811.26666666666665</v>
      </c>
      <c r="H81" s="40">
        <v>836.26666666666665</v>
      </c>
      <c r="I81" s="40">
        <v>844.38333333333321</v>
      </c>
      <c r="J81" s="40">
        <v>848.76666666666665</v>
      </c>
      <c r="K81" s="31">
        <v>840</v>
      </c>
      <c r="L81" s="31">
        <v>827.5</v>
      </c>
      <c r="M81" s="31">
        <v>30.173639999999999</v>
      </c>
      <c r="N81" s="1"/>
      <c r="O81" s="1"/>
    </row>
    <row r="82" spans="1:15" ht="12.75" customHeight="1">
      <c r="A82" s="33">
        <v>72</v>
      </c>
      <c r="B82" s="62" t="s">
        <v>83</v>
      </c>
      <c r="C82" s="31">
        <v>244.85</v>
      </c>
      <c r="D82" s="40">
        <v>245.23333333333335</v>
      </c>
      <c r="E82" s="40">
        <v>243.06666666666669</v>
      </c>
      <c r="F82" s="40">
        <v>241.28333333333333</v>
      </c>
      <c r="G82" s="40">
        <v>239.11666666666667</v>
      </c>
      <c r="H82" s="40">
        <v>247.01666666666671</v>
      </c>
      <c r="I82" s="40">
        <v>249.18333333333334</v>
      </c>
      <c r="J82" s="40">
        <v>250.96666666666673</v>
      </c>
      <c r="K82" s="31">
        <v>247.4</v>
      </c>
      <c r="L82" s="31">
        <v>243.45</v>
      </c>
      <c r="M82" s="31">
        <v>23.26163</v>
      </c>
      <c r="N82" s="1"/>
      <c r="O82" s="1"/>
    </row>
    <row r="83" spans="1:15" ht="12.75" customHeight="1">
      <c r="A83" s="33">
        <v>73</v>
      </c>
      <c r="B83" s="62" t="s">
        <v>347</v>
      </c>
      <c r="C83" s="31">
        <v>1193.6500000000001</v>
      </c>
      <c r="D83" s="40">
        <v>1198.2166666666667</v>
      </c>
      <c r="E83" s="40">
        <v>1176.4333333333334</v>
      </c>
      <c r="F83" s="40">
        <v>1159.2166666666667</v>
      </c>
      <c r="G83" s="40">
        <v>1137.4333333333334</v>
      </c>
      <c r="H83" s="40">
        <v>1215.4333333333334</v>
      </c>
      <c r="I83" s="40">
        <v>1237.2166666666667</v>
      </c>
      <c r="J83" s="40">
        <v>1254.4333333333334</v>
      </c>
      <c r="K83" s="31">
        <v>1220</v>
      </c>
      <c r="L83" s="31">
        <v>1181</v>
      </c>
      <c r="M83" s="31">
        <v>1.2044600000000001</v>
      </c>
      <c r="N83" s="1"/>
      <c r="O83" s="1"/>
    </row>
    <row r="84" spans="1:15" ht="12.75" customHeight="1">
      <c r="A84" s="33">
        <v>74</v>
      </c>
      <c r="B84" s="62" t="s">
        <v>89</v>
      </c>
      <c r="C84" s="31">
        <v>335.35</v>
      </c>
      <c r="D84" s="40">
        <v>336.83333333333331</v>
      </c>
      <c r="E84" s="40">
        <v>332.66666666666663</v>
      </c>
      <c r="F84" s="40">
        <v>329.98333333333329</v>
      </c>
      <c r="G84" s="40">
        <v>325.81666666666661</v>
      </c>
      <c r="H84" s="40">
        <v>339.51666666666665</v>
      </c>
      <c r="I84" s="40">
        <v>343.68333333333328</v>
      </c>
      <c r="J84" s="40">
        <v>346.36666666666667</v>
      </c>
      <c r="K84" s="31">
        <v>341</v>
      </c>
      <c r="L84" s="31">
        <v>334.15</v>
      </c>
      <c r="M84" s="31">
        <v>13.15878</v>
      </c>
      <c r="N84" s="1"/>
      <c r="O84" s="1"/>
    </row>
    <row r="85" spans="1:15" ht="12.75" customHeight="1">
      <c r="A85" s="33">
        <v>75</v>
      </c>
      <c r="B85" s="62" t="s">
        <v>348</v>
      </c>
      <c r="C85" s="31">
        <v>6650.9</v>
      </c>
      <c r="D85" s="40">
        <v>6622.7833333333328</v>
      </c>
      <c r="E85" s="40">
        <v>6576.5666666666657</v>
      </c>
      <c r="F85" s="40">
        <v>6502.2333333333327</v>
      </c>
      <c r="G85" s="40">
        <v>6456.0166666666655</v>
      </c>
      <c r="H85" s="40">
        <v>6697.1166666666659</v>
      </c>
      <c r="I85" s="40">
        <v>6743.333333333333</v>
      </c>
      <c r="J85" s="40">
        <v>6817.6666666666661</v>
      </c>
      <c r="K85" s="31">
        <v>6669</v>
      </c>
      <c r="L85" s="31">
        <v>6548.45</v>
      </c>
      <c r="M85" s="31">
        <v>0.59269000000000005</v>
      </c>
      <c r="N85" s="1"/>
      <c r="O85" s="1"/>
    </row>
    <row r="86" spans="1:15" ht="12.75" customHeight="1">
      <c r="A86" s="33">
        <v>76</v>
      </c>
      <c r="B86" s="62" t="s">
        <v>349</v>
      </c>
      <c r="C86" s="31">
        <v>1525.2</v>
      </c>
      <c r="D86" s="40">
        <v>1534.75</v>
      </c>
      <c r="E86" s="40">
        <v>1509.5</v>
      </c>
      <c r="F86" s="40">
        <v>1493.8</v>
      </c>
      <c r="G86" s="40">
        <v>1468.55</v>
      </c>
      <c r="H86" s="40">
        <v>1550.45</v>
      </c>
      <c r="I86" s="40">
        <v>1575.7</v>
      </c>
      <c r="J86" s="40">
        <v>1591.4</v>
      </c>
      <c r="K86" s="31">
        <v>1560</v>
      </c>
      <c r="L86" s="31">
        <v>1519.05</v>
      </c>
      <c r="M86" s="31">
        <v>1.2455799999999999</v>
      </c>
      <c r="N86" s="1"/>
      <c r="O86" s="1"/>
    </row>
    <row r="87" spans="1:15" ht="12.75" customHeight="1">
      <c r="A87" s="33">
        <v>77</v>
      </c>
      <c r="B87" s="62" t="s">
        <v>350</v>
      </c>
      <c r="C87" s="31">
        <v>1043.0999999999999</v>
      </c>
      <c r="D87" s="40">
        <v>1047.3833333333332</v>
      </c>
      <c r="E87" s="40">
        <v>1030.7666666666664</v>
      </c>
      <c r="F87" s="40">
        <v>1018.4333333333332</v>
      </c>
      <c r="G87" s="40">
        <v>1001.8166666666664</v>
      </c>
      <c r="H87" s="40">
        <v>1059.7166666666665</v>
      </c>
      <c r="I87" s="40">
        <v>1076.3333333333333</v>
      </c>
      <c r="J87" s="40">
        <v>1088.6666666666665</v>
      </c>
      <c r="K87" s="31">
        <v>1064</v>
      </c>
      <c r="L87" s="31">
        <v>1035.05</v>
      </c>
      <c r="M87" s="31">
        <v>0.99555000000000005</v>
      </c>
      <c r="N87" s="1"/>
      <c r="O87" s="1"/>
    </row>
    <row r="88" spans="1:15" ht="12.75" customHeight="1">
      <c r="A88" s="33">
        <v>78</v>
      </c>
      <c r="B88" s="62" t="s">
        <v>351</v>
      </c>
      <c r="C88" s="31">
        <v>548.75</v>
      </c>
      <c r="D88" s="40">
        <v>550.58333333333337</v>
      </c>
      <c r="E88" s="40">
        <v>528.16666666666674</v>
      </c>
      <c r="F88" s="40">
        <v>507.58333333333337</v>
      </c>
      <c r="G88" s="40">
        <v>485.16666666666674</v>
      </c>
      <c r="H88" s="40">
        <v>571.16666666666674</v>
      </c>
      <c r="I88" s="40">
        <v>593.58333333333348</v>
      </c>
      <c r="J88" s="40">
        <v>614.16666666666674</v>
      </c>
      <c r="K88" s="31">
        <v>573</v>
      </c>
      <c r="L88" s="31">
        <v>530</v>
      </c>
      <c r="M88" s="31">
        <v>14.993270000000001</v>
      </c>
      <c r="N88" s="1"/>
      <c r="O88" s="1"/>
    </row>
    <row r="89" spans="1:15" ht="12.75" customHeight="1">
      <c r="A89" s="33">
        <v>79</v>
      </c>
      <c r="B89" s="62" t="s">
        <v>84</v>
      </c>
      <c r="C89" s="31">
        <v>18943.7</v>
      </c>
      <c r="D89" s="40">
        <v>19007.5</v>
      </c>
      <c r="E89" s="40">
        <v>18849.8</v>
      </c>
      <c r="F89" s="40">
        <v>18755.899999999998</v>
      </c>
      <c r="G89" s="40">
        <v>18598.199999999997</v>
      </c>
      <c r="H89" s="40">
        <v>19101.400000000001</v>
      </c>
      <c r="I89" s="40">
        <v>19259.099999999999</v>
      </c>
      <c r="J89" s="40">
        <v>19353.000000000004</v>
      </c>
      <c r="K89" s="31">
        <v>19165.2</v>
      </c>
      <c r="L89" s="31">
        <v>18913.599999999999</v>
      </c>
      <c r="M89" s="31">
        <v>7.4499999999999997E-2</v>
      </c>
      <c r="N89" s="1"/>
      <c r="O89" s="1"/>
    </row>
    <row r="90" spans="1:15" ht="12.75" customHeight="1">
      <c r="A90" s="33">
        <v>80</v>
      </c>
      <c r="B90" s="62" t="s">
        <v>352</v>
      </c>
      <c r="C90" s="31">
        <v>596.70000000000005</v>
      </c>
      <c r="D90" s="40">
        <v>595.11666666666667</v>
      </c>
      <c r="E90" s="40">
        <v>582.58333333333337</v>
      </c>
      <c r="F90" s="40">
        <v>568.4666666666667</v>
      </c>
      <c r="G90" s="40">
        <v>555.93333333333339</v>
      </c>
      <c r="H90" s="40">
        <v>609.23333333333335</v>
      </c>
      <c r="I90" s="40">
        <v>621.76666666666665</v>
      </c>
      <c r="J90" s="40">
        <v>635.88333333333333</v>
      </c>
      <c r="K90" s="31">
        <v>607.65</v>
      </c>
      <c r="L90" s="31">
        <v>581</v>
      </c>
      <c r="M90" s="31">
        <v>4.0928500000000003</v>
      </c>
      <c r="N90" s="1"/>
      <c r="O90" s="1"/>
    </row>
    <row r="91" spans="1:15" ht="12.75" customHeight="1">
      <c r="A91" s="33">
        <v>81</v>
      </c>
      <c r="B91" s="62" t="s">
        <v>353</v>
      </c>
      <c r="C91" s="31">
        <v>31.55</v>
      </c>
      <c r="D91" s="40">
        <v>31.516666666666666</v>
      </c>
      <c r="E91" s="40">
        <v>31.483333333333331</v>
      </c>
      <c r="F91" s="40">
        <v>31.416666666666664</v>
      </c>
      <c r="G91" s="40">
        <v>31.383333333333329</v>
      </c>
      <c r="H91" s="40">
        <v>31.583333333333332</v>
      </c>
      <c r="I91" s="40">
        <v>31.616666666666664</v>
      </c>
      <c r="J91" s="40">
        <v>31.683333333333334</v>
      </c>
      <c r="K91" s="31">
        <v>31.55</v>
      </c>
      <c r="L91" s="31">
        <v>31.45</v>
      </c>
      <c r="M91" s="31">
        <v>33.563049999999997</v>
      </c>
      <c r="N91" s="1"/>
      <c r="O91" s="1"/>
    </row>
    <row r="92" spans="1:15" ht="12.75" customHeight="1">
      <c r="A92" s="33">
        <v>82</v>
      </c>
      <c r="B92" s="62" t="s">
        <v>87</v>
      </c>
      <c r="C92" s="31">
        <v>5021.05</v>
      </c>
      <c r="D92" s="40">
        <v>5029.25</v>
      </c>
      <c r="E92" s="40">
        <v>4994.1000000000004</v>
      </c>
      <c r="F92" s="40">
        <v>4967.1500000000005</v>
      </c>
      <c r="G92" s="40">
        <v>4932.0000000000009</v>
      </c>
      <c r="H92" s="40">
        <v>5056.2</v>
      </c>
      <c r="I92" s="40">
        <v>5091.3499999999995</v>
      </c>
      <c r="J92" s="40">
        <v>5118.2999999999993</v>
      </c>
      <c r="K92" s="31">
        <v>5064.3999999999996</v>
      </c>
      <c r="L92" s="31">
        <v>5002.3</v>
      </c>
      <c r="M92" s="31">
        <v>1.97576</v>
      </c>
      <c r="N92" s="1"/>
      <c r="O92" s="1"/>
    </row>
    <row r="93" spans="1:15" ht="12.75" customHeight="1">
      <c r="A93" s="33">
        <v>83</v>
      </c>
      <c r="B93" s="62" t="s">
        <v>354</v>
      </c>
      <c r="C93" s="31">
        <v>1168.6500000000001</v>
      </c>
      <c r="D93" s="40">
        <v>1170.3666666666668</v>
      </c>
      <c r="E93" s="40">
        <v>1150.7833333333335</v>
      </c>
      <c r="F93" s="40">
        <v>1132.9166666666667</v>
      </c>
      <c r="G93" s="40">
        <v>1113.3333333333335</v>
      </c>
      <c r="H93" s="40">
        <v>1188.2333333333336</v>
      </c>
      <c r="I93" s="40">
        <v>1207.8166666666666</v>
      </c>
      <c r="J93" s="40">
        <v>1225.6833333333336</v>
      </c>
      <c r="K93" s="31">
        <v>1189.95</v>
      </c>
      <c r="L93" s="31">
        <v>1152.5</v>
      </c>
      <c r="M93" s="31">
        <v>0.76149999999999995</v>
      </c>
      <c r="N93" s="1"/>
      <c r="O93" s="1"/>
    </row>
    <row r="94" spans="1:15" ht="12.75" customHeight="1">
      <c r="A94" s="33">
        <v>84</v>
      </c>
      <c r="B94" s="62" t="s">
        <v>355</v>
      </c>
      <c r="C94" s="31">
        <v>659.85</v>
      </c>
      <c r="D94" s="40">
        <v>658.15</v>
      </c>
      <c r="E94" s="40">
        <v>649.29999999999995</v>
      </c>
      <c r="F94" s="40">
        <v>638.75</v>
      </c>
      <c r="G94" s="40">
        <v>629.9</v>
      </c>
      <c r="H94" s="40">
        <v>668.69999999999993</v>
      </c>
      <c r="I94" s="40">
        <v>677.55000000000007</v>
      </c>
      <c r="J94" s="40">
        <v>688.09999999999991</v>
      </c>
      <c r="K94" s="31">
        <v>667</v>
      </c>
      <c r="L94" s="31">
        <v>647.6</v>
      </c>
      <c r="M94" s="31">
        <v>2.3590800000000001</v>
      </c>
      <c r="N94" s="1"/>
      <c r="O94" s="1"/>
    </row>
    <row r="95" spans="1:15" ht="12.75" customHeight="1">
      <c r="A95" s="33">
        <v>85</v>
      </c>
      <c r="B95" s="62" t="s">
        <v>356</v>
      </c>
      <c r="C95" s="31">
        <v>72</v>
      </c>
      <c r="D95" s="40">
        <v>72.233333333333334</v>
      </c>
      <c r="E95" s="40">
        <v>71.466666666666669</v>
      </c>
      <c r="F95" s="40">
        <v>70.933333333333337</v>
      </c>
      <c r="G95" s="40">
        <v>70.166666666666671</v>
      </c>
      <c r="H95" s="40">
        <v>72.766666666666666</v>
      </c>
      <c r="I95" s="40">
        <v>73.533333333333346</v>
      </c>
      <c r="J95" s="40">
        <v>74.066666666666663</v>
      </c>
      <c r="K95" s="31">
        <v>73</v>
      </c>
      <c r="L95" s="31">
        <v>71.7</v>
      </c>
      <c r="M95" s="31">
        <v>49.051400000000001</v>
      </c>
      <c r="N95" s="1"/>
      <c r="O95" s="1"/>
    </row>
    <row r="96" spans="1:15" ht="12.75" customHeight="1">
      <c r="A96" s="33">
        <v>86</v>
      </c>
      <c r="B96" s="62" t="s">
        <v>357</v>
      </c>
      <c r="C96" s="31">
        <v>364.5</v>
      </c>
      <c r="D96" s="40">
        <v>369.05</v>
      </c>
      <c r="E96" s="40">
        <v>357.85</v>
      </c>
      <c r="F96" s="40">
        <v>351.2</v>
      </c>
      <c r="G96" s="40">
        <v>340</v>
      </c>
      <c r="H96" s="40">
        <v>375.70000000000005</v>
      </c>
      <c r="I96" s="40">
        <v>386.9</v>
      </c>
      <c r="J96" s="40">
        <v>393.55000000000007</v>
      </c>
      <c r="K96" s="31">
        <v>380.25</v>
      </c>
      <c r="L96" s="31">
        <v>362.4</v>
      </c>
      <c r="M96" s="31">
        <v>44.3476</v>
      </c>
      <c r="N96" s="1"/>
      <c r="O96" s="1"/>
    </row>
    <row r="97" spans="1:15" ht="12.75" customHeight="1">
      <c r="A97" s="33">
        <v>87</v>
      </c>
      <c r="B97" s="62" t="s">
        <v>358</v>
      </c>
      <c r="C97" s="31">
        <v>3920.25</v>
      </c>
      <c r="D97" s="40">
        <v>3909.0333333333333</v>
      </c>
      <c r="E97" s="40">
        <v>3836.2166666666667</v>
      </c>
      <c r="F97" s="40">
        <v>3752.1833333333334</v>
      </c>
      <c r="G97" s="40">
        <v>3679.3666666666668</v>
      </c>
      <c r="H97" s="40">
        <v>3993.0666666666666</v>
      </c>
      <c r="I97" s="40">
        <v>4065.8833333333332</v>
      </c>
      <c r="J97" s="40">
        <v>4149.9166666666661</v>
      </c>
      <c r="K97" s="31">
        <v>3981.85</v>
      </c>
      <c r="L97" s="31">
        <v>3825</v>
      </c>
      <c r="M97" s="31">
        <v>0.33933000000000002</v>
      </c>
      <c r="N97" s="1"/>
      <c r="O97" s="1"/>
    </row>
    <row r="98" spans="1:15" ht="12.75" customHeight="1">
      <c r="A98" s="33">
        <v>88</v>
      </c>
      <c r="B98" s="62" t="s">
        <v>359</v>
      </c>
      <c r="C98" s="31">
        <v>267.2</v>
      </c>
      <c r="D98" s="40">
        <v>268.88333333333333</v>
      </c>
      <c r="E98" s="40">
        <v>262.31666666666666</v>
      </c>
      <c r="F98" s="40">
        <v>257.43333333333334</v>
      </c>
      <c r="G98" s="40">
        <v>250.86666666666667</v>
      </c>
      <c r="H98" s="40">
        <v>273.76666666666665</v>
      </c>
      <c r="I98" s="40">
        <v>280.33333333333326</v>
      </c>
      <c r="J98" s="40">
        <v>285.21666666666664</v>
      </c>
      <c r="K98" s="31">
        <v>275.45</v>
      </c>
      <c r="L98" s="31">
        <v>264</v>
      </c>
      <c r="M98" s="31">
        <v>2.5300600000000002</v>
      </c>
      <c r="N98" s="1"/>
      <c r="O98" s="1"/>
    </row>
    <row r="99" spans="1:15" ht="12.75" customHeight="1">
      <c r="A99" s="33">
        <v>89</v>
      </c>
      <c r="B99" s="62" t="s">
        <v>360</v>
      </c>
      <c r="C99" s="31">
        <v>323.64999999999998</v>
      </c>
      <c r="D99" s="40">
        <v>324.26666666666671</v>
      </c>
      <c r="E99" s="40">
        <v>321.98333333333341</v>
      </c>
      <c r="F99" s="40">
        <v>320.31666666666672</v>
      </c>
      <c r="G99" s="40">
        <v>318.03333333333342</v>
      </c>
      <c r="H99" s="40">
        <v>325.93333333333339</v>
      </c>
      <c r="I99" s="40">
        <v>328.2166666666667</v>
      </c>
      <c r="J99" s="40">
        <v>329.88333333333338</v>
      </c>
      <c r="K99" s="31">
        <v>326.55</v>
      </c>
      <c r="L99" s="31">
        <v>322.60000000000002</v>
      </c>
      <c r="M99" s="31">
        <v>4.0436300000000003</v>
      </c>
      <c r="N99" s="1"/>
      <c r="O99" s="1"/>
    </row>
    <row r="100" spans="1:15" ht="12.75" customHeight="1">
      <c r="A100" s="33">
        <v>90</v>
      </c>
      <c r="B100" s="62" t="s">
        <v>91</v>
      </c>
      <c r="C100" s="31">
        <v>745.2</v>
      </c>
      <c r="D100" s="40">
        <v>751.35</v>
      </c>
      <c r="E100" s="40">
        <v>736.95</v>
      </c>
      <c r="F100" s="40">
        <v>728.7</v>
      </c>
      <c r="G100" s="40">
        <v>714.30000000000007</v>
      </c>
      <c r="H100" s="40">
        <v>759.6</v>
      </c>
      <c r="I100" s="40">
        <v>773.99999999999989</v>
      </c>
      <c r="J100" s="40">
        <v>782.25</v>
      </c>
      <c r="K100" s="31">
        <v>765.75</v>
      </c>
      <c r="L100" s="31">
        <v>743.1</v>
      </c>
      <c r="M100" s="31">
        <v>7.7285599999999999</v>
      </c>
      <c r="N100" s="1"/>
      <c r="O100" s="1"/>
    </row>
    <row r="101" spans="1:15" ht="12.75" customHeight="1">
      <c r="A101" s="33">
        <v>91</v>
      </c>
      <c r="B101" s="62" t="s">
        <v>90</v>
      </c>
      <c r="C101" s="31">
        <v>305</v>
      </c>
      <c r="D101" s="40">
        <v>304.8</v>
      </c>
      <c r="E101" s="40">
        <v>302.40000000000003</v>
      </c>
      <c r="F101" s="40">
        <v>299.8</v>
      </c>
      <c r="G101" s="40">
        <v>297.40000000000003</v>
      </c>
      <c r="H101" s="40">
        <v>307.40000000000003</v>
      </c>
      <c r="I101" s="40">
        <v>309.8</v>
      </c>
      <c r="J101" s="40">
        <v>312.40000000000003</v>
      </c>
      <c r="K101" s="31">
        <v>307.2</v>
      </c>
      <c r="L101" s="31">
        <v>302.2</v>
      </c>
      <c r="M101" s="31">
        <v>49.02552</v>
      </c>
      <c r="N101" s="1"/>
      <c r="O101" s="1"/>
    </row>
    <row r="102" spans="1:15" ht="12.75" customHeight="1">
      <c r="A102" s="33">
        <v>92</v>
      </c>
      <c r="B102" s="62" t="s">
        <v>361</v>
      </c>
      <c r="C102" s="31">
        <v>814.3</v>
      </c>
      <c r="D102" s="40">
        <v>818.61666666666667</v>
      </c>
      <c r="E102" s="40">
        <v>805.68333333333339</v>
      </c>
      <c r="F102" s="40">
        <v>797.06666666666672</v>
      </c>
      <c r="G102" s="40">
        <v>784.13333333333344</v>
      </c>
      <c r="H102" s="40">
        <v>827.23333333333335</v>
      </c>
      <c r="I102" s="40">
        <v>840.16666666666652</v>
      </c>
      <c r="J102" s="40">
        <v>848.7833333333333</v>
      </c>
      <c r="K102" s="31">
        <v>831.55</v>
      </c>
      <c r="L102" s="31">
        <v>810</v>
      </c>
      <c r="M102" s="31">
        <v>0.8498</v>
      </c>
      <c r="N102" s="1"/>
      <c r="O102" s="1"/>
    </row>
    <row r="103" spans="1:15" ht="12.75" customHeight="1">
      <c r="A103" s="33">
        <v>93</v>
      </c>
      <c r="B103" s="62" t="s">
        <v>362</v>
      </c>
      <c r="C103" s="31">
        <v>746.8</v>
      </c>
      <c r="D103" s="40">
        <v>751.6</v>
      </c>
      <c r="E103" s="40">
        <v>738.2</v>
      </c>
      <c r="F103" s="40">
        <v>729.6</v>
      </c>
      <c r="G103" s="40">
        <v>716.2</v>
      </c>
      <c r="H103" s="40">
        <v>760.2</v>
      </c>
      <c r="I103" s="40">
        <v>773.59999999999991</v>
      </c>
      <c r="J103" s="40">
        <v>782.2</v>
      </c>
      <c r="K103" s="31">
        <v>765</v>
      </c>
      <c r="L103" s="31">
        <v>743</v>
      </c>
      <c r="M103" s="31">
        <v>2.17143</v>
      </c>
      <c r="N103" s="1"/>
      <c r="O103" s="1"/>
    </row>
    <row r="104" spans="1:15" ht="12.75" customHeight="1">
      <c r="A104" s="33">
        <v>94</v>
      </c>
      <c r="B104" s="62" t="s">
        <v>363</v>
      </c>
      <c r="C104" s="31">
        <v>1220</v>
      </c>
      <c r="D104" s="40">
        <v>1225.3333333333333</v>
      </c>
      <c r="E104" s="40">
        <v>1197.8666666666666</v>
      </c>
      <c r="F104" s="40">
        <v>1175.7333333333333</v>
      </c>
      <c r="G104" s="40">
        <v>1148.2666666666667</v>
      </c>
      <c r="H104" s="40">
        <v>1247.4666666666665</v>
      </c>
      <c r="I104" s="40">
        <v>1274.9333333333332</v>
      </c>
      <c r="J104" s="40">
        <v>1297.0666666666664</v>
      </c>
      <c r="K104" s="31">
        <v>1252.8</v>
      </c>
      <c r="L104" s="31">
        <v>1203.2</v>
      </c>
      <c r="M104" s="31">
        <v>0.66656000000000004</v>
      </c>
      <c r="N104" s="1"/>
      <c r="O104" s="1"/>
    </row>
    <row r="105" spans="1:15" ht="12.75" customHeight="1">
      <c r="A105" s="33">
        <v>95</v>
      </c>
      <c r="B105" s="62" t="s">
        <v>364</v>
      </c>
      <c r="C105" s="31">
        <v>121.85</v>
      </c>
      <c r="D105" s="40">
        <v>121.45</v>
      </c>
      <c r="E105" s="40">
        <v>120.4</v>
      </c>
      <c r="F105" s="40">
        <v>118.95</v>
      </c>
      <c r="G105" s="40">
        <v>117.9</v>
      </c>
      <c r="H105" s="40">
        <v>122.9</v>
      </c>
      <c r="I105" s="40">
        <v>123.94999999999999</v>
      </c>
      <c r="J105" s="40">
        <v>125.4</v>
      </c>
      <c r="K105" s="31">
        <v>122.5</v>
      </c>
      <c r="L105" s="31">
        <v>120</v>
      </c>
      <c r="M105" s="31">
        <v>19.910060000000001</v>
      </c>
      <c r="N105" s="1"/>
      <c r="O105" s="1"/>
    </row>
    <row r="106" spans="1:15" ht="12.75" customHeight="1">
      <c r="A106" s="33">
        <v>96</v>
      </c>
      <c r="B106" s="62" t="s">
        <v>365</v>
      </c>
      <c r="C106" s="31">
        <v>2046.65</v>
      </c>
      <c r="D106" s="40">
        <v>2065.8666666666668</v>
      </c>
      <c r="E106" s="40">
        <v>2014.8833333333337</v>
      </c>
      <c r="F106" s="40">
        <v>1983.1166666666668</v>
      </c>
      <c r="G106" s="40">
        <v>1932.1333333333337</v>
      </c>
      <c r="H106" s="40">
        <v>2097.6333333333337</v>
      </c>
      <c r="I106" s="40">
        <v>2148.6166666666672</v>
      </c>
      <c r="J106" s="40">
        <v>2180.3833333333337</v>
      </c>
      <c r="K106" s="31">
        <v>2116.85</v>
      </c>
      <c r="L106" s="31">
        <v>2034.1</v>
      </c>
      <c r="M106" s="31">
        <v>1.8447899999999999</v>
      </c>
      <c r="N106" s="1"/>
      <c r="O106" s="1"/>
    </row>
    <row r="107" spans="1:15" ht="12.75" customHeight="1">
      <c r="A107" s="33">
        <v>97</v>
      </c>
      <c r="B107" s="62" t="s">
        <v>366</v>
      </c>
      <c r="C107" s="31">
        <v>27.55</v>
      </c>
      <c r="D107" s="40">
        <v>27.433333333333334</v>
      </c>
      <c r="E107" s="40">
        <v>26.866666666666667</v>
      </c>
      <c r="F107" s="40">
        <v>26.183333333333334</v>
      </c>
      <c r="G107" s="40">
        <v>25.616666666666667</v>
      </c>
      <c r="H107" s="40">
        <v>28.116666666666667</v>
      </c>
      <c r="I107" s="40">
        <v>28.683333333333337</v>
      </c>
      <c r="J107" s="40">
        <v>29.366666666666667</v>
      </c>
      <c r="K107" s="31">
        <v>28</v>
      </c>
      <c r="L107" s="31">
        <v>26.75</v>
      </c>
      <c r="M107" s="31">
        <v>129.71583000000001</v>
      </c>
      <c r="N107" s="1"/>
      <c r="O107" s="1"/>
    </row>
    <row r="108" spans="1:15" ht="12.75" customHeight="1">
      <c r="A108" s="33">
        <v>98</v>
      </c>
      <c r="B108" s="62" t="s">
        <v>367</v>
      </c>
      <c r="C108" s="31">
        <v>1037.3</v>
      </c>
      <c r="D108" s="40">
        <v>1040.4666666666667</v>
      </c>
      <c r="E108" s="40">
        <v>1031.9833333333333</v>
      </c>
      <c r="F108" s="40">
        <v>1026.6666666666667</v>
      </c>
      <c r="G108" s="40">
        <v>1018.1833333333334</v>
      </c>
      <c r="H108" s="40">
        <v>1045.7833333333333</v>
      </c>
      <c r="I108" s="40">
        <v>1054.2666666666669</v>
      </c>
      <c r="J108" s="40">
        <v>1059.5833333333333</v>
      </c>
      <c r="K108" s="31">
        <v>1048.95</v>
      </c>
      <c r="L108" s="31">
        <v>1035.1500000000001</v>
      </c>
      <c r="M108" s="31">
        <v>6.3849499999999999</v>
      </c>
      <c r="N108" s="1"/>
      <c r="O108" s="1"/>
    </row>
    <row r="109" spans="1:15" ht="12.75" customHeight="1">
      <c r="A109" s="33">
        <v>99</v>
      </c>
      <c r="B109" s="62" t="s">
        <v>368</v>
      </c>
      <c r="C109" s="31">
        <v>620.20000000000005</v>
      </c>
      <c r="D109" s="40">
        <v>623.88333333333333</v>
      </c>
      <c r="E109" s="40">
        <v>609.31666666666661</v>
      </c>
      <c r="F109" s="40">
        <v>598.43333333333328</v>
      </c>
      <c r="G109" s="40">
        <v>583.86666666666656</v>
      </c>
      <c r="H109" s="40">
        <v>634.76666666666665</v>
      </c>
      <c r="I109" s="40">
        <v>649.33333333333348</v>
      </c>
      <c r="J109" s="40">
        <v>660.2166666666667</v>
      </c>
      <c r="K109" s="31">
        <v>638.45000000000005</v>
      </c>
      <c r="L109" s="31">
        <v>613</v>
      </c>
      <c r="M109" s="31">
        <v>1.8993199999999999</v>
      </c>
      <c r="N109" s="1"/>
      <c r="O109" s="1"/>
    </row>
    <row r="110" spans="1:15" ht="12.75" customHeight="1">
      <c r="A110" s="33">
        <v>100</v>
      </c>
      <c r="B110" s="62" t="s">
        <v>369</v>
      </c>
      <c r="C110" s="31">
        <v>813.55</v>
      </c>
      <c r="D110" s="40">
        <v>805.5</v>
      </c>
      <c r="E110" s="40">
        <v>793</v>
      </c>
      <c r="F110" s="40">
        <v>772.45</v>
      </c>
      <c r="G110" s="40">
        <v>759.95</v>
      </c>
      <c r="H110" s="40">
        <v>826.05</v>
      </c>
      <c r="I110" s="40">
        <v>838.55</v>
      </c>
      <c r="J110" s="40">
        <v>859.09999999999991</v>
      </c>
      <c r="K110" s="31">
        <v>818</v>
      </c>
      <c r="L110" s="31">
        <v>784.95</v>
      </c>
      <c r="M110" s="31">
        <v>3.7757800000000001</v>
      </c>
      <c r="N110" s="1"/>
      <c r="O110" s="1"/>
    </row>
    <row r="111" spans="1:15" ht="12.75" customHeight="1">
      <c r="A111" s="33">
        <v>101</v>
      </c>
      <c r="B111" s="62" t="s">
        <v>370</v>
      </c>
      <c r="C111" s="31">
        <v>7912.35</v>
      </c>
      <c r="D111" s="40">
        <v>7904.1833333333334</v>
      </c>
      <c r="E111" s="40">
        <v>7845.3666666666668</v>
      </c>
      <c r="F111" s="40">
        <v>7778.3833333333332</v>
      </c>
      <c r="G111" s="40">
        <v>7719.5666666666666</v>
      </c>
      <c r="H111" s="40">
        <v>7971.166666666667</v>
      </c>
      <c r="I111" s="40">
        <v>8029.9833333333345</v>
      </c>
      <c r="J111" s="40">
        <v>8096.9666666666672</v>
      </c>
      <c r="K111" s="31">
        <v>7963</v>
      </c>
      <c r="L111" s="31">
        <v>7837.2</v>
      </c>
      <c r="M111" s="31">
        <v>0.11211</v>
      </c>
      <c r="N111" s="1"/>
      <c r="O111" s="1"/>
    </row>
    <row r="112" spans="1:15" ht="12.75" customHeight="1">
      <c r="A112" s="33">
        <v>102</v>
      </c>
      <c r="B112" s="62" t="s">
        <v>371</v>
      </c>
      <c r="C112" s="31">
        <v>418.65</v>
      </c>
      <c r="D112" s="40">
        <v>422.64999999999992</v>
      </c>
      <c r="E112" s="40">
        <v>412.34999999999985</v>
      </c>
      <c r="F112" s="40">
        <v>406.04999999999995</v>
      </c>
      <c r="G112" s="40">
        <v>395.74999999999989</v>
      </c>
      <c r="H112" s="40">
        <v>428.94999999999982</v>
      </c>
      <c r="I112" s="40">
        <v>439.24999999999989</v>
      </c>
      <c r="J112" s="40">
        <v>445.54999999999978</v>
      </c>
      <c r="K112" s="31">
        <v>432.95</v>
      </c>
      <c r="L112" s="31">
        <v>416.35</v>
      </c>
      <c r="M112" s="31">
        <v>2.9465300000000001</v>
      </c>
      <c r="N112" s="1"/>
      <c r="O112" s="1"/>
    </row>
    <row r="113" spans="1:15" ht="12.75" customHeight="1">
      <c r="A113" s="33">
        <v>103</v>
      </c>
      <c r="B113" s="62" t="s">
        <v>92</v>
      </c>
      <c r="C113" s="31">
        <v>278.35000000000002</v>
      </c>
      <c r="D113" s="40">
        <v>278.26666666666671</v>
      </c>
      <c r="E113" s="40">
        <v>276.18333333333339</v>
      </c>
      <c r="F113" s="40">
        <v>274.01666666666671</v>
      </c>
      <c r="G113" s="40">
        <v>271.93333333333339</v>
      </c>
      <c r="H113" s="40">
        <v>280.43333333333339</v>
      </c>
      <c r="I113" s="40">
        <v>282.51666666666677</v>
      </c>
      <c r="J113" s="40">
        <v>284.68333333333339</v>
      </c>
      <c r="K113" s="31">
        <v>280.35000000000002</v>
      </c>
      <c r="L113" s="31">
        <v>276.10000000000002</v>
      </c>
      <c r="M113" s="31">
        <v>6.2912800000000004</v>
      </c>
      <c r="N113" s="1"/>
      <c r="O113" s="1"/>
    </row>
    <row r="114" spans="1:15" ht="12.75" customHeight="1">
      <c r="A114" s="33">
        <v>104</v>
      </c>
      <c r="B114" s="62" t="s">
        <v>372</v>
      </c>
      <c r="C114" s="31">
        <v>452.7</v>
      </c>
      <c r="D114" s="40">
        <v>454.58333333333331</v>
      </c>
      <c r="E114" s="40">
        <v>448.16666666666663</v>
      </c>
      <c r="F114" s="40">
        <v>443.63333333333333</v>
      </c>
      <c r="G114" s="40">
        <v>437.21666666666664</v>
      </c>
      <c r="H114" s="40">
        <v>459.11666666666662</v>
      </c>
      <c r="I114" s="40">
        <v>465.53333333333325</v>
      </c>
      <c r="J114" s="40">
        <v>470.06666666666661</v>
      </c>
      <c r="K114" s="31">
        <v>461</v>
      </c>
      <c r="L114" s="31">
        <v>450.05</v>
      </c>
      <c r="M114" s="31">
        <v>1.0256799999999999</v>
      </c>
      <c r="N114" s="1"/>
      <c r="O114" s="1"/>
    </row>
    <row r="115" spans="1:15" ht="12.75" customHeight="1">
      <c r="A115" s="33">
        <v>105</v>
      </c>
      <c r="B115" s="62" t="s">
        <v>373</v>
      </c>
      <c r="C115" s="31">
        <v>935.5</v>
      </c>
      <c r="D115" s="40">
        <v>935.36666666666667</v>
      </c>
      <c r="E115" s="40">
        <v>921.13333333333333</v>
      </c>
      <c r="F115" s="40">
        <v>906.76666666666665</v>
      </c>
      <c r="G115" s="40">
        <v>892.5333333333333</v>
      </c>
      <c r="H115" s="40">
        <v>949.73333333333335</v>
      </c>
      <c r="I115" s="40">
        <v>963.9666666666667</v>
      </c>
      <c r="J115" s="40">
        <v>978.33333333333337</v>
      </c>
      <c r="K115" s="31">
        <v>949.6</v>
      </c>
      <c r="L115" s="31">
        <v>921</v>
      </c>
      <c r="M115" s="31">
        <v>1.3587899999999999</v>
      </c>
      <c r="N115" s="1"/>
      <c r="O115" s="1"/>
    </row>
    <row r="116" spans="1:15" ht="12.75" customHeight="1">
      <c r="A116" s="33">
        <v>106</v>
      </c>
      <c r="B116" s="62" t="s">
        <v>93</v>
      </c>
      <c r="C116" s="31">
        <v>1132.25</v>
      </c>
      <c r="D116" s="40">
        <v>1136.5666666666666</v>
      </c>
      <c r="E116" s="40">
        <v>1123.2333333333331</v>
      </c>
      <c r="F116" s="40">
        <v>1114.2166666666665</v>
      </c>
      <c r="G116" s="40">
        <v>1100.883333333333</v>
      </c>
      <c r="H116" s="40">
        <v>1145.5833333333333</v>
      </c>
      <c r="I116" s="40">
        <v>1158.9166666666667</v>
      </c>
      <c r="J116" s="40">
        <v>1167.9333333333334</v>
      </c>
      <c r="K116" s="31">
        <v>1149.9000000000001</v>
      </c>
      <c r="L116" s="31">
        <v>1127.55</v>
      </c>
      <c r="M116" s="31">
        <v>10.0008</v>
      </c>
      <c r="N116" s="1"/>
      <c r="O116" s="1"/>
    </row>
    <row r="117" spans="1:15" ht="12.75" customHeight="1">
      <c r="A117" s="33">
        <v>107</v>
      </c>
      <c r="B117" s="62" t="s">
        <v>94</v>
      </c>
      <c r="C117" s="31">
        <v>1011.25</v>
      </c>
      <c r="D117" s="40">
        <v>1009.3333333333334</v>
      </c>
      <c r="E117" s="40">
        <v>1001.1166666666668</v>
      </c>
      <c r="F117" s="40">
        <v>990.98333333333346</v>
      </c>
      <c r="G117" s="40">
        <v>982.76666666666688</v>
      </c>
      <c r="H117" s="40">
        <v>1019.4666666666667</v>
      </c>
      <c r="I117" s="40">
        <v>1027.6833333333332</v>
      </c>
      <c r="J117" s="40">
        <v>1037.8166666666666</v>
      </c>
      <c r="K117" s="31">
        <v>1017.55</v>
      </c>
      <c r="L117" s="31">
        <v>999.2</v>
      </c>
      <c r="M117" s="31">
        <v>10.15057</v>
      </c>
      <c r="N117" s="1"/>
      <c r="O117" s="1"/>
    </row>
    <row r="118" spans="1:15" ht="12.75" customHeight="1">
      <c r="A118" s="33">
        <v>108</v>
      </c>
      <c r="B118" s="62" t="s">
        <v>101</v>
      </c>
      <c r="C118" s="31">
        <v>124.35</v>
      </c>
      <c r="D118" s="40">
        <v>124.48333333333333</v>
      </c>
      <c r="E118" s="40">
        <v>123.46666666666667</v>
      </c>
      <c r="F118" s="40">
        <v>122.58333333333333</v>
      </c>
      <c r="G118" s="40">
        <v>121.56666666666666</v>
      </c>
      <c r="H118" s="40">
        <v>125.36666666666667</v>
      </c>
      <c r="I118" s="40">
        <v>126.38333333333335</v>
      </c>
      <c r="J118" s="40">
        <v>127.26666666666668</v>
      </c>
      <c r="K118" s="31">
        <v>125.5</v>
      </c>
      <c r="L118" s="31">
        <v>123.6</v>
      </c>
      <c r="M118" s="31">
        <v>29.35717</v>
      </c>
      <c r="N118" s="1"/>
      <c r="O118" s="1"/>
    </row>
    <row r="119" spans="1:15" ht="12.75" customHeight="1">
      <c r="A119" s="33">
        <v>109</v>
      </c>
      <c r="B119" s="62" t="s">
        <v>275</v>
      </c>
      <c r="C119" s="31">
        <v>1384.7</v>
      </c>
      <c r="D119" s="40">
        <v>1386.1499999999999</v>
      </c>
      <c r="E119" s="40">
        <v>1376.2999999999997</v>
      </c>
      <c r="F119" s="40">
        <v>1367.8999999999999</v>
      </c>
      <c r="G119" s="40">
        <v>1358.0499999999997</v>
      </c>
      <c r="H119" s="40">
        <v>1394.5499999999997</v>
      </c>
      <c r="I119" s="40">
        <v>1404.3999999999996</v>
      </c>
      <c r="J119" s="40">
        <v>1412.7999999999997</v>
      </c>
      <c r="K119" s="31">
        <v>1396</v>
      </c>
      <c r="L119" s="31">
        <v>1377.75</v>
      </c>
      <c r="M119" s="31">
        <v>0.78324000000000005</v>
      </c>
      <c r="N119" s="1"/>
      <c r="O119" s="1"/>
    </row>
    <row r="120" spans="1:15" ht="12.75" customHeight="1">
      <c r="A120" s="33">
        <v>110</v>
      </c>
      <c r="B120" s="62" t="s">
        <v>95</v>
      </c>
      <c r="C120" s="31">
        <v>227.15</v>
      </c>
      <c r="D120" s="40">
        <v>227.51666666666668</v>
      </c>
      <c r="E120" s="40">
        <v>226.23333333333335</v>
      </c>
      <c r="F120" s="40">
        <v>225.31666666666666</v>
      </c>
      <c r="G120" s="40">
        <v>224.03333333333333</v>
      </c>
      <c r="H120" s="40">
        <v>228.43333333333337</v>
      </c>
      <c r="I120" s="40">
        <v>229.71666666666673</v>
      </c>
      <c r="J120" s="40">
        <v>230.63333333333338</v>
      </c>
      <c r="K120" s="31">
        <v>228.8</v>
      </c>
      <c r="L120" s="31">
        <v>226.6</v>
      </c>
      <c r="M120" s="31">
        <v>82.101979999999998</v>
      </c>
      <c r="N120" s="1"/>
      <c r="O120" s="1"/>
    </row>
    <row r="121" spans="1:15" ht="12.75" customHeight="1">
      <c r="A121" s="33">
        <v>111</v>
      </c>
      <c r="B121" s="62" t="s">
        <v>374</v>
      </c>
      <c r="C121" s="31">
        <v>592.70000000000005</v>
      </c>
      <c r="D121" s="40">
        <v>593.88333333333333</v>
      </c>
      <c r="E121" s="40">
        <v>580.81666666666661</v>
      </c>
      <c r="F121" s="40">
        <v>568.93333333333328</v>
      </c>
      <c r="G121" s="40">
        <v>555.86666666666656</v>
      </c>
      <c r="H121" s="40">
        <v>605.76666666666665</v>
      </c>
      <c r="I121" s="40">
        <v>618.83333333333348</v>
      </c>
      <c r="J121" s="40">
        <v>630.7166666666667</v>
      </c>
      <c r="K121" s="31">
        <v>606.95000000000005</v>
      </c>
      <c r="L121" s="31">
        <v>582</v>
      </c>
      <c r="M121" s="31">
        <v>41.791510000000002</v>
      </c>
      <c r="N121" s="1"/>
      <c r="O121" s="1"/>
    </row>
    <row r="122" spans="1:15" ht="12.75" customHeight="1">
      <c r="A122" s="33">
        <v>112</v>
      </c>
      <c r="B122" s="62" t="s">
        <v>96</v>
      </c>
      <c r="C122" s="31">
        <v>4562.8999999999996</v>
      </c>
      <c r="D122" s="40">
        <v>4580.7166666666662</v>
      </c>
      <c r="E122" s="40">
        <v>4537.4833333333327</v>
      </c>
      <c r="F122" s="40">
        <v>4512.0666666666666</v>
      </c>
      <c r="G122" s="40">
        <v>4468.833333333333</v>
      </c>
      <c r="H122" s="40">
        <v>4606.1333333333323</v>
      </c>
      <c r="I122" s="40">
        <v>4649.3666666666659</v>
      </c>
      <c r="J122" s="40">
        <v>4674.7833333333319</v>
      </c>
      <c r="K122" s="31">
        <v>4623.95</v>
      </c>
      <c r="L122" s="31">
        <v>4555.3</v>
      </c>
      <c r="M122" s="31">
        <v>1.3640699999999999</v>
      </c>
      <c r="N122" s="1"/>
      <c r="O122" s="1"/>
    </row>
    <row r="123" spans="1:15" ht="12.75" customHeight="1">
      <c r="A123" s="33">
        <v>113</v>
      </c>
      <c r="B123" s="62" t="s">
        <v>97</v>
      </c>
      <c r="C123" s="31">
        <v>1649.45</v>
      </c>
      <c r="D123" s="40">
        <v>1658.3666666666668</v>
      </c>
      <c r="E123" s="40">
        <v>1637.7333333333336</v>
      </c>
      <c r="F123" s="40">
        <v>1626.0166666666669</v>
      </c>
      <c r="G123" s="40">
        <v>1605.3833333333337</v>
      </c>
      <c r="H123" s="40">
        <v>1670.0833333333335</v>
      </c>
      <c r="I123" s="40">
        <v>1690.7166666666667</v>
      </c>
      <c r="J123" s="40">
        <v>1702.4333333333334</v>
      </c>
      <c r="K123" s="31">
        <v>1679</v>
      </c>
      <c r="L123" s="31">
        <v>1646.65</v>
      </c>
      <c r="M123" s="31">
        <v>2.31067</v>
      </c>
      <c r="N123" s="1"/>
      <c r="O123" s="1"/>
    </row>
    <row r="124" spans="1:15" ht="12.75" customHeight="1">
      <c r="A124" s="33">
        <v>114</v>
      </c>
      <c r="B124" s="62" t="s">
        <v>375</v>
      </c>
      <c r="C124" s="31">
        <v>2179.4</v>
      </c>
      <c r="D124" s="40">
        <v>2187.7333333333336</v>
      </c>
      <c r="E124" s="40">
        <v>2166.666666666667</v>
      </c>
      <c r="F124" s="40">
        <v>2153.9333333333334</v>
      </c>
      <c r="G124" s="40">
        <v>2132.8666666666668</v>
      </c>
      <c r="H124" s="40">
        <v>2200.4666666666672</v>
      </c>
      <c r="I124" s="40">
        <v>2221.5333333333338</v>
      </c>
      <c r="J124" s="40">
        <v>2234.2666666666673</v>
      </c>
      <c r="K124" s="31">
        <v>2208.8000000000002</v>
      </c>
      <c r="L124" s="31">
        <v>2175</v>
      </c>
      <c r="M124" s="31">
        <v>0.40076000000000001</v>
      </c>
      <c r="N124" s="1"/>
      <c r="O124" s="1"/>
    </row>
    <row r="125" spans="1:15" ht="12.75" customHeight="1">
      <c r="A125" s="33">
        <v>115</v>
      </c>
      <c r="B125" s="62" t="s">
        <v>98</v>
      </c>
      <c r="C125" s="31">
        <v>660.95</v>
      </c>
      <c r="D125" s="40">
        <v>663.91666666666663</v>
      </c>
      <c r="E125" s="40">
        <v>656.0333333333333</v>
      </c>
      <c r="F125" s="40">
        <v>651.11666666666667</v>
      </c>
      <c r="G125" s="40">
        <v>643.23333333333335</v>
      </c>
      <c r="H125" s="40">
        <v>668.83333333333326</v>
      </c>
      <c r="I125" s="40">
        <v>676.7166666666667</v>
      </c>
      <c r="J125" s="40">
        <v>681.63333333333321</v>
      </c>
      <c r="K125" s="31">
        <v>671.8</v>
      </c>
      <c r="L125" s="31">
        <v>659</v>
      </c>
      <c r="M125" s="31">
        <v>12.600210000000001</v>
      </c>
      <c r="N125" s="1"/>
      <c r="O125" s="1"/>
    </row>
    <row r="126" spans="1:15" ht="12.75" customHeight="1">
      <c r="A126" s="33">
        <v>116</v>
      </c>
      <c r="B126" s="62" t="s">
        <v>99</v>
      </c>
      <c r="C126" s="31">
        <v>940.3</v>
      </c>
      <c r="D126" s="40">
        <v>940.2166666666667</v>
      </c>
      <c r="E126" s="40">
        <v>931.68333333333339</v>
      </c>
      <c r="F126" s="40">
        <v>923.06666666666672</v>
      </c>
      <c r="G126" s="40">
        <v>914.53333333333342</v>
      </c>
      <c r="H126" s="40">
        <v>948.83333333333337</v>
      </c>
      <c r="I126" s="40">
        <v>957.36666666666667</v>
      </c>
      <c r="J126" s="40">
        <v>965.98333333333335</v>
      </c>
      <c r="K126" s="31">
        <v>948.75</v>
      </c>
      <c r="L126" s="31">
        <v>931.6</v>
      </c>
      <c r="M126" s="31">
        <v>4.0970700000000004</v>
      </c>
      <c r="N126" s="1"/>
      <c r="O126" s="1"/>
    </row>
    <row r="127" spans="1:15" ht="12.75" customHeight="1">
      <c r="A127" s="33">
        <v>117</v>
      </c>
      <c r="B127" s="62" t="s">
        <v>376</v>
      </c>
      <c r="C127" s="31">
        <v>1272.6500000000001</v>
      </c>
      <c r="D127" s="40">
        <v>1245.8999999999999</v>
      </c>
      <c r="E127" s="40">
        <v>1206.7999999999997</v>
      </c>
      <c r="F127" s="40">
        <v>1140.9499999999998</v>
      </c>
      <c r="G127" s="40">
        <v>1101.8499999999997</v>
      </c>
      <c r="H127" s="40">
        <v>1311.7499999999998</v>
      </c>
      <c r="I127" s="40">
        <v>1350.8499999999997</v>
      </c>
      <c r="J127" s="40">
        <v>1416.6999999999998</v>
      </c>
      <c r="K127" s="31">
        <v>1285</v>
      </c>
      <c r="L127" s="31">
        <v>1180.05</v>
      </c>
      <c r="M127" s="31">
        <v>9.8956199999999992</v>
      </c>
      <c r="N127" s="1"/>
      <c r="O127" s="1"/>
    </row>
    <row r="128" spans="1:15" ht="12.75" customHeight="1">
      <c r="A128" s="33">
        <v>118</v>
      </c>
      <c r="B128" s="62" t="s">
        <v>100</v>
      </c>
      <c r="C128" s="31">
        <v>290.60000000000002</v>
      </c>
      <c r="D128" s="40">
        <v>291.86666666666667</v>
      </c>
      <c r="E128" s="40">
        <v>288.33333333333337</v>
      </c>
      <c r="F128" s="40">
        <v>286.06666666666672</v>
      </c>
      <c r="G128" s="40">
        <v>282.53333333333342</v>
      </c>
      <c r="H128" s="40">
        <v>294.13333333333333</v>
      </c>
      <c r="I128" s="40">
        <v>297.66666666666663</v>
      </c>
      <c r="J128" s="40">
        <v>299.93333333333328</v>
      </c>
      <c r="K128" s="31">
        <v>295.39999999999998</v>
      </c>
      <c r="L128" s="31">
        <v>289.60000000000002</v>
      </c>
      <c r="M128" s="31">
        <v>21.727889999999999</v>
      </c>
      <c r="N128" s="1"/>
      <c r="O128" s="1"/>
    </row>
    <row r="129" spans="1:15" ht="12.75" customHeight="1">
      <c r="A129" s="33">
        <v>119</v>
      </c>
      <c r="B129" s="62" t="s">
        <v>102</v>
      </c>
      <c r="C129" s="31">
        <v>1876.15</v>
      </c>
      <c r="D129" s="40">
        <v>1871.6333333333332</v>
      </c>
      <c r="E129" s="40">
        <v>1850.5166666666664</v>
      </c>
      <c r="F129" s="40">
        <v>1824.8833333333332</v>
      </c>
      <c r="G129" s="40">
        <v>1803.7666666666664</v>
      </c>
      <c r="H129" s="40">
        <v>1897.2666666666664</v>
      </c>
      <c r="I129" s="40">
        <v>1918.3833333333332</v>
      </c>
      <c r="J129" s="40">
        <v>1944.0166666666664</v>
      </c>
      <c r="K129" s="31">
        <v>1892.75</v>
      </c>
      <c r="L129" s="31">
        <v>1846</v>
      </c>
      <c r="M129" s="31">
        <v>7.20228</v>
      </c>
      <c r="N129" s="1"/>
      <c r="O129" s="1"/>
    </row>
    <row r="130" spans="1:15" ht="12.75" customHeight="1">
      <c r="A130" s="33">
        <v>120</v>
      </c>
      <c r="B130" s="62" t="s">
        <v>377</v>
      </c>
      <c r="C130" s="31">
        <v>1514.55</v>
      </c>
      <c r="D130" s="40">
        <v>1499.8666666666668</v>
      </c>
      <c r="E130" s="40">
        <v>1475.7333333333336</v>
      </c>
      <c r="F130" s="40">
        <v>1436.9166666666667</v>
      </c>
      <c r="G130" s="40">
        <v>1412.7833333333335</v>
      </c>
      <c r="H130" s="40">
        <v>1538.6833333333336</v>
      </c>
      <c r="I130" s="40">
        <v>1562.8166666666668</v>
      </c>
      <c r="J130" s="40">
        <v>1601.6333333333337</v>
      </c>
      <c r="K130" s="31">
        <v>1524</v>
      </c>
      <c r="L130" s="31">
        <v>1461.05</v>
      </c>
      <c r="M130" s="31">
        <v>4.7519200000000001</v>
      </c>
      <c r="N130" s="1"/>
      <c r="O130" s="1"/>
    </row>
    <row r="131" spans="1:15" ht="12.75" customHeight="1">
      <c r="A131" s="33">
        <v>121</v>
      </c>
      <c r="B131" s="62" t="s">
        <v>378</v>
      </c>
      <c r="C131" s="31">
        <v>860.25</v>
      </c>
      <c r="D131" s="40">
        <v>862.7833333333333</v>
      </c>
      <c r="E131" s="40">
        <v>850.56666666666661</v>
      </c>
      <c r="F131" s="40">
        <v>840.88333333333333</v>
      </c>
      <c r="G131" s="40">
        <v>828.66666666666663</v>
      </c>
      <c r="H131" s="40">
        <v>872.46666666666658</v>
      </c>
      <c r="I131" s="40">
        <v>884.68333333333328</v>
      </c>
      <c r="J131" s="40">
        <v>894.36666666666656</v>
      </c>
      <c r="K131" s="31">
        <v>875</v>
      </c>
      <c r="L131" s="31">
        <v>853.1</v>
      </c>
      <c r="M131" s="31">
        <v>0.39767999999999998</v>
      </c>
      <c r="N131" s="1"/>
      <c r="O131" s="1"/>
    </row>
    <row r="132" spans="1:15" ht="12.75" customHeight="1">
      <c r="A132" s="33">
        <v>122</v>
      </c>
      <c r="B132" s="62" t="s">
        <v>110</v>
      </c>
      <c r="C132" s="31">
        <v>485.35</v>
      </c>
      <c r="D132" s="40">
        <v>489.16666666666669</v>
      </c>
      <c r="E132" s="40">
        <v>478.93333333333339</v>
      </c>
      <c r="F132" s="40">
        <v>472.51666666666671</v>
      </c>
      <c r="G132" s="40">
        <v>462.28333333333342</v>
      </c>
      <c r="H132" s="40">
        <v>495.58333333333337</v>
      </c>
      <c r="I132" s="40">
        <v>505.81666666666661</v>
      </c>
      <c r="J132" s="40">
        <v>512.23333333333335</v>
      </c>
      <c r="K132" s="31">
        <v>499.4</v>
      </c>
      <c r="L132" s="31">
        <v>482.75</v>
      </c>
      <c r="M132" s="31">
        <v>30.744420000000002</v>
      </c>
      <c r="N132" s="1"/>
      <c r="O132" s="1"/>
    </row>
    <row r="133" spans="1:15" ht="12.75" customHeight="1">
      <c r="A133" s="33">
        <v>123</v>
      </c>
      <c r="B133" s="62" t="s">
        <v>103</v>
      </c>
      <c r="C133" s="31">
        <v>569.15</v>
      </c>
      <c r="D133" s="40">
        <v>569.6</v>
      </c>
      <c r="E133" s="40">
        <v>566.20000000000005</v>
      </c>
      <c r="F133" s="40">
        <v>563.25</v>
      </c>
      <c r="G133" s="40">
        <v>559.85</v>
      </c>
      <c r="H133" s="40">
        <v>572.55000000000007</v>
      </c>
      <c r="I133" s="40">
        <v>575.94999999999993</v>
      </c>
      <c r="J133" s="40">
        <v>578.90000000000009</v>
      </c>
      <c r="K133" s="31">
        <v>573</v>
      </c>
      <c r="L133" s="31">
        <v>566.65</v>
      </c>
      <c r="M133" s="31">
        <v>11.146369999999999</v>
      </c>
      <c r="N133" s="1"/>
      <c r="O133" s="1"/>
    </row>
    <row r="134" spans="1:15" ht="12.75" customHeight="1">
      <c r="A134" s="33">
        <v>124</v>
      </c>
      <c r="B134" s="62" t="s">
        <v>104</v>
      </c>
      <c r="C134" s="31">
        <v>2242.4</v>
      </c>
      <c r="D134" s="40">
        <v>2249.3666666666668</v>
      </c>
      <c r="E134" s="40">
        <v>2218.0333333333338</v>
      </c>
      <c r="F134" s="40">
        <v>2193.666666666667</v>
      </c>
      <c r="G134" s="40">
        <v>2162.3333333333339</v>
      </c>
      <c r="H134" s="40">
        <v>2273.7333333333336</v>
      </c>
      <c r="I134" s="40">
        <v>2305.0666666666666</v>
      </c>
      <c r="J134" s="40">
        <v>2329.4333333333334</v>
      </c>
      <c r="K134" s="31">
        <v>2280.6999999999998</v>
      </c>
      <c r="L134" s="31">
        <v>2225</v>
      </c>
      <c r="M134" s="31">
        <v>1.5438400000000001</v>
      </c>
      <c r="N134" s="1"/>
      <c r="O134" s="1"/>
    </row>
    <row r="135" spans="1:15" ht="12.75" customHeight="1">
      <c r="A135" s="33">
        <v>125</v>
      </c>
      <c r="B135" s="62" t="s">
        <v>379</v>
      </c>
      <c r="C135" s="31">
        <v>564.54999999999995</v>
      </c>
      <c r="D135" s="40">
        <v>566.94999999999993</v>
      </c>
      <c r="E135" s="40">
        <v>561.09999999999991</v>
      </c>
      <c r="F135" s="40">
        <v>557.65</v>
      </c>
      <c r="G135" s="40">
        <v>551.79999999999995</v>
      </c>
      <c r="H135" s="40">
        <v>570.39999999999986</v>
      </c>
      <c r="I135" s="40">
        <v>576.25</v>
      </c>
      <c r="J135" s="40">
        <v>579.69999999999982</v>
      </c>
      <c r="K135" s="31">
        <v>572.79999999999995</v>
      </c>
      <c r="L135" s="31">
        <v>563.5</v>
      </c>
      <c r="M135" s="31">
        <v>3.2301799999999998</v>
      </c>
      <c r="N135" s="1"/>
      <c r="O135" s="1"/>
    </row>
    <row r="136" spans="1:15" ht="12.75" customHeight="1">
      <c r="A136" s="33">
        <v>126</v>
      </c>
      <c r="B136" s="62" t="s">
        <v>105</v>
      </c>
      <c r="C136" s="31">
        <v>2174.4499999999998</v>
      </c>
      <c r="D136" s="40">
        <v>2183.2000000000003</v>
      </c>
      <c r="E136" s="40">
        <v>2152.4000000000005</v>
      </c>
      <c r="F136" s="40">
        <v>2130.3500000000004</v>
      </c>
      <c r="G136" s="40">
        <v>2099.5500000000006</v>
      </c>
      <c r="H136" s="40">
        <v>2205.2500000000005</v>
      </c>
      <c r="I136" s="40">
        <v>2236.0500000000006</v>
      </c>
      <c r="J136" s="40">
        <v>2258.1000000000004</v>
      </c>
      <c r="K136" s="31">
        <v>2214</v>
      </c>
      <c r="L136" s="31">
        <v>2161.15</v>
      </c>
      <c r="M136" s="31">
        <v>4.6663800000000002</v>
      </c>
      <c r="N136" s="1"/>
      <c r="O136" s="1"/>
    </row>
    <row r="137" spans="1:15" ht="12.75" customHeight="1">
      <c r="A137" s="33">
        <v>127</v>
      </c>
      <c r="B137" s="62" t="s">
        <v>276</v>
      </c>
      <c r="C137" s="31">
        <v>391.7</v>
      </c>
      <c r="D137" s="40">
        <v>391.2</v>
      </c>
      <c r="E137" s="40">
        <v>380.45</v>
      </c>
      <c r="F137" s="40">
        <v>369.2</v>
      </c>
      <c r="G137" s="40">
        <v>358.45</v>
      </c>
      <c r="H137" s="40">
        <v>402.45</v>
      </c>
      <c r="I137" s="40">
        <v>413.2</v>
      </c>
      <c r="J137" s="40">
        <v>424.45</v>
      </c>
      <c r="K137" s="31">
        <v>401.95</v>
      </c>
      <c r="L137" s="31">
        <v>379.95</v>
      </c>
      <c r="M137" s="31">
        <v>33.762869999999999</v>
      </c>
      <c r="N137" s="1"/>
      <c r="O137" s="1"/>
    </row>
    <row r="138" spans="1:15" ht="12.75" customHeight="1">
      <c r="A138" s="33">
        <v>128</v>
      </c>
      <c r="B138" s="62" t="s">
        <v>106</v>
      </c>
      <c r="C138" s="31">
        <v>248.7</v>
      </c>
      <c r="D138" s="40">
        <v>247.38333333333333</v>
      </c>
      <c r="E138" s="40">
        <v>244.01666666666665</v>
      </c>
      <c r="F138" s="40">
        <v>239.33333333333331</v>
      </c>
      <c r="G138" s="40">
        <v>235.96666666666664</v>
      </c>
      <c r="H138" s="40">
        <v>252.06666666666666</v>
      </c>
      <c r="I138" s="40">
        <v>255.43333333333334</v>
      </c>
      <c r="J138" s="40">
        <v>260.11666666666667</v>
      </c>
      <c r="K138" s="31">
        <v>250.75</v>
      </c>
      <c r="L138" s="31">
        <v>242.7</v>
      </c>
      <c r="M138" s="31">
        <v>20.07047</v>
      </c>
      <c r="N138" s="1"/>
      <c r="O138" s="1"/>
    </row>
    <row r="139" spans="1:15" ht="12.75" customHeight="1">
      <c r="A139" s="33">
        <v>129</v>
      </c>
      <c r="B139" s="62" t="s">
        <v>380</v>
      </c>
      <c r="C139" s="31">
        <v>194.9</v>
      </c>
      <c r="D139" s="40">
        <v>194.54999999999998</v>
      </c>
      <c r="E139" s="40">
        <v>192.09999999999997</v>
      </c>
      <c r="F139" s="40">
        <v>189.29999999999998</v>
      </c>
      <c r="G139" s="40">
        <v>186.84999999999997</v>
      </c>
      <c r="H139" s="40">
        <v>197.34999999999997</v>
      </c>
      <c r="I139" s="40">
        <v>199.79999999999995</v>
      </c>
      <c r="J139" s="40">
        <v>202.59999999999997</v>
      </c>
      <c r="K139" s="31">
        <v>197</v>
      </c>
      <c r="L139" s="31">
        <v>191.75</v>
      </c>
      <c r="M139" s="31">
        <v>31.767600000000002</v>
      </c>
      <c r="N139" s="1"/>
      <c r="O139" s="1"/>
    </row>
    <row r="140" spans="1:15" ht="12.75" customHeight="1">
      <c r="A140" s="33">
        <v>130</v>
      </c>
      <c r="B140" s="62" t="s">
        <v>381</v>
      </c>
      <c r="C140" s="31">
        <v>33.549999999999997</v>
      </c>
      <c r="D140" s="40">
        <v>33.683333333333337</v>
      </c>
      <c r="E140" s="40">
        <v>33.266666666666673</v>
      </c>
      <c r="F140" s="40">
        <v>32.983333333333334</v>
      </c>
      <c r="G140" s="40">
        <v>32.56666666666667</v>
      </c>
      <c r="H140" s="40">
        <v>33.966666666666676</v>
      </c>
      <c r="I140" s="40">
        <v>34.383333333333333</v>
      </c>
      <c r="J140" s="40">
        <v>34.666666666666679</v>
      </c>
      <c r="K140" s="31">
        <v>34.1</v>
      </c>
      <c r="L140" s="31">
        <v>33.4</v>
      </c>
      <c r="M140" s="31">
        <v>14.484540000000001</v>
      </c>
      <c r="N140" s="1"/>
      <c r="O140" s="1"/>
    </row>
    <row r="141" spans="1:15" ht="12.75" customHeight="1">
      <c r="A141" s="33">
        <v>131</v>
      </c>
      <c r="B141" s="62" t="s">
        <v>382</v>
      </c>
      <c r="C141" s="31">
        <v>232.25</v>
      </c>
      <c r="D141" s="40">
        <v>232.35</v>
      </c>
      <c r="E141" s="40">
        <v>227.79999999999998</v>
      </c>
      <c r="F141" s="40">
        <v>223.35</v>
      </c>
      <c r="G141" s="40">
        <v>218.79999999999998</v>
      </c>
      <c r="H141" s="40">
        <v>236.79999999999998</v>
      </c>
      <c r="I141" s="40">
        <v>241.35</v>
      </c>
      <c r="J141" s="40">
        <v>245.79999999999998</v>
      </c>
      <c r="K141" s="31">
        <v>236.9</v>
      </c>
      <c r="L141" s="31">
        <v>227.9</v>
      </c>
      <c r="M141" s="31">
        <v>7.6982100000000004</v>
      </c>
      <c r="N141" s="1"/>
      <c r="O141" s="1"/>
    </row>
    <row r="142" spans="1:15" ht="12.75" customHeight="1">
      <c r="A142" s="33">
        <v>132</v>
      </c>
      <c r="B142" s="62" t="s">
        <v>107</v>
      </c>
      <c r="C142" s="31">
        <v>3584.75</v>
      </c>
      <c r="D142" s="40">
        <v>3593.7333333333336</v>
      </c>
      <c r="E142" s="40">
        <v>3563.4666666666672</v>
      </c>
      <c r="F142" s="40">
        <v>3542.1833333333334</v>
      </c>
      <c r="G142" s="40">
        <v>3511.916666666667</v>
      </c>
      <c r="H142" s="40">
        <v>3615.0166666666673</v>
      </c>
      <c r="I142" s="40">
        <v>3645.2833333333338</v>
      </c>
      <c r="J142" s="40">
        <v>3666.5666666666675</v>
      </c>
      <c r="K142" s="31">
        <v>3624</v>
      </c>
      <c r="L142" s="31">
        <v>3572.45</v>
      </c>
      <c r="M142" s="31">
        <v>2.9917400000000001</v>
      </c>
      <c r="N142" s="1"/>
      <c r="O142" s="1"/>
    </row>
    <row r="143" spans="1:15" ht="12.75" customHeight="1">
      <c r="A143" s="33">
        <v>133</v>
      </c>
      <c r="B143" s="62" t="s">
        <v>108</v>
      </c>
      <c r="C143" s="31">
        <v>4655.1499999999996</v>
      </c>
      <c r="D143" s="40">
        <v>4639.25</v>
      </c>
      <c r="E143" s="40">
        <v>4554.6000000000004</v>
      </c>
      <c r="F143" s="40">
        <v>4454.05</v>
      </c>
      <c r="G143" s="40">
        <v>4369.4000000000005</v>
      </c>
      <c r="H143" s="40">
        <v>4739.8</v>
      </c>
      <c r="I143" s="40">
        <v>4824.45</v>
      </c>
      <c r="J143" s="40">
        <v>4925</v>
      </c>
      <c r="K143" s="31">
        <v>4723.8999999999996</v>
      </c>
      <c r="L143" s="31">
        <v>4538.7</v>
      </c>
      <c r="M143" s="31">
        <v>10.26103</v>
      </c>
      <c r="N143" s="1"/>
      <c r="O143" s="1"/>
    </row>
    <row r="144" spans="1:15" ht="12.75" customHeight="1">
      <c r="A144" s="33">
        <v>134</v>
      </c>
      <c r="B144" s="62" t="s">
        <v>166</v>
      </c>
      <c r="C144" s="31">
        <v>2121.15</v>
      </c>
      <c r="D144" s="40">
        <v>2101.3166666666671</v>
      </c>
      <c r="E144" s="40">
        <v>2060.233333333334</v>
      </c>
      <c r="F144" s="40">
        <v>1999.3166666666671</v>
      </c>
      <c r="G144" s="40">
        <v>1958.233333333334</v>
      </c>
      <c r="H144" s="40">
        <v>2162.233333333334</v>
      </c>
      <c r="I144" s="40">
        <v>2203.3166666666671</v>
      </c>
      <c r="J144" s="40">
        <v>2264.233333333334</v>
      </c>
      <c r="K144" s="31">
        <v>2142.4</v>
      </c>
      <c r="L144" s="31">
        <v>2040.4</v>
      </c>
      <c r="M144" s="31">
        <v>12.662319999999999</v>
      </c>
      <c r="N144" s="1"/>
      <c r="O144" s="1"/>
    </row>
    <row r="145" spans="1:15" ht="12.75" customHeight="1">
      <c r="A145" s="33">
        <v>135</v>
      </c>
      <c r="B145" s="62" t="s">
        <v>111</v>
      </c>
      <c r="C145" s="31">
        <v>4879</v>
      </c>
      <c r="D145" s="40">
        <v>4921.6833333333334</v>
      </c>
      <c r="E145" s="40">
        <v>4819.3666666666668</v>
      </c>
      <c r="F145" s="40">
        <v>4759.7333333333336</v>
      </c>
      <c r="G145" s="40">
        <v>4657.416666666667</v>
      </c>
      <c r="H145" s="40">
        <v>4981.3166666666666</v>
      </c>
      <c r="I145" s="40">
        <v>5083.6333333333341</v>
      </c>
      <c r="J145" s="40">
        <v>5143.2666666666664</v>
      </c>
      <c r="K145" s="31">
        <v>5024</v>
      </c>
      <c r="L145" s="31">
        <v>4862.05</v>
      </c>
      <c r="M145" s="31">
        <v>7.0815099999999997</v>
      </c>
      <c r="N145" s="1"/>
      <c r="O145" s="1"/>
    </row>
    <row r="146" spans="1:15" ht="12.75" customHeight="1">
      <c r="A146" s="33">
        <v>136</v>
      </c>
      <c r="B146" s="62" t="s">
        <v>383</v>
      </c>
      <c r="C146" s="31">
        <v>469.65</v>
      </c>
      <c r="D146" s="40">
        <v>470.38333333333338</v>
      </c>
      <c r="E146" s="40">
        <v>467.21666666666675</v>
      </c>
      <c r="F146" s="40">
        <v>464.78333333333336</v>
      </c>
      <c r="G146" s="40">
        <v>461.61666666666673</v>
      </c>
      <c r="H146" s="40">
        <v>472.81666666666678</v>
      </c>
      <c r="I146" s="40">
        <v>475.98333333333341</v>
      </c>
      <c r="J146" s="40">
        <v>478.4166666666668</v>
      </c>
      <c r="K146" s="31">
        <v>473.55</v>
      </c>
      <c r="L146" s="31">
        <v>467.95</v>
      </c>
      <c r="M146" s="31">
        <v>2.0685199999999999</v>
      </c>
      <c r="N146" s="1"/>
      <c r="O146" s="1"/>
    </row>
    <row r="147" spans="1:15" ht="12.75" customHeight="1">
      <c r="A147" s="33">
        <v>137</v>
      </c>
      <c r="B147" s="62" t="s">
        <v>384</v>
      </c>
      <c r="C147" s="31">
        <v>213</v>
      </c>
      <c r="D147" s="40">
        <v>214.16666666666666</v>
      </c>
      <c r="E147" s="40">
        <v>209.83333333333331</v>
      </c>
      <c r="F147" s="40">
        <v>206.66666666666666</v>
      </c>
      <c r="G147" s="40">
        <v>202.33333333333331</v>
      </c>
      <c r="H147" s="40">
        <v>217.33333333333331</v>
      </c>
      <c r="I147" s="40">
        <v>221.66666666666663</v>
      </c>
      <c r="J147" s="40">
        <v>224.83333333333331</v>
      </c>
      <c r="K147" s="31">
        <v>218.5</v>
      </c>
      <c r="L147" s="31">
        <v>211</v>
      </c>
      <c r="M147" s="31">
        <v>5.0739299999999998</v>
      </c>
      <c r="N147" s="1"/>
      <c r="O147" s="1"/>
    </row>
    <row r="148" spans="1:15" ht="12.75" customHeight="1">
      <c r="A148" s="33">
        <v>138</v>
      </c>
      <c r="B148" s="62" t="s">
        <v>385</v>
      </c>
      <c r="C148" s="31">
        <v>205</v>
      </c>
      <c r="D148" s="40">
        <v>205.1</v>
      </c>
      <c r="E148" s="40">
        <v>202.2</v>
      </c>
      <c r="F148" s="40">
        <v>199.4</v>
      </c>
      <c r="G148" s="40">
        <v>196.5</v>
      </c>
      <c r="H148" s="40">
        <v>207.89999999999998</v>
      </c>
      <c r="I148" s="40">
        <v>210.8</v>
      </c>
      <c r="J148" s="40">
        <v>213.59999999999997</v>
      </c>
      <c r="K148" s="31">
        <v>208</v>
      </c>
      <c r="L148" s="31">
        <v>202.3</v>
      </c>
      <c r="M148" s="31">
        <v>7.3945699999999999</v>
      </c>
      <c r="N148" s="1"/>
      <c r="O148" s="1"/>
    </row>
    <row r="149" spans="1:15" ht="12.75" customHeight="1">
      <c r="A149" s="33">
        <v>139</v>
      </c>
      <c r="B149" s="62" t="s">
        <v>386</v>
      </c>
      <c r="C149" s="31">
        <v>43.4</v>
      </c>
      <c r="D149" s="40">
        <v>43.43333333333333</v>
      </c>
      <c r="E149" s="40">
        <v>43.066666666666663</v>
      </c>
      <c r="F149" s="40">
        <v>42.733333333333334</v>
      </c>
      <c r="G149" s="40">
        <v>42.366666666666667</v>
      </c>
      <c r="H149" s="40">
        <v>43.766666666666659</v>
      </c>
      <c r="I149" s="40">
        <v>44.133333333333319</v>
      </c>
      <c r="J149" s="40">
        <v>44.466666666666654</v>
      </c>
      <c r="K149" s="31">
        <v>43.8</v>
      </c>
      <c r="L149" s="31">
        <v>43.1</v>
      </c>
      <c r="M149" s="31">
        <v>74.410910000000001</v>
      </c>
      <c r="N149" s="1"/>
      <c r="O149" s="1"/>
    </row>
    <row r="150" spans="1:15" ht="12.75" customHeight="1">
      <c r="A150" s="33">
        <v>140</v>
      </c>
      <c r="B150" s="62" t="s">
        <v>387</v>
      </c>
      <c r="C150" s="31">
        <v>51.25</v>
      </c>
      <c r="D150" s="40">
        <v>51.433333333333337</v>
      </c>
      <c r="E150" s="40">
        <v>50.466666666666676</v>
      </c>
      <c r="F150" s="40">
        <v>49.683333333333337</v>
      </c>
      <c r="G150" s="40">
        <v>48.716666666666676</v>
      </c>
      <c r="H150" s="40">
        <v>52.216666666666676</v>
      </c>
      <c r="I150" s="40">
        <v>53.183333333333344</v>
      </c>
      <c r="J150" s="40">
        <v>53.966666666666676</v>
      </c>
      <c r="K150" s="31">
        <v>52.4</v>
      </c>
      <c r="L150" s="31">
        <v>50.65</v>
      </c>
      <c r="M150" s="31">
        <v>17.557040000000001</v>
      </c>
      <c r="N150" s="1"/>
      <c r="O150" s="1"/>
    </row>
    <row r="151" spans="1:15" ht="12.75" customHeight="1">
      <c r="A151" s="33">
        <v>141</v>
      </c>
      <c r="B151" s="62" t="s">
        <v>112</v>
      </c>
      <c r="C151" s="31">
        <v>3496.65</v>
      </c>
      <c r="D151" s="40">
        <v>3519.6</v>
      </c>
      <c r="E151" s="40">
        <v>3470.0499999999997</v>
      </c>
      <c r="F151" s="40">
        <v>3443.45</v>
      </c>
      <c r="G151" s="40">
        <v>3393.8999999999996</v>
      </c>
      <c r="H151" s="40">
        <v>3546.2</v>
      </c>
      <c r="I151" s="40">
        <v>3595.75</v>
      </c>
      <c r="J151" s="40">
        <v>3622.35</v>
      </c>
      <c r="K151" s="31">
        <v>3569.15</v>
      </c>
      <c r="L151" s="31">
        <v>3493</v>
      </c>
      <c r="M151" s="31">
        <v>3.3601200000000002</v>
      </c>
      <c r="N151" s="1"/>
      <c r="O151" s="1"/>
    </row>
    <row r="152" spans="1:15" ht="12.75" customHeight="1">
      <c r="A152" s="33">
        <v>142</v>
      </c>
      <c r="B152" s="62" t="s">
        <v>388</v>
      </c>
      <c r="C152" s="31">
        <v>534.15</v>
      </c>
      <c r="D152" s="40">
        <v>537.69999999999993</v>
      </c>
      <c r="E152" s="40">
        <v>527.54999999999984</v>
      </c>
      <c r="F152" s="40">
        <v>520.94999999999993</v>
      </c>
      <c r="G152" s="40">
        <v>510.79999999999984</v>
      </c>
      <c r="H152" s="40">
        <v>544.29999999999984</v>
      </c>
      <c r="I152" s="40">
        <v>554.44999999999993</v>
      </c>
      <c r="J152" s="40">
        <v>561.04999999999984</v>
      </c>
      <c r="K152" s="31">
        <v>547.85</v>
      </c>
      <c r="L152" s="31">
        <v>531.1</v>
      </c>
      <c r="M152" s="31">
        <v>2.81412</v>
      </c>
      <c r="N152" s="1"/>
      <c r="O152" s="1"/>
    </row>
    <row r="153" spans="1:15" ht="12.75" customHeight="1">
      <c r="A153" s="33">
        <v>143</v>
      </c>
      <c r="B153" s="62" t="s">
        <v>277</v>
      </c>
      <c r="C153" s="31">
        <v>416.15</v>
      </c>
      <c r="D153" s="40">
        <v>411.9666666666667</v>
      </c>
      <c r="E153" s="40">
        <v>406.93333333333339</v>
      </c>
      <c r="F153" s="40">
        <v>397.7166666666667</v>
      </c>
      <c r="G153" s="40">
        <v>392.68333333333339</v>
      </c>
      <c r="H153" s="40">
        <v>421.18333333333339</v>
      </c>
      <c r="I153" s="40">
        <v>426.2166666666667</v>
      </c>
      <c r="J153" s="40">
        <v>435.43333333333339</v>
      </c>
      <c r="K153" s="31">
        <v>417</v>
      </c>
      <c r="L153" s="31">
        <v>402.75</v>
      </c>
      <c r="M153" s="31">
        <v>18.34836</v>
      </c>
      <c r="N153" s="1"/>
      <c r="O153" s="1"/>
    </row>
    <row r="154" spans="1:15" ht="12.75" customHeight="1">
      <c r="A154" s="33">
        <v>144</v>
      </c>
      <c r="B154" s="62" t="s">
        <v>389</v>
      </c>
      <c r="C154" s="31">
        <v>1585.95</v>
      </c>
      <c r="D154" s="40">
        <v>1581.6666666666667</v>
      </c>
      <c r="E154" s="40">
        <v>1553.3333333333335</v>
      </c>
      <c r="F154" s="40">
        <v>1520.7166666666667</v>
      </c>
      <c r="G154" s="40">
        <v>1492.3833333333334</v>
      </c>
      <c r="H154" s="40">
        <v>1614.2833333333335</v>
      </c>
      <c r="I154" s="40">
        <v>1642.616666666667</v>
      </c>
      <c r="J154" s="40">
        <v>1675.2333333333336</v>
      </c>
      <c r="K154" s="31">
        <v>1610</v>
      </c>
      <c r="L154" s="31">
        <v>1549.05</v>
      </c>
      <c r="M154" s="31">
        <v>1.3579300000000001</v>
      </c>
      <c r="N154" s="1"/>
      <c r="O154" s="1"/>
    </row>
    <row r="155" spans="1:15" ht="12.75" customHeight="1">
      <c r="A155" s="33">
        <v>145</v>
      </c>
      <c r="B155" s="62" t="s">
        <v>390</v>
      </c>
      <c r="C155" s="31">
        <v>114</v>
      </c>
      <c r="D155" s="40">
        <v>113.5</v>
      </c>
      <c r="E155" s="40">
        <v>112</v>
      </c>
      <c r="F155" s="40">
        <v>110</v>
      </c>
      <c r="G155" s="40">
        <v>108.5</v>
      </c>
      <c r="H155" s="40">
        <v>115.5</v>
      </c>
      <c r="I155" s="40">
        <v>117</v>
      </c>
      <c r="J155" s="40">
        <v>119</v>
      </c>
      <c r="K155" s="31">
        <v>115</v>
      </c>
      <c r="L155" s="31">
        <v>111.5</v>
      </c>
      <c r="M155" s="31">
        <v>68.208920000000006</v>
      </c>
      <c r="N155" s="1"/>
      <c r="O155" s="1"/>
    </row>
    <row r="156" spans="1:15" ht="12.75" customHeight="1">
      <c r="A156" s="33">
        <v>146</v>
      </c>
      <c r="B156" s="62" t="s">
        <v>391</v>
      </c>
      <c r="C156" s="31">
        <v>87.9</v>
      </c>
      <c r="D156" s="40">
        <v>87.333333333333329</v>
      </c>
      <c r="E156" s="40">
        <v>86.36666666666666</v>
      </c>
      <c r="F156" s="40">
        <v>84.833333333333329</v>
      </c>
      <c r="G156" s="40">
        <v>83.86666666666666</v>
      </c>
      <c r="H156" s="40">
        <v>88.86666666666666</v>
      </c>
      <c r="I156" s="40">
        <v>89.833333333333329</v>
      </c>
      <c r="J156" s="40">
        <v>91.36666666666666</v>
      </c>
      <c r="K156" s="31">
        <v>88.3</v>
      </c>
      <c r="L156" s="31">
        <v>85.8</v>
      </c>
      <c r="M156" s="31">
        <v>54.854300000000002</v>
      </c>
      <c r="N156" s="1"/>
      <c r="O156" s="1"/>
    </row>
    <row r="157" spans="1:15" ht="12.75" customHeight="1">
      <c r="A157" s="33">
        <v>147</v>
      </c>
      <c r="B157" s="62" t="s">
        <v>113</v>
      </c>
      <c r="C157" s="31">
        <v>2192.9</v>
      </c>
      <c r="D157" s="40">
        <v>2195.1333333333337</v>
      </c>
      <c r="E157" s="40">
        <v>2177.8166666666675</v>
      </c>
      <c r="F157" s="40">
        <v>2162.733333333334</v>
      </c>
      <c r="G157" s="40">
        <v>2145.4166666666679</v>
      </c>
      <c r="H157" s="40">
        <v>2210.2166666666672</v>
      </c>
      <c r="I157" s="40">
        <v>2227.5333333333338</v>
      </c>
      <c r="J157" s="40">
        <v>2242.6166666666668</v>
      </c>
      <c r="K157" s="31">
        <v>2212.4499999999998</v>
      </c>
      <c r="L157" s="31">
        <v>2180.0500000000002</v>
      </c>
      <c r="M157" s="31">
        <v>3.27806</v>
      </c>
      <c r="N157" s="1"/>
      <c r="O157" s="1"/>
    </row>
    <row r="158" spans="1:15" ht="12.75" customHeight="1">
      <c r="A158" s="33">
        <v>148</v>
      </c>
      <c r="B158" s="62" t="s">
        <v>114</v>
      </c>
      <c r="C158" s="31">
        <v>213.1</v>
      </c>
      <c r="D158" s="40">
        <v>214.6</v>
      </c>
      <c r="E158" s="40">
        <v>210.79999999999998</v>
      </c>
      <c r="F158" s="40">
        <v>208.5</v>
      </c>
      <c r="G158" s="40">
        <v>204.7</v>
      </c>
      <c r="H158" s="40">
        <v>216.89999999999998</v>
      </c>
      <c r="I158" s="40">
        <v>220.7</v>
      </c>
      <c r="J158" s="40">
        <v>222.99999999999997</v>
      </c>
      <c r="K158" s="31">
        <v>218.4</v>
      </c>
      <c r="L158" s="31">
        <v>212.3</v>
      </c>
      <c r="M158" s="31">
        <v>39.614660000000001</v>
      </c>
      <c r="N158" s="1"/>
      <c r="O158" s="1"/>
    </row>
    <row r="159" spans="1:15" ht="12.75" customHeight="1">
      <c r="A159" s="33">
        <v>149</v>
      </c>
      <c r="B159" s="62" t="s">
        <v>392</v>
      </c>
      <c r="C159" s="31">
        <v>308.95</v>
      </c>
      <c r="D159" s="40">
        <v>309.21666666666664</v>
      </c>
      <c r="E159" s="40">
        <v>307.5333333333333</v>
      </c>
      <c r="F159" s="40">
        <v>306.11666666666667</v>
      </c>
      <c r="G159" s="40">
        <v>304.43333333333334</v>
      </c>
      <c r="H159" s="40">
        <v>310.63333333333327</v>
      </c>
      <c r="I159" s="40">
        <v>312.31666666666655</v>
      </c>
      <c r="J159" s="40">
        <v>313.73333333333323</v>
      </c>
      <c r="K159" s="31">
        <v>310.89999999999998</v>
      </c>
      <c r="L159" s="31">
        <v>307.8</v>
      </c>
      <c r="M159" s="31">
        <v>1.8890499999999999</v>
      </c>
      <c r="N159" s="1"/>
      <c r="O159" s="1"/>
    </row>
    <row r="160" spans="1:15" ht="12.75" customHeight="1">
      <c r="A160" s="33">
        <v>150</v>
      </c>
      <c r="B160" s="62" t="s">
        <v>278</v>
      </c>
      <c r="C160" s="31">
        <v>150.44999999999999</v>
      </c>
      <c r="D160" s="40">
        <v>148.83333333333334</v>
      </c>
      <c r="E160" s="40">
        <v>146.26666666666668</v>
      </c>
      <c r="F160" s="40">
        <v>142.08333333333334</v>
      </c>
      <c r="G160" s="40">
        <v>139.51666666666668</v>
      </c>
      <c r="H160" s="40">
        <v>153.01666666666668</v>
      </c>
      <c r="I160" s="40">
        <v>155.58333333333334</v>
      </c>
      <c r="J160" s="40">
        <v>159.76666666666668</v>
      </c>
      <c r="K160" s="31">
        <v>151.4</v>
      </c>
      <c r="L160" s="31">
        <v>144.65</v>
      </c>
      <c r="M160" s="31">
        <v>276.10289999999998</v>
      </c>
      <c r="N160" s="1"/>
      <c r="O160" s="1"/>
    </row>
    <row r="161" spans="1:15" ht="12.75" customHeight="1">
      <c r="A161" s="33">
        <v>151</v>
      </c>
      <c r="B161" s="62" t="s">
        <v>115</v>
      </c>
      <c r="C161" s="31">
        <v>123.1</v>
      </c>
      <c r="D161" s="40">
        <v>123.25</v>
      </c>
      <c r="E161" s="40">
        <v>122.5</v>
      </c>
      <c r="F161" s="40">
        <v>121.9</v>
      </c>
      <c r="G161" s="40">
        <v>121.15</v>
      </c>
      <c r="H161" s="40">
        <v>123.85</v>
      </c>
      <c r="I161" s="40">
        <v>124.6</v>
      </c>
      <c r="J161" s="40">
        <v>125.19999999999999</v>
      </c>
      <c r="K161" s="31">
        <v>124</v>
      </c>
      <c r="L161" s="31">
        <v>122.65</v>
      </c>
      <c r="M161" s="31">
        <v>84.716759999999994</v>
      </c>
      <c r="N161" s="1"/>
      <c r="O161" s="1"/>
    </row>
    <row r="162" spans="1:15" ht="12.75" customHeight="1">
      <c r="A162" s="33">
        <v>152</v>
      </c>
      <c r="B162" s="62" t="s">
        <v>393</v>
      </c>
      <c r="C162" s="31">
        <v>380.45</v>
      </c>
      <c r="D162" s="40">
        <v>381.48333333333335</v>
      </c>
      <c r="E162" s="40">
        <v>372.9666666666667</v>
      </c>
      <c r="F162" s="40">
        <v>365.48333333333335</v>
      </c>
      <c r="G162" s="40">
        <v>356.9666666666667</v>
      </c>
      <c r="H162" s="40">
        <v>388.9666666666667</v>
      </c>
      <c r="I162" s="40">
        <v>397.48333333333335</v>
      </c>
      <c r="J162" s="40">
        <v>404.9666666666667</v>
      </c>
      <c r="K162" s="31">
        <v>390</v>
      </c>
      <c r="L162" s="31">
        <v>374</v>
      </c>
      <c r="M162" s="31">
        <v>19.318709999999999</v>
      </c>
      <c r="N162" s="1"/>
      <c r="O162" s="1"/>
    </row>
    <row r="163" spans="1:15" ht="12.75" customHeight="1">
      <c r="A163" s="33">
        <v>153</v>
      </c>
      <c r="B163" s="62" t="s">
        <v>394</v>
      </c>
      <c r="C163" s="31">
        <v>4904.05</v>
      </c>
      <c r="D163" s="40">
        <v>4917.1833333333334</v>
      </c>
      <c r="E163" s="40">
        <v>4870.8666666666668</v>
      </c>
      <c r="F163" s="40">
        <v>4837.6833333333334</v>
      </c>
      <c r="G163" s="40">
        <v>4791.3666666666668</v>
      </c>
      <c r="H163" s="40">
        <v>4950.3666666666668</v>
      </c>
      <c r="I163" s="40">
        <v>4996.6833333333343</v>
      </c>
      <c r="J163" s="40">
        <v>5029.8666666666668</v>
      </c>
      <c r="K163" s="31">
        <v>4963.5</v>
      </c>
      <c r="L163" s="31">
        <v>4884</v>
      </c>
      <c r="M163" s="31">
        <v>0.27679999999999999</v>
      </c>
      <c r="N163" s="1"/>
      <c r="O163" s="1"/>
    </row>
    <row r="164" spans="1:15" ht="12.75" customHeight="1">
      <c r="A164" s="33">
        <v>154</v>
      </c>
      <c r="B164" s="62" t="s">
        <v>395</v>
      </c>
      <c r="C164" s="31">
        <v>855.3</v>
      </c>
      <c r="D164" s="40">
        <v>861.15</v>
      </c>
      <c r="E164" s="40">
        <v>844.4</v>
      </c>
      <c r="F164" s="40">
        <v>833.5</v>
      </c>
      <c r="G164" s="40">
        <v>816.75</v>
      </c>
      <c r="H164" s="40">
        <v>872.05</v>
      </c>
      <c r="I164" s="40">
        <v>888.8</v>
      </c>
      <c r="J164" s="40">
        <v>899.69999999999993</v>
      </c>
      <c r="K164" s="31">
        <v>877.9</v>
      </c>
      <c r="L164" s="31">
        <v>850.25</v>
      </c>
      <c r="M164" s="31">
        <v>2.6773199999999999</v>
      </c>
      <c r="N164" s="1"/>
      <c r="O164" s="1"/>
    </row>
    <row r="165" spans="1:15" ht="12.75" customHeight="1">
      <c r="A165" s="33">
        <v>155</v>
      </c>
      <c r="B165" s="62" t="s">
        <v>396</v>
      </c>
      <c r="C165" s="31">
        <v>175.45</v>
      </c>
      <c r="D165" s="40">
        <v>176.01666666666665</v>
      </c>
      <c r="E165" s="40">
        <v>173.73333333333329</v>
      </c>
      <c r="F165" s="40">
        <v>172.01666666666665</v>
      </c>
      <c r="G165" s="40">
        <v>169.73333333333329</v>
      </c>
      <c r="H165" s="40">
        <v>177.73333333333329</v>
      </c>
      <c r="I165" s="40">
        <v>180.01666666666665</v>
      </c>
      <c r="J165" s="40">
        <v>181.73333333333329</v>
      </c>
      <c r="K165" s="31">
        <v>178.3</v>
      </c>
      <c r="L165" s="31">
        <v>174.3</v>
      </c>
      <c r="M165" s="31">
        <v>9.3208599999999997</v>
      </c>
      <c r="N165" s="1"/>
      <c r="O165" s="1"/>
    </row>
    <row r="166" spans="1:15" ht="12.75" customHeight="1">
      <c r="A166" s="33">
        <v>156</v>
      </c>
      <c r="B166" s="62" t="s">
        <v>397</v>
      </c>
      <c r="C166" s="31">
        <v>129.94999999999999</v>
      </c>
      <c r="D166" s="40">
        <v>130.06666666666666</v>
      </c>
      <c r="E166" s="40">
        <v>128.58333333333331</v>
      </c>
      <c r="F166" s="40">
        <v>127.21666666666664</v>
      </c>
      <c r="G166" s="40">
        <v>125.73333333333329</v>
      </c>
      <c r="H166" s="40">
        <v>131.43333333333334</v>
      </c>
      <c r="I166" s="40">
        <v>132.91666666666669</v>
      </c>
      <c r="J166" s="40">
        <v>134.28333333333336</v>
      </c>
      <c r="K166" s="31">
        <v>131.55000000000001</v>
      </c>
      <c r="L166" s="31">
        <v>128.69999999999999</v>
      </c>
      <c r="M166" s="31">
        <v>11.34689</v>
      </c>
      <c r="N166" s="1"/>
      <c r="O166" s="1"/>
    </row>
    <row r="167" spans="1:15" ht="12.75" customHeight="1">
      <c r="A167" s="33">
        <v>157</v>
      </c>
      <c r="B167" s="62" t="s">
        <v>279</v>
      </c>
      <c r="C167" s="31">
        <v>306.85000000000002</v>
      </c>
      <c r="D167" s="40">
        <v>308.50000000000006</v>
      </c>
      <c r="E167" s="40">
        <v>300.9500000000001</v>
      </c>
      <c r="F167" s="40">
        <v>295.05000000000007</v>
      </c>
      <c r="G167" s="40">
        <v>287.50000000000011</v>
      </c>
      <c r="H167" s="40">
        <v>314.40000000000009</v>
      </c>
      <c r="I167" s="40">
        <v>321.95000000000005</v>
      </c>
      <c r="J167" s="40">
        <v>327.85000000000008</v>
      </c>
      <c r="K167" s="31">
        <v>316.05</v>
      </c>
      <c r="L167" s="31">
        <v>302.60000000000002</v>
      </c>
      <c r="M167" s="31">
        <v>19.18111</v>
      </c>
      <c r="N167" s="1"/>
      <c r="O167" s="1"/>
    </row>
    <row r="168" spans="1:15" ht="12.75" customHeight="1">
      <c r="A168" s="33">
        <v>158</v>
      </c>
      <c r="B168" s="62" t="s">
        <v>398</v>
      </c>
      <c r="C168" s="31">
        <v>1249.5999999999999</v>
      </c>
      <c r="D168" s="40">
        <v>1260.8666666666666</v>
      </c>
      <c r="E168" s="40">
        <v>1231.7333333333331</v>
      </c>
      <c r="F168" s="40">
        <v>1213.8666666666666</v>
      </c>
      <c r="G168" s="40">
        <v>1184.7333333333331</v>
      </c>
      <c r="H168" s="40">
        <v>1278.7333333333331</v>
      </c>
      <c r="I168" s="40">
        <v>1307.8666666666668</v>
      </c>
      <c r="J168" s="40">
        <v>1325.7333333333331</v>
      </c>
      <c r="K168" s="31">
        <v>1290</v>
      </c>
      <c r="L168" s="31">
        <v>1243</v>
      </c>
      <c r="M168" s="31">
        <v>0.30254999999999999</v>
      </c>
      <c r="N168" s="1"/>
      <c r="O168" s="1"/>
    </row>
    <row r="169" spans="1:15" ht="12.75" customHeight="1">
      <c r="A169" s="33">
        <v>159</v>
      </c>
      <c r="B169" s="62" t="s">
        <v>116</v>
      </c>
      <c r="C169" s="31">
        <v>108</v>
      </c>
      <c r="D169" s="40">
        <v>107.7</v>
      </c>
      <c r="E169" s="40">
        <v>107</v>
      </c>
      <c r="F169" s="40">
        <v>106</v>
      </c>
      <c r="G169" s="40">
        <v>105.3</v>
      </c>
      <c r="H169" s="40">
        <v>108.7</v>
      </c>
      <c r="I169" s="40">
        <v>109.40000000000002</v>
      </c>
      <c r="J169" s="40">
        <v>110.4</v>
      </c>
      <c r="K169" s="31">
        <v>108.4</v>
      </c>
      <c r="L169" s="31">
        <v>106.7</v>
      </c>
      <c r="M169" s="31">
        <v>41.262810000000002</v>
      </c>
      <c r="N169" s="1"/>
      <c r="O169" s="1"/>
    </row>
    <row r="170" spans="1:15" ht="12.75" customHeight="1">
      <c r="A170" s="33">
        <v>160</v>
      </c>
      <c r="B170" s="62" t="s">
        <v>399</v>
      </c>
      <c r="C170" s="31">
        <v>1513.45</v>
      </c>
      <c r="D170" s="40">
        <v>1515.4666666666665</v>
      </c>
      <c r="E170" s="40">
        <v>1505.9333333333329</v>
      </c>
      <c r="F170" s="40">
        <v>1498.4166666666665</v>
      </c>
      <c r="G170" s="40">
        <v>1488.883333333333</v>
      </c>
      <c r="H170" s="40">
        <v>1522.9833333333329</v>
      </c>
      <c r="I170" s="40">
        <v>1532.5166666666662</v>
      </c>
      <c r="J170" s="40">
        <v>1540.0333333333328</v>
      </c>
      <c r="K170" s="31">
        <v>1525</v>
      </c>
      <c r="L170" s="31">
        <v>1507.95</v>
      </c>
      <c r="M170" s="31">
        <v>1.30149</v>
      </c>
      <c r="N170" s="1"/>
      <c r="O170" s="1"/>
    </row>
    <row r="171" spans="1:15" ht="12.75" customHeight="1">
      <c r="A171" s="33">
        <v>161</v>
      </c>
      <c r="B171" s="62" t="s">
        <v>119</v>
      </c>
      <c r="C171" s="31">
        <v>42.55</v>
      </c>
      <c r="D171" s="40">
        <v>42.800000000000004</v>
      </c>
      <c r="E171" s="40">
        <v>42.250000000000007</v>
      </c>
      <c r="F171" s="40">
        <v>41.95</v>
      </c>
      <c r="G171" s="40">
        <v>41.400000000000006</v>
      </c>
      <c r="H171" s="40">
        <v>43.100000000000009</v>
      </c>
      <c r="I171" s="40">
        <v>43.650000000000006</v>
      </c>
      <c r="J171" s="40">
        <v>43.95000000000001</v>
      </c>
      <c r="K171" s="31">
        <v>43.35</v>
      </c>
      <c r="L171" s="31">
        <v>42.5</v>
      </c>
      <c r="M171" s="31">
        <v>77.841840000000005</v>
      </c>
      <c r="N171" s="1"/>
      <c r="O171" s="1"/>
    </row>
    <row r="172" spans="1:15" ht="12.75" customHeight="1">
      <c r="A172" s="33">
        <v>162</v>
      </c>
      <c r="B172" s="62" t="s">
        <v>400</v>
      </c>
      <c r="C172" s="31">
        <v>2848.05</v>
      </c>
      <c r="D172" s="40">
        <v>2864.7833333333328</v>
      </c>
      <c r="E172" s="40">
        <v>2822.2166666666658</v>
      </c>
      <c r="F172" s="40">
        <v>2796.3833333333328</v>
      </c>
      <c r="G172" s="40">
        <v>2753.8166666666657</v>
      </c>
      <c r="H172" s="40">
        <v>2890.6166666666659</v>
      </c>
      <c r="I172" s="40">
        <v>2933.1833333333334</v>
      </c>
      <c r="J172" s="40">
        <v>2959.016666666666</v>
      </c>
      <c r="K172" s="31">
        <v>2907.35</v>
      </c>
      <c r="L172" s="31">
        <v>2838.95</v>
      </c>
      <c r="M172" s="31">
        <v>0.23494000000000001</v>
      </c>
      <c r="N172" s="1"/>
      <c r="O172" s="1"/>
    </row>
    <row r="173" spans="1:15" ht="12.75" customHeight="1">
      <c r="A173" s="33">
        <v>163</v>
      </c>
      <c r="B173" s="62" t="s">
        <v>401</v>
      </c>
      <c r="C173" s="31">
        <v>3180.65</v>
      </c>
      <c r="D173" s="40">
        <v>3175.0833333333335</v>
      </c>
      <c r="E173" s="40">
        <v>3115.5666666666671</v>
      </c>
      <c r="F173" s="40">
        <v>3050.4833333333336</v>
      </c>
      <c r="G173" s="40">
        <v>2990.9666666666672</v>
      </c>
      <c r="H173" s="40">
        <v>3240.166666666667</v>
      </c>
      <c r="I173" s="40">
        <v>3299.6833333333334</v>
      </c>
      <c r="J173" s="40">
        <v>3364.7666666666669</v>
      </c>
      <c r="K173" s="31">
        <v>3234.6</v>
      </c>
      <c r="L173" s="31">
        <v>3110</v>
      </c>
      <c r="M173" s="31">
        <v>0.43202000000000002</v>
      </c>
      <c r="N173" s="1"/>
      <c r="O173" s="1"/>
    </row>
    <row r="174" spans="1:15" ht="12.75" customHeight="1">
      <c r="A174" s="33">
        <v>164</v>
      </c>
      <c r="B174" s="62" t="s">
        <v>402</v>
      </c>
      <c r="C174" s="31">
        <v>188.4</v>
      </c>
      <c r="D174" s="40">
        <v>189.06666666666669</v>
      </c>
      <c r="E174" s="40">
        <v>186.33333333333337</v>
      </c>
      <c r="F174" s="40">
        <v>184.26666666666668</v>
      </c>
      <c r="G174" s="40">
        <v>181.53333333333336</v>
      </c>
      <c r="H174" s="40">
        <v>191.13333333333338</v>
      </c>
      <c r="I174" s="40">
        <v>193.86666666666667</v>
      </c>
      <c r="J174" s="40">
        <v>195.93333333333339</v>
      </c>
      <c r="K174" s="31">
        <v>191.8</v>
      </c>
      <c r="L174" s="31">
        <v>187</v>
      </c>
      <c r="M174" s="31">
        <v>9.2583900000000003</v>
      </c>
      <c r="N174" s="1"/>
      <c r="O174" s="1"/>
    </row>
    <row r="175" spans="1:15" ht="12.75" customHeight="1">
      <c r="A175" s="33">
        <v>165</v>
      </c>
      <c r="B175" s="62" t="s">
        <v>280</v>
      </c>
      <c r="C175" s="31">
        <v>1023.75</v>
      </c>
      <c r="D175" s="40">
        <v>1023.5666666666666</v>
      </c>
      <c r="E175" s="40">
        <v>1013.1833333333332</v>
      </c>
      <c r="F175" s="40">
        <v>1002.6166666666666</v>
      </c>
      <c r="G175" s="40">
        <v>992.23333333333312</v>
      </c>
      <c r="H175" s="40">
        <v>1034.1333333333332</v>
      </c>
      <c r="I175" s="40">
        <v>1044.5166666666664</v>
      </c>
      <c r="J175" s="40">
        <v>1055.0833333333333</v>
      </c>
      <c r="K175" s="31">
        <v>1033.95</v>
      </c>
      <c r="L175" s="31">
        <v>1013</v>
      </c>
      <c r="M175" s="31">
        <v>5.4186899999999998</v>
      </c>
      <c r="N175" s="1"/>
      <c r="O175" s="1"/>
    </row>
    <row r="176" spans="1:15" ht="12.75" customHeight="1">
      <c r="A176" s="33">
        <v>166</v>
      </c>
      <c r="B176" s="62" t="s">
        <v>403</v>
      </c>
      <c r="C176" s="31">
        <v>1415.25</v>
      </c>
      <c r="D176" s="40">
        <v>1416.1333333333332</v>
      </c>
      <c r="E176" s="40">
        <v>1410.1166666666663</v>
      </c>
      <c r="F176" s="40">
        <v>1404.9833333333331</v>
      </c>
      <c r="G176" s="40">
        <v>1398.9666666666662</v>
      </c>
      <c r="H176" s="40">
        <v>1421.2666666666664</v>
      </c>
      <c r="I176" s="40">
        <v>1427.2833333333333</v>
      </c>
      <c r="J176" s="40">
        <v>1432.4166666666665</v>
      </c>
      <c r="K176" s="31">
        <v>1422.15</v>
      </c>
      <c r="L176" s="31">
        <v>1411</v>
      </c>
      <c r="M176" s="31">
        <v>0.23807</v>
      </c>
      <c r="N176" s="1"/>
      <c r="O176" s="1"/>
    </row>
    <row r="177" spans="1:15" ht="12.75" customHeight="1">
      <c r="A177" s="33">
        <v>167</v>
      </c>
      <c r="B177" s="62" t="s">
        <v>117</v>
      </c>
      <c r="C177" s="31">
        <v>640.4</v>
      </c>
      <c r="D177" s="40">
        <v>644.6</v>
      </c>
      <c r="E177" s="40">
        <v>634.70000000000005</v>
      </c>
      <c r="F177" s="40">
        <v>629</v>
      </c>
      <c r="G177" s="40">
        <v>619.1</v>
      </c>
      <c r="H177" s="40">
        <v>650.30000000000007</v>
      </c>
      <c r="I177" s="40">
        <v>660.19999999999993</v>
      </c>
      <c r="J177" s="40">
        <v>665.90000000000009</v>
      </c>
      <c r="K177" s="31">
        <v>654.5</v>
      </c>
      <c r="L177" s="31">
        <v>638.9</v>
      </c>
      <c r="M177" s="31">
        <v>7.4119999999999999</v>
      </c>
      <c r="N177" s="1"/>
      <c r="O177" s="1"/>
    </row>
    <row r="178" spans="1:15" ht="12.75" customHeight="1">
      <c r="A178" s="33">
        <v>168</v>
      </c>
      <c r="B178" s="62" t="s">
        <v>404</v>
      </c>
      <c r="C178" s="31">
        <v>1121.8499999999999</v>
      </c>
      <c r="D178" s="40">
        <v>1124.9666666666665</v>
      </c>
      <c r="E178" s="40">
        <v>1104.9333333333329</v>
      </c>
      <c r="F178" s="40">
        <v>1088.0166666666664</v>
      </c>
      <c r="G178" s="40">
        <v>1067.9833333333329</v>
      </c>
      <c r="H178" s="40">
        <v>1141.883333333333</v>
      </c>
      <c r="I178" s="40">
        <v>1161.9166666666663</v>
      </c>
      <c r="J178" s="40">
        <v>1178.833333333333</v>
      </c>
      <c r="K178" s="31">
        <v>1145</v>
      </c>
      <c r="L178" s="31">
        <v>1108.05</v>
      </c>
      <c r="M178" s="31">
        <v>1.0426899999999999</v>
      </c>
      <c r="N178" s="1"/>
      <c r="O178" s="1"/>
    </row>
    <row r="179" spans="1:15" ht="12.75" customHeight="1">
      <c r="A179" s="33">
        <v>169</v>
      </c>
      <c r="B179" s="62" t="s">
        <v>405</v>
      </c>
      <c r="C179" s="31">
        <v>1714.85</v>
      </c>
      <c r="D179" s="40">
        <v>1724.3499999999997</v>
      </c>
      <c r="E179" s="40">
        <v>1700.6499999999994</v>
      </c>
      <c r="F179" s="40">
        <v>1686.4499999999998</v>
      </c>
      <c r="G179" s="40">
        <v>1662.7499999999995</v>
      </c>
      <c r="H179" s="40">
        <v>1738.5499999999993</v>
      </c>
      <c r="I179" s="40">
        <v>1762.2499999999995</v>
      </c>
      <c r="J179" s="40">
        <v>1776.4499999999991</v>
      </c>
      <c r="K179" s="31">
        <v>1748.05</v>
      </c>
      <c r="L179" s="31">
        <v>1710.15</v>
      </c>
      <c r="M179" s="31">
        <v>0.48942000000000002</v>
      </c>
      <c r="N179" s="1"/>
      <c r="O179" s="1"/>
    </row>
    <row r="180" spans="1:15" ht="12.75" customHeight="1">
      <c r="A180" s="33">
        <v>170</v>
      </c>
      <c r="B180" s="62" t="s">
        <v>406</v>
      </c>
      <c r="C180" s="31">
        <v>455.55</v>
      </c>
      <c r="D180" s="40">
        <v>456.18333333333334</v>
      </c>
      <c r="E180" s="40">
        <v>450.36666666666667</v>
      </c>
      <c r="F180" s="40">
        <v>445.18333333333334</v>
      </c>
      <c r="G180" s="40">
        <v>439.36666666666667</v>
      </c>
      <c r="H180" s="40">
        <v>461.36666666666667</v>
      </c>
      <c r="I180" s="40">
        <v>467.18333333333339</v>
      </c>
      <c r="J180" s="40">
        <v>472.36666666666667</v>
      </c>
      <c r="K180" s="31">
        <v>462</v>
      </c>
      <c r="L180" s="31">
        <v>451</v>
      </c>
      <c r="M180" s="31">
        <v>0.70843</v>
      </c>
      <c r="N180" s="1"/>
      <c r="O180" s="1"/>
    </row>
    <row r="181" spans="1:15" ht="12.75" customHeight="1">
      <c r="A181" s="33">
        <v>171</v>
      </c>
      <c r="B181" s="62" t="s">
        <v>121</v>
      </c>
      <c r="C181" s="31">
        <v>1066.75</v>
      </c>
      <c r="D181" s="40">
        <v>1071.45</v>
      </c>
      <c r="E181" s="40">
        <v>1059.6000000000001</v>
      </c>
      <c r="F181" s="40">
        <v>1052.45</v>
      </c>
      <c r="G181" s="40">
        <v>1040.6000000000001</v>
      </c>
      <c r="H181" s="40">
        <v>1078.6000000000001</v>
      </c>
      <c r="I181" s="40">
        <v>1090.45</v>
      </c>
      <c r="J181" s="40">
        <v>1097.6000000000001</v>
      </c>
      <c r="K181" s="31">
        <v>1083.3</v>
      </c>
      <c r="L181" s="31">
        <v>1064.3</v>
      </c>
      <c r="M181" s="31">
        <v>10.178280000000001</v>
      </c>
      <c r="N181" s="1"/>
      <c r="O181" s="1"/>
    </row>
    <row r="182" spans="1:15" ht="12.75" customHeight="1">
      <c r="A182" s="33">
        <v>172</v>
      </c>
      <c r="B182" s="62" t="s">
        <v>407</v>
      </c>
      <c r="C182" s="31">
        <v>503.95</v>
      </c>
      <c r="D182" s="40">
        <v>502.14999999999992</v>
      </c>
      <c r="E182" s="40">
        <v>498.64999999999986</v>
      </c>
      <c r="F182" s="40">
        <v>493.34999999999997</v>
      </c>
      <c r="G182" s="40">
        <v>489.84999999999991</v>
      </c>
      <c r="H182" s="40">
        <v>507.44999999999982</v>
      </c>
      <c r="I182" s="40">
        <v>510.94999999999993</v>
      </c>
      <c r="J182" s="40">
        <v>516.24999999999977</v>
      </c>
      <c r="K182" s="31">
        <v>505.65</v>
      </c>
      <c r="L182" s="31">
        <v>496.85</v>
      </c>
      <c r="M182" s="31">
        <v>1.6217699999999999</v>
      </c>
      <c r="N182" s="1"/>
      <c r="O182" s="1"/>
    </row>
    <row r="183" spans="1:15" ht="12.75" customHeight="1">
      <c r="A183" s="33">
        <v>173</v>
      </c>
      <c r="B183" s="62" t="s">
        <v>122</v>
      </c>
      <c r="C183" s="31">
        <v>1521.65</v>
      </c>
      <c r="D183" s="40">
        <v>1531.0833333333333</v>
      </c>
      <c r="E183" s="40">
        <v>1504.4666666666665</v>
      </c>
      <c r="F183" s="40">
        <v>1487.2833333333333</v>
      </c>
      <c r="G183" s="40">
        <v>1460.6666666666665</v>
      </c>
      <c r="H183" s="40">
        <v>1548.2666666666664</v>
      </c>
      <c r="I183" s="40">
        <v>1574.8833333333332</v>
      </c>
      <c r="J183" s="40">
        <v>1592.0666666666664</v>
      </c>
      <c r="K183" s="31">
        <v>1557.7</v>
      </c>
      <c r="L183" s="31">
        <v>1513.9</v>
      </c>
      <c r="M183" s="31">
        <v>7.9710900000000002</v>
      </c>
      <c r="N183" s="1"/>
      <c r="O183" s="1"/>
    </row>
    <row r="184" spans="1:15" ht="12.75" customHeight="1">
      <c r="A184" s="33">
        <v>174</v>
      </c>
      <c r="B184" s="62" t="s">
        <v>123</v>
      </c>
      <c r="C184" s="31">
        <v>294.75</v>
      </c>
      <c r="D184" s="40">
        <v>294.93333333333334</v>
      </c>
      <c r="E184" s="40">
        <v>292.4666666666667</v>
      </c>
      <c r="F184" s="40">
        <v>290.18333333333334</v>
      </c>
      <c r="G184" s="40">
        <v>287.7166666666667</v>
      </c>
      <c r="H184" s="40">
        <v>297.2166666666667</v>
      </c>
      <c r="I184" s="40">
        <v>299.68333333333328</v>
      </c>
      <c r="J184" s="40">
        <v>301.9666666666667</v>
      </c>
      <c r="K184" s="31">
        <v>297.39999999999998</v>
      </c>
      <c r="L184" s="31">
        <v>292.64999999999998</v>
      </c>
      <c r="M184" s="31">
        <v>16.299980000000001</v>
      </c>
      <c r="N184" s="1"/>
      <c r="O184" s="1"/>
    </row>
    <row r="185" spans="1:15" ht="12.75" customHeight="1">
      <c r="A185" s="33">
        <v>175</v>
      </c>
      <c r="B185" s="62" t="s">
        <v>408</v>
      </c>
      <c r="C185" s="31">
        <v>415.25</v>
      </c>
      <c r="D185" s="40">
        <v>413.88333333333338</v>
      </c>
      <c r="E185" s="40">
        <v>409.41666666666674</v>
      </c>
      <c r="F185" s="40">
        <v>403.58333333333337</v>
      </c>
      <c r="G185" s="40">
        <v>399.11666666666673</v>
      </c>
      <c r="H185" s="40">
        <v>419.71666666666675</v>
      </c>
      <c r="I185" s="40">
        <v>424.18333333333334</v>
      </c>
      <c r="J185" s="40">
        <v>430.01666666666677</v>
      </c>
      <c r="K185" s="31">
        <v>418.35</v>
      </c>
      <c r="L185" s="31">
        <v>408.05</v>
      </c>
      <c r="M185" s="31">
        <v>21.242560000000001</v>
      </c>
      <c r="N185" s="1"/>
      <c r="O185" s="1"/>
    </row>
    <row r="186" spans="1:15" ht="12.75" customHeight="1">
      <c r="A186" s="33">
        <v>176</v>
      </c>
      <c r="B186" s="62" t="s">
        <v>124</v>
      </c>
      <c r="C186" s="31">
        <v>1761.3</v>
      </c>
      <c r="D186" s="40">
        <v>1769.9833333333333</v>
      </c>
      <c r="E186" s="40">
        <v>1745.4166666666667</v>
      </c>
      <c r="F186" s="40">
        <v>1729.5333333333333</v>
      </c>
      <c r="G186" s="40">
        <v>1704.9666666666667</v>
      </c>
      <c r="H186" s="40">
        <v>1785.8666666666668</v>
      </c>
      <c r="I186" s="40">
        <v>1810.4333333333334</v>
      </c>
      <c r="J186" s="40">
        <v>1826.3166666666668</v>
      </c>
      <c r="K186" s="31">
        <v>1794.55</v>
      </c>
      <c r="L186" s="31">
        <v>1754.1</v>
      </c>
      <c r="M186" s="31">
        <v>5.3932000000000002</v>
      </c>
      <c r="N186" s="1"/>
      <c r="O186" s="1"/>
    </row>
    <row r="187" spans="1:15" ht="12.75" customHeight="1">
      <c r="A187" s="33">
        <v>177</v>
      </c>
      <c r="B187" s="62" t="s">
        <v>409</v>
      </c>
      <c r="C187" s="31">
        <v>748.5</v>
      </c>
      <c r="D187" s="40">
        <v>751.2833333333333</v>
      </c>
      <c r="E187" s="40">
        <v>737.56666666666661</v>
      </c>
      <c r="F187" s="40">
        <v>726.63333333333333</v>
      </c>
      <c r="G187" s="40">
        <v>712.91666666666663</v>
      </c>
      <c r="H187" s="40">
        <v>762.21666666666658</v>
      </c>
      <c r="I187" s="40">
        <v>775.93333333333328</v>
      </c>
      <c r="J187" s="40">
        <v>786.86666666666656</v>
      </c>
      <c r="K187" s="31">
        <v>765</v>
      </c>
      <c r="L187" s="31">
        <v>740.35</v>
      </c>
      <c r="M187" s="31">
        <v>2.5266700000000002</v>
      </c>
      <c r="N187" s="1"/>
      <c r="O187" s="1"/>
    </row>
    <row r="188" spans="1:15" ht="12.75" customHeight="1">
      <c r="A188" s="33">
        <v>178</v>
      </c>
      <c r="B188" s="62" t="s">
        <v>410</v>
      </c>
      <c r="C188" s="31">
        <v>337.25</v>
      </c>
      <c r="D188" s="40">
        <v>338.96666666666664</v>
      </c>
      <c r="E188" s="40">
        <v>333.43333333333328</v>
      </c>
      <c r="F188" s="40">
        <v>329.61666666666662</v>
      </c>
      <c r="G188" s="40">
        <v>324.08333333333326</v>
      </c>
      <c r="H188" s="40">
        <v>342.7833333333333</v>
      </c>
      <c r="I188" s="40">
        <v>348.31666666666672</v>
      </c>
      <c r="J188" s="40">
        <v>352.13333333333333</v>
      </c>
      <c r="K188" s="31">
        <v>344.5</v>
      </c>
      <c r="L188" s="31">
        <v>335.15</v>
      </c>
      <c r="M188" s="31">
        <v>1.81551</v>
      </c>
      <c r="N188" s="1"/>
      <c r="O188" s="1"/>
    </row>
    <row r="189" spans="1:15" ht="12.75" customHeight="1">
      <c r="A189" s="33">
        <v>179</v>
      </c>
      <c r="B189" s="62" t="s">
        <v>411</v>
      </c>
      <c r="C189" s="31">
        <v>2164.6999999999998</v>
      </c>
      <c r="D189" s="40">
        <v>2165.4</v>
      </c>
      <c r="E189" s="40">
        <v>2139.3000000000002</v>
      </c>
      <c r="F189" s="40">
        <v>2113.9</v>
      </c>
      <c r="G189" s="40">
        <v>2087.8000000000002</v>
      </c>
      <c r="H189" s="40">
        <v>2190.8000000000002</v>
      </c>
      <c r="I189" s="40">
        <v>2216.8999999999996</v>
      </c>
      <c r="J189" s="40">
        <v>2242.3000000000002</v>
      </c>
      <c r="K189" s="31">
        <v>2191.5</v>
      </c>
      <c r="L189" s="31">
        <v>2140</v>
      </c>
      <c r="M189" s="31">
        <v>0.28061000000000003</v>
      </c>
      <c r="N189" s="1"/>
      <c r="O189" s="1"/>
    </row>
    <row r="190" spans="1:15" ht="12.75" customHeight="1">
      <c r="A190" s="33">
        <v>180</v>
      </c>
      <c r="B190" s="62" t="s">
        <v>412</v>
      </c>
      <c r="C190" s="31">
        <v>681.55</v>
      </c>
      <c r="D190" s="40">
        <v>681.85</v>
      </c>
      <c r="E190" s="40">
        <v>677.7</v>
      </c>
      <c r="F190" s="40">
        <v>673.85</v>
      </c>
      <c r="G190" s="40">
        <v>669.7</v>
      </c>
      <c r="H190" s="40">
        <v>685.7</v>
      </c>
      <c r="I190" s="40">
        <v>689.84999999999991</v>
      </c>
      <c r="J190" s="40">
        <v>693.7</v>
      </c>
      <c r="K190" s="31">
        <v>686</v>
      </c>
      <c r="L190" s="31">
        <v>678</v>
      </c>
      <c r="M190" s="31">
        <v>0.56208999999999998</v>
      </c>
      <c r="N190" s="1"/>
      <c r="O190" s="1"/>
    </row>
    <row r="191" spans="1:15" ht="12.75" customHeight="1">
      <c r="A191" s="33">
        <v>181</v>
      </c>
      <c r="B191" s="62" t="s">
        <v>413</v>
      </c>
      <c r="C191" s="31">
        <v>249.95</v>
      </c>
      <c r="D191" s="40">
        <v>250.25</v>
      </c>
      <c r="E191" s="40">
        <v>248.7</v>
      </c>
      <c r="F191" s="40">
        <v>247.45</v>
      </c>
      <c r="G191" s="40">
        <v>245.89999999999998</v>
      </c>
      <c r="H191" s="40">
        <v>251.5</v>
      </c>
      <c r="I191" s="40">
        <v>253.05</v>
      </c>
      <c r="J191" s="40">
        <v>254.3</v>
      </c>
      <c r="K191" s="31">
        <v>251.8</v>
      </c>
      <c r="L191" s="31">
        <v>249</v>
      </c>
      <c r="M191" s="31">
        <v>1.55694</v>
      </c>
      <c r="N191" s="1"/>
      <c r="O191" s="1"/>
    </row>
    <row r="192" spans="1:15" ht="12.75" customHeight="1">
      <c r="A192" s="33">
        <v>182</v>
      </c>
      <c r="B192" s="62" t="s">
        <v>414</v>
      </c>
      <c r="C192" s="31">
        <v>3164.65</v>
      </c>
      <c r="D192" s="40">
        <v>3179.8833333333332</v>
      </c>
      <c r="E192" s="40">
        <v>3144.7666666666664</v>
      </c>
      <c r="F192" s="40">
        <v>3124.8833333333332</v>
      </c>
      <c r="G192" s="40">
        <v>3089.7666666666664</v>
      </c>
      <c r="H192" s="40">
        <v>3199.7666666666664</v>
      </c>
      <c r="I192" s="40">
        <v>3234.8833333333332</v>
      </c>
      <c r="J192" s="40">
        <v>3254.7666666666664</v>
      </c>
      <c r="K192" s="31">
        <v>3215</v>
      </c>
      <c r="L192" s="31">
        <v>3160</v>
      </c>
      <c r="M192" s="31">
        <v>0.52048000000000005</v>
      </c>
      <c r="N192" s="1"/>
      <c r="O192" s="1"/>
    </row>
    <row r="193" spans="1:15" ht="12.75" customHeight="1">
      <c r="A193" s="33">
        <v>183</v>
      </c>
      <c r="B193" s="62" t="s">
        <v>125</v>
      </c>
      <c r="C193" s="31">
        <v>473.35</v>
      </c>
      <c r="D193" s="40">
        <v>474.13333333333338</v>
      </c>
      <c r="E193" s="40">
        <v>468.76666666666677</v>
      </c>
      <c r="F193" s="40">
        <v>464.18333333333339</v>
      </c>
      <c r="G193" s="40">
        <v>458.81666666666678</v>
      </c>
      <c r="H193" s="40">
        <v>478.71666666666675</v>
      </c>
      <c r="I193" s="40">
        <v>484.08333333333343</v>
      </c>
      <c r="J193" s="40">
        <v>488.66666666666674</v>
      </c>
      <c r="K193" s="31">
        <v>479.5</v>
      </c>
      <c r="L193" s="31">
        <v>469.55</v>
      </c>
      <c r="M193" s="31">
        <v>12.92765</v>
      </c>
      <c r="N193" s="1"/>
      <c r="O193" s="1"/>
    </row>
    <row r="194" spans="1:15" ht="12.75" customHeight="1">
      <c r="A194" s="33">
        <v>184</v>
      </c>
      <c r="B194" s="62" t="s">
        <v>120</v>
      </c>
      <c r="C194" s="31">
        <v>588.45000000000005</v>
      </c>
      <c r="D194" s="40">
        <v>590.05000000000007</v>
      </c>
      <c r="E194" s="40">
        <v>584.40000000000009</v>
      </c>
      <c r="F194" s="40">
        <v>580.35</v>
      </c>
      <c r="G194" s="40">
        <v>574.70000000000005</v>
      </c>
      <c r="H194" s="40">
        <v>594.10000000000014</v>
      </c>
      <c r="I194" s="40">
        <v>599.75</v>
      </c>
      <c r="J194" s="40">
        <v>603.80000000000018</v>
      </c>
      <c r="K194" s="31">
        <v>595.70000000000005</v>
      </c>
      <c r="L194" s="31">
        <v>586</v>
      </c>
      <c r="M194" s="31">
        <v>4.4620300000000004</v>
      </c>
      <c r="N194" s="1"/>
      <c r="O194" s="1"/>
    </row>
    <row r="195" spans="1:15" ht="12.75" customHeight="1">
      <c r="A195" s="33">
        <v>185</v>
      </c>
      <c r="B195" s="62" t="s">
        <v>415</v>
      </c>
      <c r="C195" s="31">
        <v>114.1</v>
      </c>
      <c r="D195" s="40">
        <v>114.76666666666665</v>
      </c>
      <c r="E195" s="40">
        <v>112.98333333333331</v>
      </c>
      <c r="F195" s="40">
        <v>111.86666666666666</v>
      </c>
      <c r="G195" s="40">
        <v>110.08333333333331</v>
      </c>
      <c r="H195" s="40">
        <v>115.8833333333333</v>
      </c>
      <c r="I195" s="40">
        <v>117.66666666666666</v>
      </c>
      <c r="J195" s="40">
        <v>118.78333333333329</v>
      </c>
      <c r="K195" s="31">
        <v>116.55</v>
      </c>
      <c r="L195" s="31">
        <v>113.65</v>
      </c>
      <c r="M195" s="31">
        <v>7.3918499999999998</v>
      </c>
      <c r="N195" s="1"/>
      <c r="O195" s="1"/>
    </row>
    <row r="196" spans="1:15" ht="12.75" customHeight="1">
      <c r="A196" s="33">
        <v>186</v>
      </c>
      <c r="B196" s="62" t="s">
        <v>416</v>
      </c>
      <c r="C196" s="31">
        <v>159.9</v>
      </c>
      <c r="D196" s="40">
        <v>160.58333333333334</v>
      </c>
      <c r="E196" s="40">
        <v>158.66666666666669</v>
      </c>
      <c r="F196" s="40">
        <v>157.43333333333334</v>
      </c>
      <c r="G196" s="40">
        <v>155.51666666666668</v>
      </c>
      <c r="H196" s="40">
        <v>161.81666666666669</v>
      </c>
      <c r="I196" s="40">
        <v>163.73333333333338</v>
      </c>
      <c r="J196" s="40">
        <v>164.9666666666667</v>
      </c>
      <c r="K196" s="31">
        <v>162.5</v>
      </c>
      <c r="L196" s="31">
        <v>159.35</v>
      </c>
      <c r="M196" s="31">
        <v>13.09329</v>
      </c>
      <c r="N196" s="1"/>
      <c r="O196" s="1"/>
    </row>
    <row r="197" spans="1:15" ht="12.75" customHeight="1">
      <c r="A197" s="33">
        <v>187</v>
      </c>
      <c r="B197" s="62" t="s">
        <v>281</v>
      </c>
      <c r="C197" s="31">
        <v>297</v>
      </c>
      <c r="D197" s="40">
        <v>297.66666666666669</v>
      </c>
      <c r="E197" s="40">
        <v>292.83333333333337</v>
      </c>
      <c r="F197" s="40">
        <v>288.66666666666669</v>
      </c>
      <c r="G197" s="40">
        <v>283.83333333333337</v>
      </c>
      <c r="H197" s="40">
        <v>301.83333333333337</v>
      </c>
      <c r="I197" s="40">
        <v>306.66666666666674</v>
      </c>
      <c r="J197" s="40">
        <v>310.83333333333337</v>
      </c>
      <c r="K197" s="31">
        <v>302.5</v>
      </c>
      <c r="L197" s="31">
        <v>293.5</v>
      </c>
      <c r="M197" s="31">
        <v>3.3115999999999999</v>
      </c>
      <c r="N197" s="1"/>
      <c r="O197" s="1"/>
    </row>
    <row r="198" spans="1:15" ht="12.75" customHeight="1">
      <c r="A198" s="33">
        <v>188</v>
      </c>
      <c r="B198" s="62" t="s">
        <v>417</v>
      </c>
      <c r="C198" s="31">
        <v>1631.95</v>
      </c>
      <c r="D198" s="40">
        <v>1632.0833333333333</v>
      </c>
      <c r="E198" s="40">
        <v>1588.2666666666664</v>
      </c>
      <c r="F198" s="40">
        <v>1544.5833333333333</v>
      </c>
      <c r="G198" s="40">
        <v>1500.7666666666664</v>
      </c>
      <c r="H198" s="40">
        <v>1675.7666666666664</v>
      </c>
      <c r="I198" s="40">
        <v>1719.5833333333335</v>
      </c>
      <c r="J198" s="40">
        <v>1763.2666666666664</v>
      </c>
      <c r="K198" s="31">
        <v>1675.9</v>
      </c>
      <c r="L198" s="31">
        <v>1588.4</v>
      </c>
      <c r="M198" s="31">
        <v>12.55331</v>
      </c>
      <c r="N198" s="1"/>
      <c r="O198" s="1"/>
    </row>
    <row r="199" spans="1:15" ht="12.75" customHeight="1">
      <c r="A199" s="33">
        <v>189</v>
      </c>
      <c r="B199" s="62" t="s">
        <v>128</v>
      </c>
      <c r="C199" s="31">
        <v>1137.55</v>
      </c>
      <c r="D199" s="40">
        <v>1142.3</v>
      </c>
      <c r="E199" s="40">
        <v>1130.6999999999998</v>
      </c>
      <c r="F199" s="40">
        <v>1123.8499999999999</v>
      </c>
      <c r="G199" s="40">
        <v>1112.2499999999998</v>
      </c>
      <c r="H199" s="40">
        <v>1149.1499999999999</v>
      </c>
      <c r="I199" s="40">
        <v>1160.7499999999998</v>
      </c>
      <c r="J199" s="40">
        <v>1167.5999999999999</v>
      </c>
      <c r="K199" s="31">
        <v>1153.9000000000001</v>
      </c>
      <c r="L199" s="31">
        <v>1135.45</v>
      </c>
      <c r="M199" s="31">
        <v>12.78608</v>
      </c>
      <c r="N199" s="1"/>
      <c r="O199" s="1"/>
    </row>
    <row r="200" spans="1:15" ht="12.75" customHeight="1">
      <c r="A200" s="33">
        <v>190</v>
      </c>
      <c r="B200" s="62" t="s">
        <v>130</v>
      </c>
      <c r="C200" s="31">
        <v>1892.45</v>
      </c>
      <c r="D200" s="40">
        <v>1905.2</v>
      </c>
      <c r="E200" s="40">
        <v>1872.8000000000002</v>
      </c>
      <c r="F200" s="40">
        <v>1853.15</v>
      </c>
      <c r="G200" s="40">
        <v>1820.7500000000002</v>
      </c>
      <c r="H200" s="40">
        <v>1924.8500000000001</v>
      </c>
      <c r="I200" s="40">
        <v>1957.2500000000002</v>
      </c>
      <c r="J200" s="40">
        <v>1976.9</v>
      </c>
      <c r="K200" s="31">
        <v>1937.6</v>
      </c>
      <c r="L200" s="31">
        <v>1885.55</v>
      </c>
      <c r="M200" s="31">
        <v>7.3730900000000004</v>
      </c>
      <c r="N200" s="1"/>
      <c r="O200" s="1"/>
    </row>
    <row r="201" spans="1:15" ht="12.75" customHeight="1">
      <c r="A201" s="33">
        <v>191</v>
      </c>
      <c r="B201" s="62" t="s">
        <v>131</v>
      </c>
      <c r="C201" s="31">
        <v>1604.15</v>
      </c>
      <c r="D201" s="40">
        <v>1605.5833333333333</v>
      </c>
      <c r="E201" s="40">
        <v>1596.9166666666665</v>
      </c>
      <c r="F201" s="40">
        <v>1589.6833333333332</v>
      </c>
      <c r="G201" s="40">
        <v>1581.0166666666664</v>
      </c>
      <c r="H201" s="40">
        <v>1612.8166666666666</v>
      </c>
      <c r="I201" s="40">
        <v>1621.4833333333331</v>
      </c>
      <c r="J201" s="40">
        <v>1628.7166666666667</v>
      </c>
      <c r="K201" s="31">
        <v>1614.25</v>
      </c>
      <c r="L201" s="31">
        <v>1598.35</v>
      </c>
      <c r="M201" s="31">
        <v>124.14573</v>
      </c>
      <c r="N201" s="1"/>
      <c r="O201" s="1"/>
    </row>
    <row r="202" spans="1:15" ht="12.75" customHeight="1">
      <c r="A202" s="33">
        <v>192</v>
      </c>
      <c r="B202" s="62" t="s">
        <v>132</v>
      </c>
      <c r="C202" s="31">
        <v>626.54999999999995</v>
      </c>
      <c r="D202" s="40">
        <v>619.2166666666667</v>
      </c>
      <c r="E202" s="40">
        <v>609.43333333333339</v>
      </c>
      <c r="F202" s="40">
        <v>592.31666666666672</v>
      </c>
      <c r="G202" s="40">
        <v>582.53333333333342</v>
      </c>
      <c r="H202" s="40">
        <v>636.33333333333337</v>
      </c>
      <c r="I202" s="40">
        <v>646.11666666666667</v>
      </c>
      <c r="J202" s="40">
        <v>663.23333333333335</v>
      </c>
      <c r="K202" s="31">
        <v>629</v>
      </c>
      <c r="L202" s="31">
        <v>602.1</v>
      </c>
      <c r="M202" s="31">
        <v>70.872870000000006</v>
      </c>
      <c r="N202" s="1"/>
      <c r="O202" s="1"/>
    </row>
    <row r="203" spans="1:15" ht="12.75" customHeight="1">
      <c r="A203" s="33">
        <v>193</v>
      </c>
      <c r="B203" s="62" t="s">
        <v>418</v>
      </c>
      <c r="C203" s="31">
        <v>68.5</v>
      </c>
      <c r="D203" s="40">
        <v>69.066666666666663</v>
      </c>
      <c r="E203" s="40">
        <v>67.73333333333332</v>
      </c>
      <c r="F203" s="40">
        <v>66.966666666666654</v>
      </c>
      <c r="G203" s="40">
        <v>65.633333333333312</v>
      </c>
      <c r="H203" s="40">
        <v>69.833333333333329</v>
      </c>
      <c r="I203" s="40">
        <v>71.166666666666671</v>
      </c>
      <c r="J203" s="40">
        <v>71.933333333333337</v>
      </c>
      <c r="K203" s="31">
        <v>70.400000000000006</v>
      </c>
      <c r="L203" s="31">
        <v>68.3</v>
      </c>
      <c r="M203" s="31">
        <v>93.624830000000003</v>
      </c>
      <c r="N203" s="1"/>
      <c r="O203" s="1"/>
    </row>
    <row r="204" spans="1:15" ht="12.75" customHeight="1">
      <c r="A204" s="33">
        <v>194</v>
      </c>
      <c r="B204" s="62" t="s">
        <v>419</v>
      </c>
      <c r="C204" s="31">
        <v>659</v>
      </c>
      <c r="D204" s="40">
        <v>663.63333333333333</v>
      </c>
      <c r="E204" s="40">
        <v>650.66666666666663</v>
      </c>
      <c r="F204" s="40">
        <v>642.33333333333326</v>
      </c>
      <c r="G204" s="40">
        <v>629.36666666666656</v>
      </c>
      <c r="H204" s="40">
        <v>671.9666666666667</v>
      </c>
      <c r="I204" s="40">
        <v>684.93333333333339</v>
      </c>
      <c r="J204" s="40">
        <v>693.26666666666677</v>
      </c>
      <c r="K204" s="31">
        <v>676.6</v>
      </c>
      <c r="L204" s="31">
        <v>655.29999999999995</v>
      </c>
      <c r="M204" s="31">
        <v>0.38256000000000001</v>
      </c>
      <c r="N204" s="1"/>
      <c r="O204" s="1"/>
    </row>
    <row r="205" spans="1:15" ht="12.75" customHeight="1">
      <c r="A205" s="33">
        <v>195</v>
      </c>
      <c r="B205" s="62" t="s">
        <v>420</v>
      </c>
      <c r="C205" s="31">
        <v>916.4</v>
      </c>
      <c r="D205" s="40">
        <v>917.78333333333342</v>
      </c>
      <c r="E205" s="40">
        <v>910.56666666666683</v>
      </c>
      <c r="F205" s="40">
        <v>904.73333333333346</v>
      </c>
      <c r="G205" s="40">
        <v>897.51666666666688</v>
      </c>
      <c r="H205" s="40">
        <v>923.61666666666679</v>
      </c>
      <c r="I205" s="40">
        <v>930.83333333333326</v>
      </c>
      <c r="J205" s="40">
        <v>936.66666666666674</v>
      </c>
      <c r="K205" s="31">
        <v>925</v>
      </c>
      <c r="L205" s="31">
        <v>911.95</v>
      </c>
      <c r="M205" s="31">
        <v>2.27034</v>
      </c>
      <c r="N205" s="1"/>
      <c r="O205" s="1"/>
    </row>
    <row r="206" spans="1:15" ht="12.75" customHeight="1">
      <c r="A206" s="33">
        <v>196</v>
      </c>
      <c r="B206" s="62" t="s">
        <v>421</v>
      </c>
      <c r="C206" s="31">
        <v>922</v>
      </c>
      <c r="D206" s="40">
        <v>925.4666666666667</v>
      </c>
      <c r="E206" s="40">
        <v>911.78333333333342</v>
      </c>
      <c r="F206" s="40">
        <v>901.56666666666672</v>
      </c>
      <c r="G206" s="40">
        <v>887.88333333333344</v>
      </c>
      <c r="H206" s="40">
        <v>935.68333333333339</v>
      </c>
      <c r="I206" s="40">
        <v>949.36666666666679</v>
      </c>
      <c r="J206" s="40">
        <v>959.58333333333337</v>
      </c>
      <c r="K206" s="31">
        <v>939.15</v>
      </c>
      <c r="L206" s="31">
        <v>915.25</v>
      </c>
      <c r="M206" s="31">
        <v>0.22764999999999999</v>
      </c>
      <c r="N206" s="1"/>
      <c r="O206" s="1"/>
    </row>
    <row r="207" spans="1:15" ht="12.75" customHeight="1">
      <c r="A207" s="33">
        <v>197</v>
      </c>
      <c r="B207" s="62" t="s">
        <v>127</v>
      </c>
      <c r="C207" s="31">
        <v>1336.95</v>
      </c>
      <c r="D207" s="40">
        <v>1342.2333333333333</v>
      </c>
      <c r="E207" s="40">
        <v>1327.6166666666668</v>
      </c>
      <c r="F207" s="40">
        <v>1318.2833333333335</v>
      </c>
      <c r="G207" s="40">
        <v>1303.666666666667</v>
      </c>
      <c r="H207" s="40">
        <v>1351.5666666666666</v>
      </c>
      <c r="I207" s="40">
        <v>1366.1833333333329</v>
      </c>
      <c r="J207" s="40">
        <v>1375.5166666666664</v>
      </c>
      <c r="K207" s="31">
        <v>1356.85</v>
      </c>
      <c r="L207" s="31">
        <v>1332.9</v>
      </c>
      <c r="M207" s="31">
        <v>5.7386799999999996</v>
      </c>
      <c r="N207" s="1"/>
      <c r="O207" s="1"/>
    </row>
    <row r="208" spans="1:15" ht="12.75" customHeight="1">
      <c r="A208" s="33">
        <v>198</v>
      </c>
      <c r="B208" s="62" t="s">
        <v>133</v>
      </c>
      <c r="C208" s="31">
        <v>2782.6</v>
      </c>
      <c r="D208" s="40">
        <v>2795.7833333333328</v>
      </c>
      <c r="E208" s="40">
        <v>2763.8666666666659</v>
      </c>
      <c r="F208" s="40">
        <v>2745.1333333333332</v>
      </c>
      <c r="G208" s="40">
        <v>2713.2166666666662</v>
      </c>
      <c r="H208" s="40">
        <v>2814.5166666666655</v>
      </c>
      <c r="I208" s="40">
        <v>2846.4333333333325</v>
      </c>
      <c r="J208" s="40">
        <v>2865.1666666666652</v>
      </c>
      <c r="K208" s="31">
        <v>2827.7</v>
      </c>
      <c r="L208" s="31">
        <v>2777.05</v>
      </c>
      <c r="M208" s="31">
        <v>6.7136399999999998</v>
      </c>
      <c r="N208" s="1"/>
      <c r="O208" s="1"/>
    </row>
    <row r="209" spans="1:15" ht="12.75" customHeight="1">
      <c r="A209" s="33">
        <v>199</v>
      </c>
      <c r="B209" s="62" t="s">
        <v>422</v>
      </c>
      <c r="C209" s="31">
        <v>322.7</v>
      </c>
      <c r="D209" s="40">
        <v>321.90000000000003</v>
      </c>
      <c r="E209" s="40">
        <v>317.80000000000007</v>
      </c>
      <c r="F209" s="40">
        <v>312.90000000000003</v>
      </c>
      <c r="G209" s="40">
        <v>308.80000000000007</v>
      </c>
      <c r="H209" s="40">
        <v>326.80000000000007</v>
      </c>
      <c r="I209" s="40">
        <v>330.90000000000009</v>
      </c>
      <c r="J209" s="40">
        <v>335.80000000000007</v>
      </c>
      <c r="K209" s="31">
        <v>326</v>
      </c>
      <c r="L209" s="31">
        <v>317</v>
      </c>
      <c r="M209" s="31">
        <v>4.0898199999999996</v>
      </c>
      <c r="N209" s="1"/>
      <c r="O209" s="1"/>
    </row>
    <row r="210" spans="1:15" ht="12.75" customHeight="1">
      <c r="A210" s="33">
        <v>200</v>
      </c>
      <c r="B210" s="62" t="s">
        <v>135</v>
      </c>
      <c r="C210" s="31">
        <v>426.15</v>
      </c>
      <c r="D210" s="40">
        <v>427.06666666666666</v>
      </c>
      <c r="E210" s="40">
        <v>422.13333333333333</v>
      </c>
      <c r="F210" s="40">
        <v>418.11666666666667</v>
      </c>
      <c r="G210" s="40">
        <v>413.18333333333334</v>
      </c>
      <c r="H210" s="40">
        <v>431.08333333333331</v>
      </c>
      <c r="I210" s="40">
        <v>436.01666666666659</v>
      </c>
      <c r="J210" s="40">
        <v>440.0333333333333</v>
      </c>
      <c r="K210" s="31">
        <v>432</v>
      </c>
      <c r="L210" s="31">
        <v>423.05</v>
      </c>
      <c r="M210" s="31">
        <v>39.509309999999999</v>
      </c>
      <c r="N210" s="1"/>
      <c r="O210" s="1"/>
    </row>
    <row r="211" spans="1:15" ht="12.75" customHeight="1">
      <c r="A211" s="33">
        <v>201</v>
      </c>
      <c r="B211" s="62" t="s">
        <v>423</v>
      </c>
      <c r="C211" s="31">
        <v>1075.6500000000001</v>
      </c>
      <c r="D211" s="40">
        <v>1079.5</v>
      </c>
      <c r="E211" s="40">
        <v>1071.1500000000001</v>
      </c>
      <c r="F211" s="40">
        <v>1066.6500000000001</v>
      </c>
      <c r="G211" s="40">
        <v>1058.3000000000002</v>
      </c>
      <c r="H211" s="40">
        <v>1084</v>
      </c>
      <c r="I211" s="40">
        <v>1092.3499999999999</v>
      </c>
      <c r="J211" s="40">
        <v>1096.8499999999999</v>
      </c>
      <c r="K211" s="31">
        <v>1087.8499999999999</v>
      </c>
      <c r="L211" s="31">
        <v>1075</v>
      </c>
      <c r="M211" s="31">
        <v>0.29125000000000001</v>
      </c>
      <c r="N211" s="1"/>
      <c r="O211" s="1"/>
    </row>
    <row r="212" spans="1:15" ht="12.75" customHeight="1">
      <c r="A212" s="33">
        <v>202</v>
      </c>
      <c r="B212" s="62" t="s">
        <v>126</v>
      </c>
      <c r="C212" s="31">
        <v>3893.4</v>
      </c>
      <c r="D212" s="40">
        <v>3902.7999999999997</v>
      </c>
      <c r="E212" s="40">
        <v>3855.5999999999995</v>
      </c>
      <c r="F212" s="40">
        <v>3817.7999999999997</v>
      </c>
      <c r="G212" s="40">
        <v>3770.5999999999995</v>
      </c>
      <c r="H212" s="40">
        <v>3940.5999999999995</v>
      </c>
      <c r="I212" s="40">
        <v>3987.7999999999993</v>
      </c>
      <c r="J212" s="40">
        <v>4025.5999999999995</v>
      </c>
      <c r="K212" s="31">
        <v>3950</v>
      </c>
      <c r="L212" s="31">
        <v>3865</v>
      </c>
      <c r="M212" s="31">
        <v>25.54646</v>
      </c>
      <c r="N212" s="1"/>
      <c r="O212" s="1"/>
    </row>
    <row r="213" spans="1:15" ht="12.75" customHeight="1">
      <c r="A213" s="33">
        <v>203</v>
      </c>
      <c r="B213" s="62" t="s">
        <v>136</v>
      </c>
      <c r="C213" s="31">
        <v>114.5</v>
      </c>
      <c r="D213" s="40">
        <v>114.83333333333333</v>
      </c>
      <c r="E213" s="40">
        <v>113.56666666666666</v>
      </c>
      <c r="F213" s="40">
        <v>112.63333333333334</v>
      </c>
      <c r="G213" s="40">
        <v>111.36666666666667</v>
      </c>
      <c r="H213" s="40">
        <v>115.76666666666665</v>
      </c>
      <c r="I213" s="40">
        <v>117.03333333333333</v>
      </c>
      <c r="J213" s="40">
        <v>117.96666666666664</v>
      </c>
      <c r="K213" s="31">
        <v>116.1</v>
      </c>
      <c r="L213" s="31">
        <v>113.9</v>
      </c>
      <c r="M213" s="31">
        <v>21.025780000000001</v>
      </c>
      <c r="N213" s="1"/>
      <c r="O213" s="1"/>
    </row>
    <row r="214" spans="1:15" ht="12.75" customHeight="1">
      <c r="A214" s="33">
        <v>204</v>
      </c>
      <c r="B214" s="62" t="s">
        <v>137</v>
      </c>
      <c r="C214" s="31">
        <v>272.75</v>
      </c>
      <c r="D214" s="40">
        <v>272.73333333333335</v>
      </c>
      <c r="E214" s="40">
        <v>271.06666666666672</v>
      </c>
      <c r="F214" s="40">
        <v>269.38333333333338</v>
      </c>
      <c r="G214" s="40">
        <v>267.71666666666675</v>
      </c>
      <c r="H214" s="40">
        <v>274.41666666666669</v>
      </c>
      <c r="I214" s="40">
        <v>276.08333333333331</v>
      </c>
      <c r="J214" s="40">
        <v>277.76666666666665</v>
      </c>
      <c r="K214" s="31">
        <v>274.39999999999998</v>
      </c>
      <c r="L214" s="31">
        <v>271.05</v>
      </c>
      <c r="M214" s="31">
        <v>8.8145199999999999</v>
      </c>
      <c r="N214" s="1"/>
      <c r="O214" s="1"/>
    </row>
    <row r="215" spans="1:15" ht="12.75" customHeight="1">
      <c r="A215" s="33">
        <v>205</v>
      </c>
      <c r="B215" s="62" t="s">
        <v>138</v>
      </c>
      <c r="C215" s="31">
        <v>2683.25</v>
      </c>
      <c r="D215" s="40">
        <v>2689.8833333333332</v>
      </c>
      <c r="E215" s="40">
        <v>2668.3666666666663</v>
      </c>
      <c r="F215" s="40">
        <v>2653.4833333333331</v>
      </c>
      <c r="G215" s="40">
        <v>2631.9666666666662</v>
      </c>
      <c r="H215" s="40">
        <v>2704.7666666666664</v>
      </c>
      <c r="I215" s="40">
        <v>2726.2833333333328</v>
      </c>
      <c r="J215" s="40">
        <v>2741.1666666666665</v>
      </c>
      <c r="K215" s="31">
        <v>2711.4</v>
      </c>
      <c r="L215" s="31">
        <v>2675</v>
      </c>
      <c r="M215" s="31">
        <v>10.68263</v>
      </c>
      <c r="N215" s="1"/>
      <c r="O215" s="1"/>
    </row>
    <row r="216" spans="1:15" ht="12.75" customHeight="1">
      <c r="A216" s="33">
        <v>206</v>
      </c>
      <c r="B216" s="62" t="s">
        <v>282</v>
      </c>
      <c r="C216" s="31">
        <v>307.10000000000002</v>
      </c>
      <c r="D216" s="40">
        <v>306.34999999999997</v>
      </c>
      <c r="E216" s="40">
        <v>305.24999999999994</v>
      </c>
      <c r="F216" s="40">
        <v>303.39999999999998</v>
      </c>
      <c r="G216" s="40">
        <v>302.29999999999995</v>
      </c>
      <c r="H216" s="40">
        <v>308.19999999999993</v>
      </c>
      <c r="I216" s="40">
        <v>309.29999999999995</v>
      </c>
      <c r="J216" s="40">
        <v>311.14999999999992</v>
      </c>
      <c r="K216" s="31">
        <v>307.45</v>
      </c>
      <c r="L216" s="31">
        <v>304.5</v>
      </c>
      <c r="M216" s="31">
        <v>6.6179600000000001</v>
      </c>
      <c r="N216" s="1"/>
      <c r="O216" s="1"/>
    </row>
    <row r="217" spans="1:15" ht="12.75" customHeight="1">
      <c r="A217" s="33">
        <v>207</v>
      </c>
      <c r="B217" s="62" t="s">
        <v>424</v>
      </c>
      <c r="C217" s="31">
        <v>4119.05</v>
      </c>
      <c r="D217" s="40">
        <v>4115.45</v>
      </c>
      <c r="E217" s="40">
        <v>4075.8999999999996</v>
      </c>
      <c r="F217" s="40">
        <v>4032.75</v>
      </c>
      <c r="G217" s="40">
        <v>3993.2</v>
      </c>
      <c r="H217" s="40">
        <v>4158.5999999999995</v>
      </c>
      <c r="I217" s="40">
        <v>4198.1500000000005</v>
      </c>
      <c r="J217" s="40">
        <v>4241.2999999999993</v>
      </c>
      <c r="K217" s="31">
        <v>4155</v>
      </c>
      <c r="L217" s="31">
        <v>4072.3</v>
      </c>
      <c r="M217" s="31">
        <v>0.33162000000000003</v>
      </c>
      <c r="N217" s="1"/>
      <c r="O217" s="1"/>
    </row>
    <row r="218" spans="1:15" ht="12.75" customHeight="1">
      <c r="A218" s="33">
        <v>208</v>
      </c>
      <c r="B218" s="62" t="s">
        <v>425</v>
      </c>
      <c r="C218" s="31">
        <v>828.55</v>
      </c>
      <c r="D218" s="40">
        <v>829.51666666666677</v>
      </c>
      <c r="E218" s="40">
        <v>819.03333333333353</v>
      </c>
      <c r="F218" s="40">
        <v>809.51666666666677</v>
      </c>
      <c r="G218" s="40">
        <v>799.03333333333353</v>
      </c>
      <c r="H218" s="40">
        <v>839.03333333333353</v>
      </c>
      <c r="I218" s="40">
        <v>849.51666666666688</v>
      </c>
      <c r="J218" s="40">
        <v>859.03333333333353</v>
      </c>
      <c r="K218" s="31">
        <v>840</v>
      </c>
      <c r="L218" s="31">
        <v>820</v>
      </c>
      <c r="M218" s="31">
        <v>1.1434800000000001</v>
      </c>
      <c r="N218" s="1"/>
      <c r="O218" s="1"/>
    </row>
    <row r="219" spans="1:15" ht="12.75" customHeight="1">
      <c r="A219" s="33">
        <v>209</v>
      </c>
      <c r="B219" s="62" t="s">
        <v>283</v>
      </c>
      <c r="C219" s="31">
        <v>42398.7</v>
      </c>
      <c r="D219" s="40">
        <v>42292.9</v>
      </c>
      <c r="E219" s="40">
        <v>41985.8</v>
      </c>
      <c r="F219" s="40">
        <v>41572.9</v>
      </c>
      <c r="G219" s="40">
        <v>41265.800000000003</v>
      </c>
      <c r="H219" s="40">
        <v>42705.8</v>
      </c>
      <c r="I219" s="40">
        <v>43012.899999999994</v>
      </c>
      <c r="J219" s="40">
        <v>43425.8</v>
      </c>
      <c r="K219" s="31">
        <v>42600</v>
      </c>
      <c r="L219" s="31">
        <v>41880</v>
      </c>
      <c r="M219" s="31">
        <v>2.7879999999999999E-2</v>
      </c>
      <c r="N219" s="1"/>
      <c r="O219" s="1"/>
    </row>
    <row r="220" spans="1:15" ht="12.75" customHeight="1">
      <c r="A220" s="33">
        <v>210</v>
      </c>
      <c r="B220" s="62" t="s">
        <v>426</v>
      </c>
      <c r="C220" s="31">
        <v>59.35</v>
      </c>
      <c r="D220" s="40">
        <v>59.5</v>
      </c>
      <c r="E220" s="40">
        <v>58.5</v>
      </c>
      <c r="F220" s="40">
        <v>57.65</v>
      </c>
      <c r="G220" s="40">
        <v>56.65</v>
      </c>
      <c r="H220" s="40">
        <v>60.35</v>
      </c>
      <c r="I220" s="40">
        <v>61.35</v>
      </c>
      <c r="J220" s="40">
        <v>62.2</v>
      </c>
      <c r="K220" s="31">
        <v>60.5</v>
      </c>
      <c r="L220" s="31">
        <v>58.65</v>
      </c>
      <c r="M220" s="31">
        <v>90.920289999999994</v>
      </c>
      <c r="N220" s="1"/>
      <c r="O220" s="1"/>
    </row>
    <row r="221" spans="1:15" ht="12.75" customHeight="1">
      <c r="A221" s="33">
        <v>211</v>
      </c>
      <c r="B221" s="62" t="s">
        <v>129</v>
      </c>
      <c r="C221" s="31">
        <v>2654.8</v>
      </c>
      <c r="D221" s="40">
        <v>2656.9833333333336</v>
      </c>
      <c r="E221" s="40">
        <v>2644.9666666666672</v>
      </c>
      <c r="F221" s="40">
        <v>2635.1333333333337</v>
      </c>
      <c r="G221" s="40">
        <v>2623.1166666666672</v>
      </c>
      <c r="H221" s="40">
        <v>2666.8166666666671</v>
      </c>
      <c r="I221" s="40">
        <v>2678.8333333333335</v>
      </c>
      <c r="J221" s="40">
        <v>2688.666666666667</v>
      </c>
      <c r="K221" s="31">
        <v>2669</v>
      </c>
      <c r="L221" s="31">
        <v>2647.15</v>
      </c>
      <c r="M221" s="31">
        <v>51.870849999999997</v>
      </c>
      <c r="N221" s="1"/>
      <c r="O221" s="1"/>
    </row>
    <row r="222" spans="1:15" ht="12.75" customHeight="1">
      <c r="A222" s="33">
        <v>212</v>
      </c>
      <c r="B222" s="62" t="s">
        <v>140</v>
      </c>
      <c r="C222" s="31">
        <v>923.15</v>
      </c>
      <c r="D222" s="40">
        <v>925.26666666666677</v>
      </c>
      <c r="E222" s="40">
        <v>916.58333333333348</v>
      </c>
      <c r="F222" s="40">
        <v>910.01666666666677</v>
      </c>
      <c r="G222" s="40">
        <v>901.33333333333348</v>
      </c>
      <c r="H222" s="40">
        <v>931.83333333333348</v>
      </c>
      <c r="I222" s="40">
        <v>940.51666666666665</v>
      </c>
      <c r="J222" s="40">
        <v>947.08333333333348</v>
      </c>
      <c r="K222" s="31">
        <v>933.95</v>
      </c>
      <c r="L222" s="31">
        <v>918.7</v>
      </c>
      <c r="M222" s="31">
        <v>193.51374999999999</v>
      </c>
      <c r="N222" s="1"/>
      <c r="O222" s="1"/>
    </row>
    <row r="223" spans="1:15" ht="12.75" customHeight="1">
      <c r="A223" s="33">
        <v>213</v>
      </c>
      <c r="B223" s="62" t="s">
        <v>141</v>
      </c>
      <c r="C223" s="31">
        <v>1259.9000000000001</v>
      </c>
      <c r="D223" s="40">
        <v>1257.3333333333333</v>
      </c>
      <c r="E223" s="40">
        <v>1244.6666666666665</v>
      </c>
      <c r="F223" s="40">
        <v>1229.4333333333332</v>
      </c>
      <c r="G223" s="40">
        <v>1216.7666666666664</v>
      </c>
      <c r="H223" s="40">
        <v>1272.5666666666666</v>
      </c>
      <c r="I223" s="40">
        <v>1285.2333333333331</v>
      </c>
      <c r="J223" s="40">
        <v>1300.4666666666667</v>
      </c>
      <c r="K223" s="31">
        <v>1270</v>
      </c>
      <c r="L223" s="31">
        <v>1242.0999999999999</v>
      </c>
      <c r="M223" s="31">
        <v>3.5455299999999998</v>
      </c>
      <c r="N223" s="1"/>
      <c r="O223" s="1"/>
    </row>
    <row r="224" spans="1:15" ht="12.75" customHeight="1">
      <c r="A224" s="33">
        <v>214</v>
      </c>
      <c r="B224" s="62" t="s">
        <v>142</v>
      </c>
      <c r="C224" s="31">
        <v>549.25</v>
      </c>
      <c r="D224" s="40">
        <v>544.2833333333333</v>
      </c>
      <c r="E224" s="40">
        <v>535.56666666666661</v>
      </c>
      <c r="F224" s="40">
        <v>521.88333333333333</v>
      </c>
      <c r="G224" s="40">
        <v>513.16666666666663</v>
      </c>
      <c r="H224" s="40">
        <v>557.96666666666658</v>
      </c>
      <c r="I224" s="40">
        <v>566.68333333333328</v>
      </c>
      <c r="J224" s="40">
        <v>580.36666666666656</v>
      </c>
      <c r="K224" s="31">
        <v>553</v>
      </c>
      <c r="L224" s="31">
        <v>530.6</v>
      </c>
      <c r="M224" s="31">
        <v>26.431049999999999</v>
      </c>
      <c r="N224" s="1"/>
      <c r="O224" s="1"/>
    </row>
    <row r="225" spans="1:15" ht="12.75" customHeight="1">
      <c r="A225" s="33">
        <v>215</v>
      </c>
      <c r="B225" s="62" t="s">
        <v>284</v>
      </c>
      <c r="C225" s="31">
        <v>518.85</v>
      </c>
      <c r="D225" s="40">
        <v>520.11666666666667</v>
      </c>
      <c r="E225" s="40">
        <v>513.7833333333333</v>
      </c>
      <c r="F225" s="40">
        <v>508.71666666666658</v>
      </c>
      <c r="G225" s="40">
        <v>502.38333333333321</v>
      </c>
      <c r="H225" s="40">
        <v>525.18333333333339</v>
      </c>
      <c r="I225" s="40">
        <v>531.51666666666665</v>
      </c>
      <c r="J225" s="40">
        <v>536.58333333333348</v>
      </c>
      <c r="K225" s="31">
        <v>526.45000000000005</v>
      </c>
      <c r="L225" s="31">
        <v>515.04999999999995</v>
      </c>
      <c r="M225" s="31">
        <v>1.2980100000000001</v>
      </c>
      <c r="N225" s="1"/>
      <c r="O225" s="1"/>
    </row>
    <row r="226" spans="1:15" ht="12.75" customHeight="1">
      <c r="A226" s="33">
        <v>216</v>
      </c>
      <c r="B226" s="62" t="s">
        <v>427</v>
      </c>
      <c r="C226" s="31">
        <v>54.55</v>
      </c>
      <c r="D226" s="40">
        <v>54.483333333333327</v>
      </c>
      <c r="E226" s="40">
        <v>54.066666666666656</v>
      </c>
      <c r="F226" s="40">
        <v>53.583333333333329</v>
      </c>
      <c r="G226" s="40">
        <v>53.166666666666657</v>
      </c>
      <c r="H226" s="40">
        <v>54.966666666666654</v>
      </c>
      <c r="I226" s="40">
        <v>55.383333333333326</v>
      </c>
      <c r="J226" s="40">
        <v>55.866666666666653</v>
      </c>
      <c r="K226" s="31">
        <v>54.9</v>
      </c>
      <c r="L226" s="31">
        <v>54</v>
      </c>
      <c r="M226" s="31">
        <v>50.704340000000002</v>
      </c>
      <c r="N226" s="1"/>
      <c r="O226" s="1"/>
    </row>
    <row r="227" spans="1:15" ht="12.75" customHeight="1">
      <c r="A227" s="33">
        <v>217</v>
      </c>
      <c r="B227" s="62" t="s">
        <v>145</v>
      </c>
      <c r="C227" s="31">
        <v>81.3</v>
      </c>
      <c r="D227" s="40">
        <v>82</v>
      </c>
      <c r="E227" s="40">
        <v>79.5</v>
      </c>
      <c r="F227" s="40">
        <v>77.7</v>
      </c>
      <c r="G227" s="40">
        <v>75.2</v>
      </c>
      <c r="H227" s="40">
        <v>83.8</v>
      </c>
      <c r="I227" s="40">
        <v>86.3</v>
      </c>
      <c r="J227" s="40">
        <v>88.1</v>
      </c>
      <c r="K227" s="31">
        <v>84.5</v>
      </c>
      <c r="L227" s="31">
        <v>80.2</v>
      </c>
      <c r="M227" s="31">
        <v>823.30493000000001</v>
      </c>
      <c r="N227" s="1"/>
      <c r="O227" s="1"/>
    </row>
    <row r="228" spans="1:15" ht="12.75" customHeight="1">
      <c r="A228" s="33">
        <v>218</v>
      </c>
      <c r="B228" s="62" t="s">
        <v>144</v>
      </c>
      <c r="C228" s="31">
        <v>106.9</v>
      </c>
      <c r="D228" s="40">
        <v>107.93333333333334</v>
      </c>
      <c r="E228" s="40">
        <v>105.36666666666667</v>
      </c>
      <c r="F228" s="40">
        <v>103.83333333333334</v>
      </c>
      <c r="G228" s="40">
        <v>101.26666666666668</v>
      </c>
      <c r="H228" s="40">
        <v>109.46666666666667</v>
      </c>
      <c r="I228" s="40">
        <v>112.03333333333333</v>
      </c>
      <c r="J228" s="40">
        <v>113.56666666666666</v>
      </c>
      <c r="K228" s="31">
        <v>110.5</v>
      </c>
      <c r="L228" s="31">
        <v>106.4</v>
      </c>
      <c r="M228" s="31">
        <v>107.18368</v>
      </c>
      <c r="N228" s="1"/>
      <c r="O228" s="1"/>
    </row>
    <row r="229" spans="1:15" ht="12.75" customHeight="1">
      <c r="A229" s="33">
        <v>219</v>
      </c>
      <c r="B229" s="62" t="s">
        <v>428</v>
      </c>
      <c r="C229" s="31">
        <v>809.3</v>
      </c>
      <c r="D229" s="40">
        <v>810.55000000000007</v>
      </c>
      <c r="E229" s="40">
        <v>805.15000000000009</v>
      </c>
      <c r="F229" s="40">
        <v>801</v>
      </c>
      <c r="G229" s="40">
        <v>795.6</v>
      </c>
      <c r="H229" s="40">
        <v>814.70000000000016</v>
      </c>
      <c r="I229" s="40">
        <v>820.1</v>
      </c>
      <c r="J229" s="40">
        <v>824.25000000000023</v>
      </c>
      <c r="K229" s="31">
        <v>815.95</v>
      </c>
      <c r="L229" s="31">
        <v>806.4</v>
      </c>
      <c r="M229" s="31">
        <v>0.18712999999999999</v>
      </c>
      <c r="N229" s="1"/>
      <c r="O229" s="1"/>
    </row>
    <row r="230" spans="1:15" ht="12.75" customHeight="1">
      <c r="A230" s="33">
        <v>220</v>
      </c>
      <c r="B230" s="62" t="s">
        <v>429</v>
      </c>
      <c r="C230" s="31">
        <v>515.35</v>
      </c>
      <c r="D230" s="40">
        <v>516.44999999999993</v>
      </c>
      <c r="E230" s="40">
        <v>508.99999999999989</v>
      </c>
      <c r="F230" s="40">
        <v>502.65</v>
      </c>
      <c r="G230" s="40">
        <v>495.19999999999993</v>
      </c>
      <c r="H230" s="40">
        <v>522.79999999999984</v>
      </c>
      <c r="I230" s="40">
        <v>530.24999999999989</v>
      </c>
      <c r="J230" s="40">
        <v>536.5999999999998</v>
      </c>
      <c r="K230" s="31">
        <v>523.9</v>
      </c>
      <c r="L230" s="31">
        <v>510.1</v>
      </c>
      <c r="M230" s="31">
        <v>10.613989999999999</v>
      </c>
      <c r="N230" s="1"/>
      <c r="O230" s="1"/>
    </row>
    <row r="231" spans="1:15" ht="12.75" customHeight="1">
      <c r="A231" s="33">
        <v>221</v>
      </c>
      <c r="B231" s="62" t="s">
        <v>430</v>
      </c>
      <c r="C231" s="31">
        <v>26.8</v>
      </c>
      <c r="D231" s="40">
        <v>27.033333333333335</v>
      </c>
      <c r="E231" s="40">
        <v>26.466666666666669</v>
      </c>
      <c r="F231" s="40">
        <v>26.133333333333333</v>
      </c>
      <c r="G231" s="40">
        <v>25.566666666666666</v>
      </c>
      <c r="H231" s="40">
        <v>27.366666666666671</v>
      </c>
      <c r="I231" s="40">
        <v>27.933333333333341</v>
      </c>
      <c r="J231" s="40">
        <v>28.266666666666673</v>
      </c>
      <c r="K231" s="31">
        <v>27.6</v>
      </c>
      <c r="L231" s="31">
        <v>26.7</v>
      </c>
      <c r="M231" s="31">
        <v>89.696029999999993</v>
      </c>
      <c r="N231" s="1"/>
      <c r="O231" s="1"/>
    </row>
    <row r="232" spans="1:15" ht="12.75" customHeight="1">
      <c r="A232" s="33">
        <v>222</v>
      </c>
      <c r="B232" s="62" t="s">
        <v>159</v>
      </c>
      <c r="C232" s="31">
        <v>453.6</v>
      </c>
      <c r="D232" s="40">
        <v>453.91666666666669</v>
      </c>
      <c r="E232" s="40">
        <v>451.93333333333339</v>
      </c>
      <c r="F232" s="40">
        <v>450.26666666666671</v>
      </c>
      <c r="G232" s="40">
        <v>448.28333333333342</v>
      </c>
      <c r="H232" s="40">
        <v>455.58333333333337</v>
      </c>
      <c r="I232" s="40">
        <v>457.56666666666661</v>
      </c>
      <c r="J232" s="40">
        <v>459.23333333333335</v>
      </c>
      <c r="K232" s="31">
        <v>455.9</v>
      </c>
      <c r="L232" s="31">
        <v>452.25</v>
      </c>
      <c r="M232" s="31">
        <v>41.891800000000003</v>
      </c>
      <c r="N232" s="1"/>
      <c r="O232" s="1"/>
    </row>
    <row r="233" spans="1:15" ht="12.75" customHeight="1">
      <c r="A233" s="33">
        <v>223</v>
      </c>
      <c r="B233" s="62" t="s">
        <v>431</v>
      </c>
      <c r="C233" s="31">
        <v>108.75</v>
      </c>
      <c r="D233" s="40">
        <v>108.81666666666666</v>
      </c>
      <c r="E233" s="40">
        <v>107.73333333333332</v>
      </c>
      <c r="F233" s="40">
        <v>106.71666666666665</v>
      </c>
      <c r="G233" s="40">
        <v>105.63333333333331</v>
      </c>
      <c r="H233" s="40">
        <v>109.83333333333333</v>
      </c>
      <c r="I233" s="40">
        <v>110.91666666666667</v>
      </c>
      <c r="J233" s="40">
        <v>111.93333333333334</v>
      </c>
      <c r="K233" s="31">
        <v>109.9</v>
      </c>
      <c r="L233" s="31">
        <v>107.8</v>
      </c>
      <c r="M233" s="31">
        <v>2.9196800000000001</v>
      </c>
      <c r="N233" s="1"/>
      <c r="O233" s="1"/>
    </row>
    <row r="234" spans="1:15" ht="12.75" customHeight="1">
      <c r="A234" s="33">
        <v>224</v>
      </c>
      <c r="B234" s="62" t="s">
        <v>149</v>
      </c>
      <c r="C234" s="31">
        <v>223.15</v>
      </c>
      <c r="D234" s="40">
        <v>221.91666666666666</v>
      </c>
      <c r="E234" s="40">
        <v>219.23333333333332</v>
      </c>
      <c r="F234" s="40">
        <v>215.31666666666666</v>
      </c>
      <c r="G234" s="40">
        <v>212.63333333333333</v>
      </c>
      <c r="H234" s="40">
        <v>225.83333333333331</v>
      </c>
      <c r="I234" s="40">
        <v>228.51666666666665</v>
      </c>
      <c r="J234" s="40">
        <v>232.43333333333331</v>
      </c>
      <c r="K234" s="31">
        <v>224.6</v>
      </c>
      <c r="L234" s="31">
        <v>218</v>
      </c>
      <c r="M234" s="31">
        <v>21.817699999999999</v>
      </c>
      <c r="N234" s="1"/>
      <c r="O234" s="1"/>
    </row>
    <row r="235" spans="1:15" ht="12.75" customHeight="1">
      <c r="A235" s="33">
        <v>225</v>
      </c>
      <c r="B235" s="62" t="s">
        <v>139</v>
      </c>
      <c r="C235" s="31">
        <v>112.9</v>
      </c>
      <c r="D235" s="40">
        <v>113.08333333333333</v>
      </c>
      <c r="E235" s="40">
        <v>111.86666666666666</v>
      </c>
      <c r="F235" s="40">
        <v>110.83333333333333</v>
      </c>
      <c r="G235" s="40">
        <v>109.61666666666666</v>
      </c>
      <c r="H235" s="40">
        <v>114.11666666666666</v>
      </c>
      <c r="I235" s="40">
        <v>115.33333333333333</v>
      </c>
      <c r="J235" s="40">
        <v>116.36666666666666</v>
      </c>
      <c r="K235" s="31">
        <v>114.3</v>
      </c>
      <c r="L235" s="31">
        <v>112.05</v>
      </c>
      <c r="M235" s="31">
        <v>48.010759999999998</v>
      </c>
      <c r="N235" s="1"/>
      <c r="O235" s="1"/>
    </row>
    <row r="236" spans="1:15" ht="12.75" customHeight="1">
      <c r="A236" s="33">
        <v>226</v>
      </c>
      <c r="B236" s="62" t="s">
        <v>432</v>
      </c>
      <c r="C236" s="31">
        <v>61.65</v>
      </c>
      <c r="D236" s="40">
        <v>61.85</v>
      </c>
      <c r="E236" s="40">
        <v>60.95</v>
      </c>
      <c r="F236" s="40">
        <v>60.25</v>
      </c>
      <c r="G236" s="40">
        <v>59.35</v>
      </c>
      <c r="H236" s="40">
        <v>62.550000000000004</v>
      </c>
      <c r="I236" s="40">
        <v>63.449999999999996</v>
      </c>
      <c r="J236" s="40">
        <v>64.150000000000006</v>
      </c>
      <c r="K236" s="31">
        <v>62.75</v>
      </c>
      <c r="L236" s="31">
        <v>61.15</v>
      </c>
      <c r="M236" s="31">
        <v>41.874690000000001</v>
      </c>
      <c r="N236" s="1"/>
      <c r="O236" s="1"/>
    </row>
    <row r="237" spans="1:15" ht="12.75" customHeight="1">
      <c r="A237" s="33">
        <v>227</v>
      </c>
      <c r="B237" s="62" t="s">
        <v>150</v>
      </c>
      <c r="C237" s="31">
        <v>5910.35</v>
      </c>
      <c r="D237" s="40">
        <v>5899.4666666666672</v>
      </c>
      <c r="E237" s="40">
        <v>5848.9333333333343</v>
      </c>
      <c r="F237" s="40">
        <v>5787.5166666666673</v>
      </c>
      <c r="G237" s="40">
        <v>5736.9833333333345</v>
      </c>
      <c r="H237" s="40">
        <v>5960.8833333333341</v>
      </c>
      <c r="I237" s="40">
        <v>6011.416666666667</v>
      </c>
      <c r="J237" s="40">
        <v>6072.8333333333339</v>
      </c>
      <c r="K237" s="31">
        <v>5950</v>
      </c>
      <c r="L237" s="31">
        <v>5838.05</v>
      </c>
      <c r="M237" s="31">
        <v>0.78710000000000002</v>
      </c>
      <c r="N237" s="1"/>
      <c r="O237" s="1"/>
    </row>
    <row r="238" spans="1:15" ht="12.75" customHeight="1">
      <c r="A238" s="33">
        <v>228</v>
      </c>
      <c r="B238" s="62" t="s">
        <v>285</v>
      </c>
      <c r="C238" s="31">
        <v>283.55</v>
      </c>
      <c r="D238" s="40">
        <v>283.25</v>
      </c>
      <c r="E238" s="40">
        <v>280.55</v>
      </c>
      <c r="F238" s="40">
        <v>277.55</v>
      </c>
      <c r="G238" s="40">
        <v>274.85000000000002</v>
      </c>
      <c r="H238" s="40">
        <v>286.25</v>
      </c>
      <c r="I238" s="40">
        <v>288.95000000000005</v>
      </c>
      <c r="J238" s="40">
        <v>291.95</v>
      </c>
      <c r="K238" s="31">
        <v>285.95</v>
      </c>
      <c r="L238" s="31">
        <v>280.25</v>
      </c>
      <c r="M238" s="31">
        <v>14.892849999999999</v>
      </c>
      <c r="N238" s="1"/>
      <c r="O238" s="1"/>
    </row>
    <row r="239" spans="1:15" ht="12.75" customHeight="1">
      <c r="A239" s="33">
        <v>229</v>
      </c>
      <c r="B239" s="62" t="s">
        <v>146</v>
      </c>
      <c r="C239" s="31">
        <v>128.75</v>
      </c>
      <c r="D239" s="40">
        <v>128.01666666666668</v>
      </c>
      <c r="E239" s="40">
        <v>126.73333333333335</v>
      </c>
      <c r="F239" s="40">
        <v>124.71666666666667</v>
      </c>
      <c r="G239" s="40">
        <v>123.43333333333334</v>
      </c>
      <c r="H239" s="40">
        <v>130.03333333333336</v>
      </c>
      <c r="I239" s="40">
        <v>131.31666666666672</v>
      </c>
      <c r="J239" s="40">
        <v>133.33333333333337</v>
      </c>
      <c r="K239" s="31">
        <v>129.30000000000001</v>
      </c>
      <c r="L239" s="31">
        <v>126</v>
      </c>
      <c r="M239" s="31">
        <v>134.47078999999999</v>
      </c>
      <c r="N239" s="1"/>
      <c r="O239" s="1"/>
    </row>
    <row r="240" spans="1:15" ht="12.75" customHeight="1">
      <c r="A240" s="33">
        <v>230</v>
      </c>
      <c r="B240" s="62" t="s">
        <v>148</v>
      </c>
      <c r="C240" s="31">
        <v>396.15</v>
      </c>
      <c r="D240" s="40">
        <v>398.55</v>
      </c>
      <c r="E240" s="40">
        <v>391.1</v>
      </c>
      <c r="F240" s="40">
        <v>386.05</v>
      </c>
      <c r="G240" s="40">
        <v>378.6</v>
      </c>
      <c r="H240" s="40">
        <v>403.6</v>
      </c>
      <c r="I240" s="40">
        <v>411.04999999999995</v>
      </c>
      <c r="J240" s="40">
        <v>416.1</v>
      </c>
      <c r="K240" s="31">
        <v>406</v>
      </c>
      <c r="L240" s="31">
        <v>393.5</v>
      </c>
      <c r="M240" s="31">
        <v>28.91291</v>
      </c>
      <c r="N240" s="1"/>
      <c r="O240" s="1"/>
    </row>
    <row r="241" spans="1:15" ht="12.75" customHeight="1">
      <c r="A241" s="33">
        <v>231</v>
      </c>
      <c r="B241" s="62" t="s">
        <v>156</v>
      </c>
      <c r="C241" s="31">
        <v>91.9</v>
      </c>
      <c r="D241" s="40">
        <v>92.133333333333326</v>
      </c>
      <c r="E241" s="40">
        <v>91.416666666666657</v>
      </c>
      <c r="F241" s="40">
        <v>90.933333333333337</v>
      </c>
      <c r="G241" s="40">
        <v>90.216666666666669</v>
      </c>
      <c r="H241" s="40">
        <v>92.616666666666646</v>
      </c>
      <c r="I241" s="40">
        <v>93.333333333333314</v>
      </c>
      <c r="J241" s="40">
        <v>93.816666666666634</v>
      </c>
      <c r="K241" s="31">
        <v>92.85</v>
      </c>
      <c r="L241" s="31">
        <v>91.65</v>
      </c>
      <c r="M241" s="31">
        <v>68.005070000000003</v>
      </c>
      <c r="N241" s="1"/>
      <c r="O241" s="1"/>
    </row>
    <row r="242" spans="1:15" ht="12.75" customHeight="1">
      <c r="A242" s="33">
        <v>232</v>
      </c>
      <c r="B242" s="62" t="s">
        <v>433</v>
      </c>
      <c r="C242" s="31">
        <v>24.2</v>
      </c>
      <c r="D242" s="40">
        <v>24.216666666666669</v>
      </c>
      <c r="E242" s="40">
        <v>23.933333333333337</v>
      </c>
      <c r="F242" s="40">
        <v>23.666666666666668</v>
      </c>
      <c r="G242" s="40">
        <v>23.383333333333336</v>
      </c>
      <c r="H242" s="40">
        <v>24.483333333333338</v>
      </c>
      <c r="I242" s="40">
        <v>24.766666666666669</v>
      </c>
      <c r="J242" s="40">
        <v>25.033333333333339</v>
      </c>
      <c r="K242" s="31">
        <v>24.5</v>
      </c>
      <c r="L242" s="31">
        <v>23.95</v>
      </c>
      <c r="M242" s="31">
        <v>67.397040000000004</v>
      </c>
      <c r="N242" s="1"/>
      <c r="O242" s="1"/>
    </row>
    <row r="243" spans="1:15" ht="12.75" customHeight="1">
      <c r="A243" s="33">
        <v>233</v>
      </c>
      <c r="B243" s="62" t="s">
        <v>158</v>
      </c>
      <c r="C243" s="31">
        <v>667.85</v>
      </c>
      <c r="D243" s="40">
        <v>667.68333333333328</v>
      </c>
      <c r="E243" s="40">
        <v>660.36666666666656</v>
      </c>
      <c r="F243" s="40">
        <v>652.88333333333333</v>
      </c>
      <c r="G243" s="40">
        <v>645.56666666666661</v>
      </c>
      <c r="H243" s="40">
        <v>675.16666666666652</v>
      </c>
      <c r="I243" s="40">
        <v>682.48333333333335</v>
      </c>
      <c r="J243" s="40">
        <v>689.96666666666647</v>
      </c>
      <c r="K243" s="31">
        <v>675</v>
      </c>
      <c r="L243" s="31">
        <v>660.2</v>
      </c>
      <c r="M243" s="31">
        <v>44.938839999999999</v>
      </c>
      <c r="N243" s="1"/>
      <c r="O243" s="1"/>
    </row>
    <row r="244" spans="1:15" ht="12.75" customHeight="1">
      <c r="A244" s="33">
        <v>234</v>
      </c>
      <c r="B244" s="62" t="s">
        <v>434</v>
      </c>
      <c r="C244" s="31">
        <v>33</v>
      </c>
      <c r="D244" s="40">
        <v>33.1</v>
      </c>
      <c r="E244" s="40">
        <v>32.800000000000004</v>
      </c>
      <c r="F244" s="40">
        <v>32.6</v>
      </c>
      <c r="G244" s="40">
        <v>32.300000000000004</v>
      </c>
      <c r="H244" s="40">
        <v>33.300000000000004</v>
      </c>
      <c r="I244" s="40">
        <v>33.6</v>
      </c>
      <c r="J244" s="40">
        <v>33.800000000000004</v>
      </c>
      <c r="K244" s="31">
        <v>33.4</v>
      </c>
      <c r="L244" s="31">
        <v>32.9</v>
      </c>
      <c r="M244" s="31">
        <v>238.21236999999999</v>
      </c>
      <c r="N244" s="1"/>
      <c r="O244" s="1"/>
    </row>
    <row r="245" spans="1:15" ht="12.75" customHeight="1">
      <c r="A245" s="33">
        <v>235</v>
      </c>
      <c r="B245" s="62" t="s">
        <v>435</v>
      </c>
      <c r="C245" s="31">
        <v>1421.4</v>
      </c>
      <c r="D245" s="40">
        <v>1421.8</v>
      </c>
      <c r="E245" s="40">
        <v>1414.6</v>
      </c>
      <c r="F245" s="40">
        <v>1407.8</v>
      </c>
      <c r="G245" s="40">
        <v>1400.6</v>
      </c>
      <c r="H245" s="40">
        <v>1428.6</v>
      </c>
      <c r="I245" s="40">
        <v>1435.8000000000002</v>
      </c>
      <c r="J245" s="40">
        <v>1442.6</v>
      </c>
      <c r="K245" s="31">
        <v>1429</v>
      </c>
      <c r="L245" s="31">
        <v>1415</v>
      </c>
      <c r="M245" s="31">
        <v>0.63365000000000005</v>
      </c>
      <c r="N245" s="1"/>
      <c r="O245" s="1"/>
    </row>
    <row r="246" spans="1:15" ht="12.75" customHeight="1">
      <c r="A246" s="33">
        <v>236</v>
      </c>
      <c r="B246" s="62" t="s">
        <v>436</v>
      </c>
      <c r="C246" s="31">
        <v>330.85</v>
      </c>
      <c r="D246" s="40">
        <v>332.2</v>
      </c>
      <c r="E246" s="40">
        <v>327.9</v>
      </c>
      <c r="F246" s="40">
        <v>324.95</v>
      </c>
      <c r="G246" s="40">
        <v>320.64999999999998</v>
      </c>
      <c r="H246" s="40">
        <v>335.15</v>
      </c>
      <c r="I246" s="40">
        <v>339.45000000000005</v>
      </c>
      <c r="J246" s="40">
        <v>342.4</v>
      </c>
      <c r="K246" s="31">
        <v>336.5</v>
      </c>
      <c r="L246" s="31">
        <v>329.25</v>
      </c>
      <c r="M246" s="31">
        <v>1.54176</v>
      </c>
      <c r="N246" s="1"/>
      <c r="O246" s="1"/>
    </row>
    <row r="247" spans="1:15" ht="12.75" customHeight="1">
      <c r="A247" s="33">
        <v>237</v>
      </c>
      <c r="B247" s="62" t="s">
        <v>147</v>
      </c>
      <c r="C247" s="31">
        <v>459.4</v>
      </c>
      <c r="D247" s="40">
        <v>462.08333333333331</v>
      </c>
      <c r="E247" s="40">
        <v>455.41666666666663</v>
      </c>
      <c r="F247" s="40">
        <v>451.43333333333334</v>
      </c>
      <c r="G247" s="40">
        <v>444.76666666666665</v>
      </c>
      <c r="H247" s="40">
        <v>466.06666666666661</v>
      </c>
      <c r="I247" s="40">
        <v>472.73333333333323</v>
      </c>
      <c r="J247" s="40">
        <v>476.71666666666658</v>
      </c>
      <c r="K247" s="31">
        <v>468.75</v>
      </c>
      <c r="L247" s="31">
        <v>458.1</v>
      </c>
      <c r="M247" s="31">
        <v>8.7169100000000004</v>
      </c>
      <c r="N247" s="1"/>
      <c r="O247" s="1"/>
    </row>
    <row r="248" spans="1:15" ht="12.75" customHeight="1">
      <c r="A248" s="33">
        <v>238</v>
      </c>
      <c r="B248" s="62" t="s">
        <v>153</v>
      </c>
      <c r="C248" s="31">
        <v>160.80000000000001</v>
      </c>
      <c r="D248" s="40">
        <v>161.9</v>
      </c>
      <c r="E248" s="40">
        <v>159.20000000000002</v>
      </c>
      <c r="F248" s="40">
        <v>157.60000000000002</v>
      </c>
      <c r="G248" s="40">
        <v>154.90000000000003</v>
      </c>
      <c r="H248" s="40">
        <v>163.5</v>
      </c>
      <c r="I248" s="40">
        <v>166.2</v>
      </c>
      <c r="J248" s="40">
        <v>167.79999999999998</v>
      </c>
      <c r="K248" s="31">
        <v>164.6</v>
      </c>
      <c r="L248" s="31">
        <v>160.30000000000001</v>
      </c>
      <c r="M248" s="31">
        <v>39.762799999999999</v>
      </c>
      <c r="N248" s="1"/>
      <c r="O248" s="1"/>
    </row>
    <row r="249" spans="1:15" ht="12.75" customHeight="1">
      <c r="A249" s="33">
        <v>239</v>
      </c>
      <c r="B249" s="62" t="s">
        <v>152</v>
      </c>
      <c r="C249" s="31">
        <v>1301.4000000000001</v>
      </c>
      <c r="D249" s="40">
        <v>1303.0833333333333</v>
      </c>
      <c r="E249" s="40">
        <v>1288.9166666666665</v>
      </c>
      <c r="F249" s="40">
        <v>1276.4333333333332</v>
      </c>
      <c r="G249" s="40">
        <v>1262.2666666666664</v>
      </c>
      <c r="H249" s="40">
        <v>1315.5666666666666</v>
      </c>
      <c r="I249" s="40">
        <v>1329.7333333333331</v>
      </c>
      <c r="J249" s="40">
        <v>1342.2166666666667</v>
      </c>
      <c r="K249" s="31">
        <v>1317.25</v>
      </c>
      <c r="L249" s="31">
        <v>1290.5999999999999</v>
      </c>
      <c r="M249" s="31">
        <v>26.79485</v>
      </c>
      <c r="N249" s="1"/>
      <c r="O249" s="1"/>
    </row>
    <row r="250" spans="1:15" ht="12.75" customHeight="1">
      <c r="A250" s="33">
        <v>240</v>
      </c>
      <c r="B250" s="62" t="s">
        <v>437</v>
      </c>
      <c r="C250" s="31">
        <v>15.85</v>
      </c>
      <c r="D250" s="40">
        <v>15.616666666666665</v>
      </c>
      <c r="E250" s="40">
        <v>15.283333333333331</v>
      </c>
      <c r="F250" s="40">
        <v>14.716666666666667</v>
      </c>
      <c r="G250" s="40">
        <v>14.383333333333333</v>
      </c>
      <c r="H250" s="40">
        <v>16.18333333333333</v>
      </c>
      <c r="I250" s="40">
        <v>16.516666666666662</v>
      </c>
      <c r="J250" s="40">
        <v>17.083333333333329</v>
      </c>
      <c r="K250" s="31">
        <v>15.95</v>
      </c>
      <c r="L250" s="31">
        <v>15.05</v>
      </c>
      <c r="M250" s="31">
        <v>164.99780000000001</v>
      </c>
      <c r="N250" s="1"/>
      <c r="O250" s="1"/>
    </row>
    <row r="251" spans="1:15" ht="12.75" customHeight="1">
      <c r="A251" s="33">
        <v>241</v>
      </c>
      <c r="B251" s="62" t="s">
        <v>188</v>
      </c>
      <c r="C251" s="31">
        <v>4441.6499999999996</v>
      </c>
      <c r="D251" s="40">
        <v>4440.2666666666664</v>
      </c>
      <c r="E251" s="40">
        <v>4401.5333333333328</v>
      </c>
      <c r="F251" s="40">
        <v>4361.4166666666661</v>
      </c>
      <c r="G251" s="40">
        <v>4322.6833333333325</v>
      </c>
      <c r="H251" s="40">
        <v>4480.3833333333332</v>
      </c>
      <c r="I251" s="40">
        <v>4519.1166666666668</v>
      </c>
      <c r="J251" s="40">
        <v>4559.2333333333336</v>
      </c>
      <c r="K251" s="31">
        <v>4479</v>
      </c>
      <c r="L251" s="31">
        <v>4400.1499999999996</v>
      </c>
      <c r="M251" s="31">
        <v>2.8376100000000002</v>
      </c>
      <c r="N251" s="1"/>
      <c r="O251" s="1"/>
    </row>
    <row r="252" spans="1:15" ht="12.75" customHeight="1">
      <c r="A252" s="33">
        <v>242</v>
      </c>
      <c r="B252" s="62" t="s">
        <v>154</v>
      </c>
      <c r="C252" s="31">
        <v>1294</v>
      </c>
      <c r="D252" s="40">
        <v>1293.5166666666667</v>
      </c>
      <c r="E252" s="40">
        <v>1287.5333333333333</v>
      </c>
      <c r="F252" s="40">
        <v>1281.0666666666666</v>
      </c>
      <c r="G252" s="40">
        <v>1275.0833333333333</v>
      </c>
      <c r="H252" s="40">
        <v>1299.9833333333333</v>
      </c>
      <c r="I252" s="40">
        <v>1305.9666666666665</v>
      </c>
      <c r="J252" s="40">
        <v>1312.4333333333334</v>
      </c>
      <c r="K252" s="31">
        <v>1299.5</v>
      </c>
      <c r="L252" s="31">
        <v>1287.05</v>
      </c>
      <c r="M252" s="31">
        <v>44.517870000000002</v>
      </c>
      <c r="N252" s="1"/>
      <c r="O252" s="1"/>
    </row>
    <row r="253" spans="1:15" ht="12.75" customHeight="1">
      <c r="A253" s="33">
        <v>243</v>
      </c>
      <c r="B253" s="62" t="s">
        <v>155</v>
      </c>
      <c r="C253" s="31">
        <v>615.95000000000005</v>
      </c>
      <c r="D253" s="40">
        <v>614.30000000000007</v>
      </c>
      <c r="E253" s="40">
        <v>608.65000000000009</v>
      </c>
      <c r="F253" s="40">
        <v>601.35</v>
      </c>
      <c r="G253" s="40">
        <v>595.70000000000005</v>
      </c>
      <c r="H253" s="40">
        <v>621.60000000000014</v>
      </c>
      <c r="I253" s="40">
        <v>627.25</v>
      </c>
      <c r="J253" s="40">
        <v>634.55000000000018</v>
      </c>
      <c r="K253" s="31">
        <v>619.95000000000005</v>
      </c>
      <c r="L253" s="31">
        <v>607</v>
      </c>
      <c r="M253" s="31">
        <v>6.0866199999999999</v>
      </c>
      <c r="N253" s="1"/>
      <c r="O253" s="1"/>
    </row>
    <row r="254" spans="1:15" ht="12.75" customHeight="1">
      <c r="A254" s="33">
        <v>244</v>
      </c>
      <c r="B254" s="62" t="s">
        <v>151</v>
      </c>
      <c r="C254" s="31">
        <v>2432.3000000000002</v>
      </c>
      <c r="D254" s="40">
        <v>2434.2833333333333</v>
      </c>
      <c r="E254" s="40">
        <v>2418.5666666666666</v>
      </c>
      <c r="F254" s="40">
        <v>2404.8333333333335</v>
      </c>
      <c r="G254" s="40">
        <v>2389.1166666666668</v>
      </c>
      <c r="H254" s="40">
        <v>2448.0166666666664</v>
      </c>
      <c r="I254" s="40">
        <v>2463.7333333333327</v>
      </c>
      <c r="J254" s="40">
        <v>2477.4666666666662</v>
      </c>
      <c r="K254" s="31">
        <v>2450</v>
      </c>
      <c r="L254" s="31">
        <v>2420.5500000000002</v>
      </c>
      <c r="M254" s="31">
        <v>3.5975100000000002</v>
      </c>
      <c r="N254" s="1"/>
      <c r="O254" s="1"/>
    </row>
    <row r="255" spans="1:15" ht="12.75" customHeight="1">
      <c r="A255" s="33">
        <v>245</v>
      </c>
      <c r="B255" s="62" t="s">
        <v>157</v>
      </c>
      <c r="C255" s="31">
        <v>727.65</v>
      </c>
      <c r="D255" s="40">
        <v>731.5</v>
      </c>
      <c r="E255" s="40">
        <v>721.35</v>
      </c>
      <c r="F255" s="40">
        <v>715.05000000000007</v>
      </c>
      <c r="G255" s="40">
        <v>704.90000000000009</v>
      </c>
      <c r="H255" s="40">
        <v>737.8</v>
      </c>
      <c r="I255" s="40">
        <v>747.95</v>
      </c>
      <c r="J255" s="40">
        <v>754.24999999999989</v>
      </c>
      <c r="K255" s="31">
        <v>741.65</v>
      </c>
      <c r="L255" s="31">
        <v>725.2</v>
      </c>
      <c r="M255" s="31">
        <v>4.9577600000000004</v>
      </c>
      <c r="N255" s="1"/>
      <c r="O255" s="1"/>
    </row>
    <row r="256" spans="1:15" ht="12.75" customHeight="1">
      <c r="A256" s="33">
        <v>246</v>
      </c>
      <c r="B256" s="62" t="s">
        <v>438</v>
      </c>
      <c r="C256" s="31">
        <v>2346.85</v>
      </c>
      <c r="D256" s="40">
        <v>2330.4333333333334</v>
      </c>
      <c r="E256" s="40">
        <v>2277.3666666666668</v>
      </c>
      <c r="F256" s="40">
        <v>2207.8833333333332</v>
      </c>
      <c r="G256" s="40">
        <v>2154.8166666666666</v>
      </c>
      <c r="H256" s="40">
        <v>2399.916666666667</v>
      </c>
      <c r="I256" s="40">
        <v>2452.9833333333336</v>
      </c>
      <c r="J256" s="40">
        <v>2522.4666666666672</v>
      </c>
      <c r="K256" s="31">
        <v>2383.5</v>
      </c>
      <c r="L256" s="31">
        <v>2260.9499999999998</v>
      </c>
      <c r="M256" s="31">
        <v>3.0120100000000001</v>
      </c>
      <c r="N256" s="1"/>
      <c r="O256" s="1"/>
    </row>
    <row r="257" spans="1:15" ht="12.75" customHeight="1">
      <c r="A257" s="33">
        <v>247</v>
      </c>
      <c r="B257" s="62" t="s">
        <v>161</v>
      </c>
      <c r="C257" s="31">
        <v>3371.9</v>
      </c>
      <c r="D257" s="40">
        <v>3388.3333333333335</v>
      </c>
      <c r="E257" s="40">
        <v>3338.666666666667</v>
      </c>
      <c r="F257" s="40">
        <v>3305.4333333333334</v>
      </c>
      <c r="G257" s="40">
        <v>3255.7666666666669</v>
      </c>
      <c r="H257" s="40">
        <v>3421.5666666666671</v>
      </c>
      <c r="I257" s="40">
        <v>3471.233333333334</v>
      </c>
      <c r="J257" s="40">
        <v>3504.4666666666672</v>
      </c>
      <c r="K257" s="31">
        <v>3438</v>
      </c>
      <c r="L257" s="31">
        <v>3355.1</v>
      </c>
      <c r="M257" s="31">
        <v>1.11022</v>
      </c>
      <c r="N257" s="1"/>
      <c r="O257" s="1"/>
    </row>
    <row r="258" spans="1:15" ht="12.75" customHeight="1">
      <c r="A258" s="33">
        <v>248</v>
      </c>
      <c r="B258" s="62" t="s">
        <v>439</v>
      </c>
      <c r="C258" s="31">
        <v>1003.7</v>
      </c>
      <c r="D258" s="40">
        <v>1002.9499999999999</v>
      </c>
      <c r="E258" s="40">
        <v>987.09999999999991</v>
      </c>
      <c r="F258" s="40">
        <v>970.5</v>
      </c>
      <c r="G258" s="40">
        <v>954.65</v>
      </c>
      <c r="H258" s="40">
        <v>1019.5499999999998</v>
      </c>
      <c r="I258" s="40">
        <v>1035.4000000000001</v>
      </c>
      <c r="J258" s="40">
        <v>1051.9999999999998</v>
      </c>
      <c r="K258" s="31">
        <v>1018.8</v>
      </c>
      <c r="L258" s="31">
        <v>986.35</v>
      </c>
      <c r="M258" s="31">
        <v>6.43424</v>
      </c>
      <c r="N258" s="1"/>
      <c r="O258" s="1"/>
    </row>
    <row r="259" spans="1:15" ht="12.75" customHeight="1">
      <c r="A259" s="33">
        <v>249</v>
      </c>
      <c r="B259" s="62" t="s">
        <v>440</v>
      </c>
      <c r="C259" s="31">
        <v>726.05</v>
      </c>
      <c r="D259" s="40">
        <v>728.25</v>
      </c>
      <c r="E259" s="40">
        <v>719.5</v>
      </c>
      <c r="F259" s="40">
        <v>712.95</v>
      </c>
      <c r="G259" s="40">
        <v>704.2</v>
      </c>
      <c r="H259" s="40">
        <v>734.8</v>
      </c>
      <c r="I259" s="40">
        <v>743.55</v>
      </c>
      <c r="J259" s="40">
        <v>750.09999999999991</v>
      </c>
      <c r="K259" s="31">
        <v>737</v>
      </c>
      <c r="L259" s="31">
        <v>721.7</v>
      </c>
      <c r="M259" s="31">
        <v>1.82348</v>
      </c>
      <c r="N259" s="1"/>
      <c r="O259" s="1"/>
    </row>
    <row r="260" spans="1:15" ht="12.75" customHeight="1">
      <c r="A260" s="33">
        <v>250</v>
      </c>
      <c r="B260" s="62" t="s">
        <v>441</v>
      </c>
      <c r="C260" s="31">
        <v>323.5</v>
      </c>
      <c r="D260" s="40">
        <v>324.63333333333333</v>
      </c>
      <c r="E260" s="40">
        <v>321.26666666666665</v>
      </c>
      <c r="F260" s="40">
        <v>319.0333333333333</v>
      </c>
      <c r="G260" s="40">
        <v>315.66666666666663</v>
      </c>
      <c r="H260" s="40">
        <v>326.86666666666667</v>
      </c>
      <c r="I260" s="40">
        <v>330.23333333333335</v>
      </c>
      <c r="J260" s="40">
        <v>332.4666666666667</v>
      </c>
      <c r="K260" s="31">
        <v>328</v>
      </c>
      <c r="L260" s="31">
        <v>322.39999999999998</v>
      </c>
      <c r="M260" s="31">
        <v>3.6318800000000002</v>
      </c>
      <c r="N260" s="1"/>
      <c r="O260" s="1"/>
    </row>
    <row r="261" spans="1:15" ht="12.75" customHeight="1">
      <c r="A261" s="33">
        <v>251</v>
      </c>
      <c r="B261" s="62" t="s">
        <v>442</v>
      </c>
      <c r="C261" s="31">
        <v>75</v>
      </c>
      <c r="D261" s="40">
        <v>74.850000000000009</v>
      </c>
      <c r="E261" s="40">
        <v>73.950000000000017</v>
      </c>
      <c r="F261" s="40">
        <v>72.900000000000006</v>
      </c>
      <c r="G261" s="40">
        <v>72.000000000000014</v>
      </c>
      <c r="H261" s="40">
        <v>75.90000000000002</v>
      </c>
      <c r="I261" s="40">
        <v>76.800000000000026</v>
      </c>
      <c r="J261" s="40">
        <v>77.850000000000023</v>
      </c>
      <c r="K261" s="31">
        <v>75.75</v>
      </c>
      <c r="L261" s="31">
        <v>73.8</v>
      </c>
      <c r="M261" s="31">
        <v>37.31964</v>
      </c>
      <c r="N261" s="1"/>
      <c r="O261" s="1"/>
    </row>
    <row r="262" spans="1:15" ht="12.75" customHeight="1">
      <c r="A262" s="33">
        <v>252</v>
      </c>
      <c r="B262" s="62" t="s">
        <v>286</v>
      </c>
      <c r="C262" s="31">
        <v>253.6</v>
      </c>
      <c r="D262" s="40">
        <v>255.16666666666666</v>
      </c>
      <c r="E262" s="40">
        <v>251.43333333333334</v>
      </c>
      <c r="F262" s="40">
        <v>249.26666666666668</v>
      </c>
      <c r="G262" s="40">
        <v>245.53333333333336</v>
      </c>
      <c r="H262" s="40">
        <v>257.33333333333331</v>
      </c>
      <c r="I262" s="40">
        <v>261.06666666666661</v>
      </c>
      <c r="J262" s="40">
        <v>263.23333333333329</v>
      </c>
      <c r="K262" s="31">
        <v>258.89999999999998</v>
      </c>
      <c r="L262" s="31">
        <v>253</v>
      </c>
      <c r="M262" s="31">
        <v>11.56392</v>
      </c>
      <c r="N262" s="1"/>
      <c r="O262" s="1"/>
    </row>
    <row r="263" spans="1:15" ht="12.75" customHeight="1">
      <c r="A263" s="33">
        <v>253</v>
      </c>
      <c r="B263" s="62" t="s">
        <v>162</v>
      </c>
      <c r="C263" s="31">
        <v>771.65</v>
      </c>
      <c r="D263" s="40">
        <v>773.83333333333337</v>
      </c>
      <c r="E263" s="40">
        <v>765.66666666666674</v>
      </c>
      <c r="F263" s="40">
        <v>759.68333333333339</v>
      </c>
      <c r="G263" s="40">
        <v>751.51666666666677</v>
      </c>
      <c r="H263" s="40">
        <v>779.81666666666672</v>
      </c>
      <c r="I263" s="40">
        <v>787.98333333333346</v>
      </c>
      <c r="J263" s="40">
        <v>793.9666666666667</v>
      </c>
      <c r="K263" s="31">
        <v>782</v>
      </c>
      <c r="L263" s="31">
        <v>767.85</v>
      </c>
      <c r="M263" s="31">
        <v>14.22461</v>
      </c>
      <c r="N263" s="1"/>
      <c r="O263" s="1"/>
    </row>
    <row r="264" spans="1:15" ht="12.75" customHeight="1">
      <c r="A264" s="33">
        <v>254</v>
      </c>
      <c r="B264" s="62" t="s">
        <v>443</v>
      </c>
      <c r="C264" s="31">
        <v>96.3</v>
      </c>
      <c r="D264" s="40">
        <v>97.316666666666677</v>
      </c>
      <c r="E264" s="40">
        <v>94.883333333333354</v>
      </c>
      <c r="F264" s="40">
        <v>93.466666666666683</v>
      </c>
      <c r="G264" s="40">
        <v>91.03333333333336</v>
      </c>
      <c r="H264" s="40">
        <v>98.733333333333348</v>
      </c>
      <c r="I264" s="40">
        <v>101.16666666666666</v>
      </c>
      <c r="J264" s="40">
        <v>102.58333333333334</v>
      </c>
      <c r="K264" s="31">
        <v>99.75</v>
      </c>
      <c r="L264" s="31">
        <v>95.9</v>
      </c>
      <c r="M264" s="31">
        <v>16.75712</v>
      </c>
      <c r="N264" s="1"/>
      <c r="O264" s="1"/>
    </row>
    <row r="265" spans="1:15" ht="12.75" customHeight="1">
      <c r="A265" s="33">
        <v>255</v>
      </c>
      <c r="B265" s="62" t="s">
        <v>444</v>
      </c>
      <c r="C265" s="31">
        <v>327.2</v>
      </c>
      <c r="D265" s="40">
        <v>328.0333333333333</v>
      </c>
      <c r="E265" s="40">
        <v>323.16666666666663</v>
      </c>
      <c r="F265" s="40">
        <v>319.13333333333333</v>
      </c>
      <c r="G265" s="40">
        <v>314.26666666666665</v>
      </c>
      <c r="H265" s="40">
        <v>332.06666666666661</v>
      </c>
      <c r="I265" s="40">
        <v>336.93333333333328</v>
      </c>
      <c r="J265" s="40">
        <v>340.96666666666658</v>
      </c>
      <c r="K265" s="31">
        <v>332.9</v>
      </c>
      <c r="L265" s="31">
        <v>324</v>
      </c>
      <c r="M265" s="31">
        <v>3.4544000000000001</v>
      </c>
      <c r="N265" s="1"/>
      <c r="O265" s="1"/>
    </row>
    <row r="266" spans="1:15" ht="12.75" customHeight="1">
      <c r="A266" s="33">
        <v>256</v>
      </c>
      <c r="B266" s="62" t="s">
        <v>160</v>
      </c>
      <c r="C266" s="31">
        <v>574.5</v>
      </c>
      <c r="D266" s="40">
        <v>571.03333333333342</v>
      </c>
      <c r="E266" s="40">
        <v>560.91666666666686</v>
      </c>
      <c r="F266" s="40">
        <v>547.33333333333348</v>
      </c>
      <c r="G266" s="40">
        <v>537.21666666666692</v>
      </c>
      <c r="H266" s="40">
        <v>584.61666666666679</v>
      </c>
      <c r="I266" s="40">
        <v>594.73333333333335</v>
      </c>
      <c r="J266" s="40">
        <v>608.31666666666672</v>
      </c>
      <c r="K266" s="31">
        <v>581.15</v>
      </c>
      <c r="L266" s="31">
        <v>557.45000000000005</v>
      </c>
      <c r="M266" s="31">
        <v>80.454170000000005</v>
      </c>
      <c r="N266" s="1"/>
      <c r="O266" s="1"/>
    </row>
    <row r="267" spans="1:15" ht="12.75" customHeight="1">
      <c r="A267" s="33">
        <v>257</v>
      </c>
      <c r="B267" s="62" t="s">
        <v>163</v>
      </c>
      <c r="C267" s="31">
        <v>494.4</v>
      </c>
      <c r="D267" s="40">
        <v>496.34999999999997</v>
      </c>
      <c r="E267" s="40">
        <v>491.19999999999993</v>
      </c>
      <c r="F267" s="40">
        <v>487.99999999999994</v>
      </c>
      <c r="G267" s="40">
        <v>482.84999999999991</v>
      </c>
      <c r="H267" s="40">
        <v>499.54999999999995</v>
      </c>
      <c r="I267" s="40">
        <v>504.69999999999993</v>
      </c>
      <c r="J267" s="40">
        <v>507.9</v>
      </c>
      <c r="K267" s="31">
        <v>501.5</v>
      </c>
      <c r="L267" s="31">
        <v>493.15</v>
      </c>
      <c r="M267" s="31">
        <v>16.73846</v>
      </c>
      <c r="N267" s="1"/>
      <c r="O267" s="1"/>
    </row>
    <row r="268" spans="1:15" ht="12.75" customHeight="1">
      <c r="A268" s="33">
        <v>258</v>
      </c>
      <c r="B268" s="62" t="s">
        <v>445</v>
      </c>
      <c r="C268" s="31">
        <v>463.9</v>
      </c>
      <c r="D268" s="40">
        <v>459.63333333333338</v>
      </c>
      <c r="E268" s="40">
        <v>454.26666666666677</v>
      </c>
      <c r="F268" s="40">
        <v>444.63333333333338</v>
      </c>
      <c r="G268" s="40">
        <v>439.26666666666677</v>
      </c>
      <c r="H268" s="40">
        <v>469.26666666666677</v>
      </c>
      <c r="I268" s="40">
        <v>474.63333333333344</v>
      </c>
      <c r="J268" s="40">
        <v>484.26666666666677</v>
      </c>
      <c r="K268" s="31">
        <v>465</v>
      </c>
      <c r="L268" s="31">
        <v>450</v>
      </c>
      <c r="M268" s="31">
        <v>3.0583800000000001</v>
      </c>
      <c r="N268" s="1"/>
      <c r="O268" s="1"/>
    </row>
    <row r="269" spans="1:15" ht="12.75" customHeight="1">
      <c r="A269" s="33">
        <v>259</v>
      </c>
      <c r="B269" s="62" t="s">
        <v>446</v>
      </c>
      <c r="C269" s="31">
        <v>409.8</v>
      </c>
      <c r="D269" s="40">
        <v>409.58333333333331</v>
      </c>
      <c r="E269" s="40">
        <v>400.76666666666665</v>
      </c>
      <c r="F269" s="40">
        <v>391.73333333333335</v>
      </c>
      <c r="G269" s="40">
        <v>382.91666666666669</v>
      </c>
      <c r="H269" s="40">
        <v>418.61666666666662</v>
      </c>
      <c r="I269" s="40">
        <v>427.43333333333334</v>
      </c>
      <c r="J269" s="40">
        <v>436.46666666666658</v>
      </c>
      <c r="K269" s="31">
        <v>418.4</v>
      </c>
      <c r="L269" s="31">
        <v>400.55</v>
      </c>
      <c r="M269" s="31">
        <v>3.1725500000000002</v>
      </c>
      <c r="N269" s="1"/>
      <c r="O269" s="1"/>
    </row>
    <row r="270" spans="1:15" ht="12.75" customHeight="1">
      <c r="A270" s="33">
        <v>260</v>
      </c>
      <c r="B270" s="62" t="s">
        <v>447</v>
      </c>
      <c r="C270" s="31">
        <v>769.5</v>
      </c>
      <c r="D270" s="40">
        <v>769.69999999999993</v>
      </c>
      <c r="E270" s="40">
        <v>759.79999999999984</v>
      </c>
      <c r="F270" s="40">
        <v>750.09999999999991</v>
      </c>
      <c r="G270" s="40">
        <v>740.19999999999982</v>
      </c>
      <c r="H270" s="40">
        <v>779.39999999999986</v>
      </c>
      <c r="I270" s="40">
        <v>789.3</v>
      </c>
      <c r="J270" s="40">
        <v>798.99999999999989</v>
      </c>
      <c r="K270" s="31">
        <v>779.6</v>
      </c>
      <c r="L270" s="31">
        <v>760</v>
      </c>
      <c r="M270" s="31">
        <v>3.7395299999999998</v>
      </c>
      <c r="N270" s="1"/>
      <c r="O270" s="1"/>
    </row>
    <row r="271" spans="1:15" ht="12.75" customHeight="1">
      <c r="A271" s="33">
        <v>261</v>
      </c>
      <c r="B271" s="62" t="s">
        <v>448</v>
      </c>
      <c r="C271" s="31">
        <v>213.5</v>
      </c>
      <c r="D271" s="40">
        <v>212.76666666666665</v>
      </c>
      <c r="E271" s="40">
        <v>210.73333333333329</v>
      </c>
      <c r="F271" s="40">
        <v>207.96666666666664</v>
      </c>
      <c r="G271" s="40">
        <v>205.93333333333328</v>
      </c>
      <c r="H271" s="40">
        <v>215.5333333333333</v>
      </c>
      <c r="I271" s="40">
        <v>217.56666666666666</v>
      </c>
      <c r="J271" s="40">
        <v>220.33333333333331</v>
      </c>
      <c r="K271" s="31">
        <v>214.8</v>
      </c>
      <c r="L271" s="31">
        <v>210</v>
      </c>
      <c r="M271" s="31">
        <v>21.10284</v>
      </c>
      <c r="N271" s="1"/>
      <c r="O271" s="1"/>
    </row>
    <row r="272" spans="1:15" ht="12.75" customHeight="1">
      <c r="A272" s="33">
        <v>262</v>
      </c>
      <c r="B272" s="62" t="s">
        <v>449</v>
      </c>
      <c r="C272" s="31">
        <v>637.54999999999995</v>
      </c>
      <c r="D272" s="40">
        <v>639.19999999999993</v>
      </c>
      <c r="E272" s="40">
        <v>628.89999999999986</v>
      </c>
      <c r="F272" s="40">
        <v>620.24999999999989</v>
      </c>
      <c r="G272" s="40">
        <v>609.94999999999982</v>
      </c>
      <c r="H272" s="40">
        <v>647.84999999999991</v>
      </c>
      <c r="I272" s="40">
        <v>658.14999999999986</v>
      </c>
      <c r="J272" s="40">
        <v>666.8</v>
      </c>
      <c r="K272" s="31">
        <v>649.5</v>
      </c>
      <c r="L272" s="31">
        <v>630.54999999999995</v>
      </c>
      <c r="M272" s="31">
        <v>3.4656099999999999</v>
      </c>
      <c r="N272" s="1"/>
      <c r="O272" s="1"/>
    </row>
    <row r="273" spans="1:15" ht="12.75" customHeight="1">
      <c r="A273" s="33">
        <v>263</v>
      </c>
      <c r="B273" s="62" t="s">
        <v>450</v>
      </c>
      <c r="C273" s="31">
        <v>2238.8000000000002</v>
      </c>
      <c r="D273" s="40">
        <v>2233.7833333333333</v>
      </c>
      <c r="E273" s="40">
        <v>2206.0666666666666</v>
      </c>
      <c r="F273" s="40">
        <v>2173.3333333333335</v>
      </c>
      <c r="G273" s="40">
        <v>2145.6166666666668</v>
      </c>
      <c r="H273" s="40">
        <v>2266.5166666666664</v>
      </c>
      <c r="I273" s="40">
        <v>2294.2333333333327</v>
      </c>
      <c r="J273" s="40">
        <v>2326.9666666666662</v>
      </c>
      <c r="K273" s="31">
        <v>2261.5</v>
      </c>
      <c r="L273" s="31">
        <v>2201.0500000000002</v>
      </c>
      <c r="M273" s="31">
        <v>1.68537</v>
      </c>
      <c r="N273" s="1"/>
      <c r="O273" s="1"/>
    </row>
    <row r="274" spans="1:15" ht="12.75" customHeight="1">
      <c r="A274" s="33">
        <v>264</v>
      </c>
      <c r="B274" s="62" t="s">
        <v>451</v>
      </c>
      <c r="C274" s="31">
        <v>245.9</v>
      </c>
      <c r="D274" s="40">
        <v>246.11666666666665</v>
      </c>
      <c r="E274" s="40">
        <v>241.73333333333329</v>
      </c>
      <c r="F274" s="40">
        <v>237.56666666666663</v>
      </c>
      <c r="G274" s="40">
        <v>233.18333333333328</v>
      </c>
      <c r="H274" s="40">
        <v>250.2833333333333</v>
      </c>
      <c r="I274" s="40">
        <v>254.66666666666669</v>
      </c>
      <c r="J274" s="40">
        <v>258.83333333333331</v>
      </c>
      <c r="K274" s="31">
        <v>250.5</v>
      </c>
      <c r="L274" s="31">
        <v>241.95</v>
      </c>
      <c r="M274" s="31">
        <v>12.103809999999999</v>
      </c>
      <c r="N274" s="1"/>
      <c r="O274" s="1"/>
    </row>
    <row r="275" spans="1:15" ht="12.75" customHeight="1">
      <c r="A275" s="33">
        <v>265</v>
      </c>
      <c r="B275" s="62" t="s">
        <v>452</v>
      </c>
      <c r="C275" s="31">
        <v>1071.6500000000001</v>
      </c>
      <c r="D275" s="40">
        <v>1076.1333333333332</v>
      </c>
      <c r="E275" s="40">
        <v>1057.9666666666665</v>
      </c>
      <c r="F275" s="40">
        <v>1044.2833333333333</v>
      </c>
      <c r="G275" s="40">
        <v>1026.1166666666666</v>
      </c>
      <c r="H275" s="40">
        <v>1089.8166666666664</v>
      </c>
      <c r="I275" s="40">
        <v>1107.9833333333333</v>
      </c>
      <c r="J275" s="40">
        <v>1121.6666666666663</v>
      </c>
      <c r="K275" s="31">
        <v>1094.3</v>
      </c>
      <c r="L275" s="31">
        <v>1062.45</v>
      </c>
      <c r="M275" s="31">
        <v>5.9853399999999999</v>
      </c>
      <c r="N275" s="1"/>
      <c r="O275" s="1"/>
    </row>
    <row r="276" spans="1:15" ht="12.75" customHeight="1">
      <c r="A276" s="33">
        <v>266</v>
      </c>
      <c r="B276" s="62" t="s">
        <v>453</v>
      </c>
      <c r="C276" s="31">
        <v>352</v>
      </c>
      <c r="D276" s="40">
        <v>350.8</v>
      </c>
      <c r="E276" s="40">
        <v>346.45000000000005</v>
      </c>
      <c r="F276" s="40">
        <v>340.90000000000003</v>
      </c>
      <c r="G276" s="40">
        <v>336.55000000000007</v>
      </c>
      <c r="H276" s="40">
        <v>356.35</v>
      </c>
      <c r="I276" s="40">
        <v>360.70000000000005</v>
      </c>
      <c r="J276" s="40">
        <v>366.25</v>
      </c>
      <c r="K276" s="31">
        <v>355.15</v>
      </c>
      <c r="L276" s="31">
        <v>345.25</v>
      </c>
      <c r="M276" s="31">
        <v>3.6877599999999999</v>
      </c>
      <c r="N276" s="1"/>
      <c r="O276" s="1"/>
    </row>
    <row r="277" spans="1:15" ht="12.75" customHeight="1">
      <c r="A277" s="33">
        <v>267</v>
      </c>
      <c r="B277" s="62" t="s">
        <v>454</v>
      </c>
      <c r="C277" s="31">
        <v>1289.3499999999999</v>
      </c>
      <c r="D277" s="40">
        <v>1293.7333333333333</v>
      </c>
      <c r="E277" s="40">
        <v>1278.7166666666667</v>
      </c>
      <c r="F277" s="40">
        <v>1268.0833333333333</v>
      </c>
      <c r="G277" s="40">
        <v>1253.0666666666666</v>
      </c>
      <c r="H277" s="40">
        <v>1304.3666666666668</v>
      </c>
      <c r="I277" s="40">
        <v>1319.3833333333337</v>
      </c>
      <c r="J277" s="40">
        <v>1330.0166666666669</v>
      </c>
      <c r="K277" s="31">
        <v>1308.75</v>
      </c>
      <c r="L277" s="31">
        <v>1283.0999999999999</v>
      </c>
      <c r="M277" s="31">
        <v>0.89402999999999999</v>
      </c>
      <c r="N277" s="1"/>
      <c r="O277" s="1"/>
    </row>
    <row r="278" spans="1:15" ht="12.75" customHeight="1">
      <c r="A278" s="33">
        <v>268</v>
      </c>
      <c r="B278" s="62" t="s">
        <v>1017</v>
      </c>
      <c r="C278" s="31" t="e">
        <v>#N/A</v>
      </c>
      <c r="D278" s="40" t="e">
        <v>#N/A</v>
      </c>
      <c r="E278" s="40" t="e">
        <v>#N/A</v>
      </c>
      <c r="F278" s="40" t="e">
        <v>#N/A</v>
      </c>
      <c r="G278" s="40" t="e">
        <v>#N/A</v>
      </c>
      <c r="H278" s="40" t="e">
        <v>#N/A</v>
      </c>
      <c r="I278" s="40" t="e">
        <v>#N/A</v>
      </c>
      <c r="J278" s="40" t="e">
        <v>#N/A</v>
      </c>
      <c r="K278" s="31" t="e">
        <v>#N/A</v>
      </c>
      <c r="L278" s="31" t="e">
        <v>#N/A</v>
      </c>
      <c r="M278" s="31" t="e">
        <v>#N/A</v>
      </c>
      <c r="N278" s="1"/>
      <c r="O278" s="1"/>
    </row>
    <row r="279" spans="1:15" ht="12.75" customHeight="1">
      <c r="A279" s="33">
        <v>269</v>
      </c>
      <c r="B279" s="62" t="s">
        <v>455</v>
      </c>
      <c r="C279" s="31">
        <v>132.85</v>
      </c>
      <c r="D279" s="40">
        <v>133.56666666666666</v>
      </c>
      <c r="E279" s="40">
        <v>129.53333333333333</v>
      </c>
      <c r="F279" s="40">
        <v>126.21666666666667</v>
      </c>
      <c r="G279" s="40">
        <v>122.18333333333334</v>
      </c>
      <c r="H279" s="40">
        <v>136.88333333333333</v>
      </c>
      <c r="I279" s="40">
        <v>140.91666666666663</v>
      </c>
      <c r="J279" s="40">
        <v>144.23333333333332</v>
      </c>
      <c r="K279" s="31">
        <v>137.6</v>
      </c>
      <c r="L279" s="31">
        <v>130.25</v>
      </c>
      <c r="M279" s="31">
        <v>260.50078000000002</v>
      </c>
      <c r="N279" s="1"/>
      <c r="O279" s="1"/>
    </row>
    <row r="280" spans="1:15" ht="12.75" customHeight="1">
      <c r="A280" s="33">
        <v>270</v>
      </c>
      <c r="B280" s="62" t="s">
        <v>456</v>
      </c>
      <c r="C280" s="31">
        <v>460.2</v>
      </c>
      <c r="D280" s="40">
        <v>459.0333333333333</v>
      </c>
      <c r="E280" s="40">
        <v>454.16666666666663</v>
      </c>
      <c r="F280" s="40">
        <v>448.13333333333333</v>
      </c>
      <c r="G280" s="40">
        <v>443.26666666666665</v>
      </c>
      <c r="H280" s="40">
        <v>465.06666666666661</v>
      </c>
      <c r="I280" s="40">
        <v>469.93333333333328</v>
      </c>
      <c r="J280" s="40">
        <v>475.96666666666658</v>
      </c>
      <c r="K280" s="31">
        <v>463.9</v>
      </c>
      <c r="L280" s="31">
        <v>453</v>
      </c>
      <c r="M280" s="31">
        <v>2.7728299999999999</v>
      </c>
      <c r="N280" s="1"/>
      <c r="O280" s="1"/>
    </row>
    <row r="281" spans="1:15" ht="12.75" customHeight="1">
      <c r="A281" s="33">
        <v>271</v>
      </c>
      <c r="B281" s="62" t="s">
        <v>457</v>
      </c>
      <c r="C281" s="31">
        <v>123.55</v>
      </c>
      <c r="D281" s="40">
        <v>125.14999999999999</v>
      </c>
      <c r="E281" s="40">
        <v>120.69999999999999</v>
      </c>
      <c r="F281" s="40">
        <v>117.85</v>
      </c>
      <c r="G281" s="40">
        <v>113.39999999999999</v>
      </c>
      <c r="H281" s="40">
        <v>127.99999999999999</v>
      </c>
      <c r="I281" s="40">
        <v>132.44999999999999</v>
      </c>
      <c r="J281" s="40">
        <v>135.29999999999998</v>
      </c>
      <c r="K281" s="31">
        <v>129.6</v>
      </c>
      <c r="L281" s="31">
        <v>122.3</v>
      </c>
      <c r="M281" s="31">
        <v>53.952170000000002</v>
      </c>
      <c r="N281" s="1"/>
      <c r="O281" s="1"/>
    </row>
    <row r="282" spans="1:15" ht="12.75" customHeight="1">
      <c r="A282" s="33">
        <v>272</v>
      </c>
      <c r="B282" s="62" t="s">
        <v>458</v>
      </c>
      <c r="C282" s="31">
        <v>572.4</v>
      </c>
      <c r="D282" s="40">
        <v>566.41666666666663</v>
      </c>
      <c r="E282" s="40">
        <v>553.0333333333333</v>
      </c>
      <c r="F282" s="40">
        <v>533.66666666666663</v>
      </c>
      <c r="G282" s="40">
        <v>520.2833333333333</v>
      </c>
      <c r="H282" s="40">
        <v>585.7833333333333</v>
      </c>
      <c r="I282" s="40">
        <v>599.16666666666674</v>
      </c>
      <c r="J282" s="40">
        <v>618.5333333333333</v>
      </c>
      <c r="K282" s="31">
        <v>579.79999999999995</v>
      </c>
      <c r="L282" s="31">
        <v>547.04999999999995</v>
      </c>
      <c r="M282" s="31">
        <v>17.948889999999999</v>
      </c>
      <c r="N282" s="1"/>
      <c r="O282" s="1"/>
    </row>
    <row r="283" spans="1:15" ht="12.75" customHeight="1">
      <c r="A283" s="33">
        <v>273</v>
      </c>
      <c r="B283" s="62" t="s">
        <v>164</v>
      </c>
      <c r="C283" s="31">
        <v>1824.55</v>
      </c>
      <c r="D283" s="40">
        <v>1837</v>
      </c>
      <c r="E283" s="40">
        <v>1805.55</v>
      </c>
      <c r="F283" s="40">
        <v>1786.55</v>
      </c>
      <c r="G283" s="40">
        <v>1755.1</v>
      </c>
      <c r="H283" s="40">
        <v>1856</v>
      </c>
      <c r="I283" s="40">
        <v>1887.4499999999998</v>
      </c>
      <c r="J283" s="40">
        <v>1906.45</v>
      </c>
      <c r="K283" s="31">
        <v>1868.45</v>
      </c>
      <c r="L283" s="31">
        <v>1818</v>
      </c>
      <c r="M283" s="31">
        <v>76.099130000000002</v>
      </c>
      <c r="N283" s="1"/>
      <c r="O283" s="1"/>
    </row>
    <row r="284" spans="1:15" ht="12.75" customHeight="1">
      <c r="A284" s="33">
        <v>274</v>
      </c>
      <c r="B284" s="62" t="s">
        <v>459</v>
      </c>
      <c r="C284" s="31">
        <v>1700.3</v>
      </c>
      <c r="D284" s="40">
        <v>1689.2166666666665</v>
      </c>
      <c r="E284" s="40">
        <v>1651.133333333333</v>
      </c>
      <c r="F284" s="40">
        <v>1601.9666666666665</v>
      </c>
      <c r="G284" s="40">
        <v>1563.883333333333</v>
      </c>
      <c r="H284" s="40">
        <v>1738.383333333333</v>
      </c>
      <c r="I284" s="40">
        <v>1776.4666666666665</v>
      </c>
      <c r="J284" s="40">
        <v>1825.633333333333</v>
      </c>
      <c r="K284" s="31">
        <v>1727.3</v>
      </c>
      <c r="L284" s="31">
        <v>1640.05</v>
      </c>
      <c r="M284" s="31">
        <v>5.4678100000000001</v>
      </c>
      <c r="N284" s="1"/>
      <c r="O284" s="1"/>
    </row>
    <row r="285" spans="1:15" ht="12.75" customHeight="1">
      <c r="A285" s="33">
        <v>275</v>
      </c>
      <c r="B285" s="62" t="s">
        <v>165</v>
      </c>
      <c r="C285" s="31">
        <v>118.15</v>
      </c>
      <c r="D285" s="40">
        <v>118.96666666666668</v>
      </c>
      <c r="E285" s="40">
        <v>116.73333333333336</v>
      </c>
      <c r="F285" s="40">
        <v>115.31666666666668</v>
      </c>
      <c r="G285" s="40">
        <v>113.08333333333336</v>
      </c>
      <c r="H285" s="40">
        <v>120.38333333333337</v>
      </c>
      <c r="I285" s="40">
        <v>122.61666666666669</v>
      </c>
      <c r="J285" s="40">
        <v>124.03333333333337</v>
      </c>
      <c r="K285" s="31">
        <v>121.2</v>
      </c>
      <c r="L285" s="31">
        <v>117.55</v>
      </c>
      <c r="M285" s="31">
        <v>103.12897</v>
      </c>
      <c r="N285" s="1"/>
      <c r="O285" s="1"/>
    </row>
    <row r="286" spans="1:15" ht="12.75" customHeight="1">
      <c r="A286" s="33">
        <v>276</v>
      </c>
      <c r="B286" s="62" t="s">
        <v>171</v>
      </c>
      <c r="C286" s="31">
        <v>3906</v>
      </c>
      <c r="D286" s="40">
        <v>3902.3333333333335</v>
      </c>
      <c r="E286" s="40">
        <v>3864.916666666667</v>
      </c>
      <c r="F286" s="40">
        <v>3823.8333333333335</v>
      </c>
      <c r="G286" s="40">
        <v>3786.416666666667</v>
      </c>
      <c r="H286" s="40">
        <v>3943.416666666667</v>
      </c>
      <c r="I286" s="40">
        <v>3980.8333333333339</v>
      </c>
      <c r="J286" s="40">
        <v>4021.916666666667</v>
      </c>
      <c r="K286" s="31">
        <v>3939.75</v>
      </c>
      <c r="L286" s="31">
        <v>3861.25</v>
      </c>
      <c r="M286" s="31">
        <v>1.66842</v>
      </c>
      <c r="N286" s="1"/>
      <c r="O286" s="1"/>
    </row>
    <row r="287" spans="1:15" ht="12.75" customHeight="1">
      <c r="A287" s="33">
        <v>277</v>
      </c>
      <c r="B287" s="62" t="s">
        <v>168</v>
      </c>
      <c r="C287" s="31">
        <v>384.55</v>
      </c>
      <c r="D287" s="40">
        <v>386.8</v>
      </c>
      <c r="E287" s="40">
        <v>381.15000000000003</v>
      </c>
      <c r="F287" s="40">
        <v>377.75</v>
      </c>
      <c r="G287" s="40">
        <v>372.1</v>
      </c>
      <c r="H287" s="40">
        <v>390.20000000000005</v>
      </c>
      <c r="I287" s="40">
        <v>395.85</v>
      </c>
      <c r="J287" s="40">
        <v>399.25000000000006</v>
      </c>
      <c r="K287" s="31">
        <v>392.45</v>
      </c>
      <c r="L287" s="31">
        <v>383.4</v>
      </c>
      <c r="M287" s="31">
        <v>13.27636</v>
      </c>
      <c r="N287" s="1"/>
      <c r="O287" s="1"/>
    </row>
    <row r="288" spans="1:15" ht="12.75" customHeight="1">
      <c r="A288" s="33">
        <v>278</v>
      </c>
      <c r="B288" s="62" t="s">
        <v>170</v>
      </c>
      <c r="C288" s="31">
        <v>5049.95</v>
      </c>
      <c r="D288" s="40">
        <v>5066.9833333333336</v>
      </c>
      <c r="E288" s="40">
        <v>4989.9666666666672</v>
      </c>
      <c r="F288" s="40">
        <v>4929.9833333333336</v>
      </c>
      <c r="G288" s="40">
        <v>4852.9666666666672</v>
      </c>
      <c r="H288" s="40">
        <v>5126.9666666666672</v>
      </c>
      <c r="I288" s="40">
        <v>5203.9833333333336</v>
      </c>
      <c r="J288" s="40">
        <v>5263.9666666666672</v>
      </c>
      <c r="K288" s="31">
        <v>5144</v>
      </c>
      <c r="L288" s="31">
        <v>5007</v>
      </c>
      <c r="M288" s="31">
        <v>7.7065799999999998</v>
      </c>
      <c r="N288" s="1"/>
      <c r="O288" s="1"/>
    </row>
    <row r="289" spans="1:15" ht="12.75" customHeight="1">
      <c r="A289" s="33">
        <v>279</v>
      </c>
      <c r="B289" s="62" t="s">
        <v>460</v>
      </c>
      <c r="C289" s="31">
        <v>12804.7</v>
      </c>
      <c r="D289" s="40">
        <v>12774.883333333333</v>
      </c>
      <c r="E289" s="40">
        <v>12704.816666666666</v>
      </c>
      <c r="F289" s="40">
        <v>12604.933333333332</v>
      </c>
      <c r="G289" s="40">
        <v>12534.866666666665</v>
      </c>
      <c r="H289" s="40">
        <v>12874.766666666666</v>
      </c>
      <c r="I289" s="40">
        <v>12944.833333333336</v>
      </c>
      <c r="J289" s="40">
        <v>13044.716666666667</v>
      </c>
      <c r="K289" s="31">
        <v>12844.95</v>
      </c>
      <c r="L289" s="31">
        <v>12675</v>
      </c>
      <c r="M289" s="31">
        <v>4.727E-2</v>
      </c>
      <c r="N289" s="1"/>
      <c r="O289" s="1"/>
    </row>
    <row r="290" spans="1:15" ht="12.75" customHeight="1">
      <c r="A290" s="33">
        <v>280</v>
      </c>
      <c r="B290" s="62" t="s">
        <v>169</v>
      </c>
      <c r="C290" s="31">
        <v>2366.35</v>
      </c>
      <c r="D290" s="40">
        <v>2382.4166666666665</v>
      </c>
      <c r="E290" s="40">
        <v>2344.9333333333329</v>
      </c>
      <c r="F290" s="40">
        <v>2323.5166666666664</v>
      </c>
      <c r="G290" s="40">
        <v>2286.0333333333328</v>
      </c>
      <c r="H290" s="40">
        <v>2403.833333333333</v>
      </c>
      <c r="I290" s="40">
        <v>2441.3166666666666</v>
      </c>
      <c r="J290" s="40">
        <v>2462.7333333333331</v>
      </c>
      <c r="K290" s="31">
        <v>2419.9</v>
      </c>
      <c r="L290" s="31">
        <v>2361</v>
      </c>
      <c r="M290" s="31">
        <v>31.112559999999998</v>
      </c>
      <c r="N290" s="1"/>
      <c r="O290" s="1"/>
    </row>
    <row r="291" spans="1:15" ht="12.75" customHeight="1">
      <c r="A291" s="33">
        <v>281</v>
      </c>
      <c r="B291" s="62" t="s">
        <v>461</v>
      </c>
      <c r="C291" s="31">
        <v>351.2</v>
      </c>
      <c r="D291" s="40">
        <v>348.5</v>
      </c>
      <c r="E291" s="40">
        <v>344</v>
      </c>
      <c r="F291" s="40">
        <v>336.8</v>
      </c>
      <c r="G291" s="40">
        <v>332.3</v>
      </c>
      <c r="H291" s="40">
        <v>355.7</v>
      </c>
      <c r="I291" s="40">
        <v>360.2</v>
      </c>
      <c r="J291" s="40">
        <v>367.4</v>
      </c>
      <c r="K291" s="31">
        <v>353</v>
      </c>
      <c r="L291" s="31">
        <v>341.3</v>
      </c>
      <c r="M291" s="31">
        <v>10.469670000000001</v>
      </c>
      <c r="N291" s="1"/>
      <c r="O291" s="1"/>
    </row>
    <row r="292" spans="1:15" ht="12.75" customHeight="1">
      <c r="A292" s="33">
        <v>282</v>
      </c>
      <c r="B292" s="62" t="s">
        <v>167</v>
      </c>
      <c r="C292" s="31">
        <v>364.5</v>
      </c>
      <c r="D292" s="40">
        <v>366.33333333333331</v>
      </c>
      <c r="E292" s="40">
        <v>362.16666666666663</v>
      </c>
      <c r="F292" s="40">
        <v>359.83333333333331</v>
      </c>
      <c r="G292" s="40">
        <v>355.66666666666663</v>
      </c>
      <c r="H292" s="40">
        <v>368.66666666666663</v>
      </c>
      <c r="I292" s="40">
        <v>372.83333333333326</v>
      </c>
      <c r="J292" s="40">
        <v>375.16666666666663</v>
      </c>
      <c r="K292" s="31">
        <v>370.5</v>
      </c>
      <c r="L292" s="31">
        <v>364</v>
      </c>
      <c r="M292" s="31">
        <v>13.11863</v>
      </c>
      <c r="N292" s="1"/>
      <c r="O292" s="1"/>
    </row>
    <row r="293" spans="1:15" ht="12.75" customHeight="1">
      <c r="A293" s="33">
        <v>283</v>
      </c>
      <c r="B293" s="62" t="s">
        <v>462</v>
      </c>
      <c r="C293" s="31">
        <v>265.95</v>
      </c>
      <c r="D293" s="40">
        <v>267.33333333333331</v>
      </c>
      <c r="E293" s="40">
        <v>263.91666666666663</v>
      </c>
      <c r="F293" s="40">
        <v>261.88333333333333</v>
      </c>
      <c r="G293" s="40">
        <v>258.46666666666664</v>
      </c>
      <c r="H293" s="40">
        <v>269.36666666666662</v>
      </c>
      <c r="I293" s="40">
        <v>272.78333333333325</v>
      </c>
      <c r="J293" s="40">
        <v>274.81666666666661</v>
      </c>
      <c r="K293" s="31">
        <v>270.75</v>
      </c>
      <c r="L293" s="31">
        <v>265.3</v>
      </c>
      <c r="M293" s="31">
        <v>3.38991</v>
      </c>
      <c r="N293" s="1"/>
      <c r="O293" s="1"/>
    </row>
    <row r="294" spans="1:15" ht="12.75" customHeight="1">
      <c r="A294" s="33">
        <v>284</v>
      </c>
      <c r="B294" s="62" t="s">
        <v>463</v>
      </c>
      <c r="C294" s="31">
        <v>94.6</v>
      </c>
      <c r="D294" s="40">
        <v>93.833333333333329</v>
      </c>
      <c r="E294" s="40">
        <v>92.86666666666666</v>
      </c>
      <c r="F294" s="40">
        <v>91.133333333333326</v>
      </c>
      <c r="G294" s="40">
        <v>90.166666666666657</v>
      </c>
      <c r="H294" s="40">
        <v>95.566666666666663</v>
      </c>
      <c r="I294" s="40">
        <v>96.533333333333331</v>
      </c>
      <c r="J294" s="40">
        <v>98.266666666666666</v>
      </c>
      <c r="K294" s="31">
        <v>94.8</v>
      </c>
      <c r="L294" s="31">
        <v>92.1</v>
      </c>
      <c r="M294" s="31">
        <v>69.519549999999995</v>
      </c>
      <c r="N294" s="1"/>
      <c r="O294" s="1"/>
    </row>
    <row r="295" spans="1:15" ht="12.75" customHeight="1">
      <c r="A295" s="33">
        <v>285</v>
      </c>
      <c r="B295" s="62" t="s">
        <v>287</v>
      </c>
      <c r="C295" s="31">
        <v>618.29999999999995</v>
      </c>
      <c r="D295" s="40">
        <v>614.26666666666665</v>
      </c>
      <c r="E295" s="40">
        <v>607.58333333333326</v>
      </c>
      <c r="F295" s="40">
        <v>596.86666666666656</v>
      </c>
      <c r="G295" s="40">
        <v>590.18333333333317</v>
      </c>
      <c r="H295" s="40">
        <v>624.98333333333335</v>
      </c>
      <c r="I295" s="40">
        <v>631.66666666666674</v>
      </c>
      <c r="J295" s="40">
        <v>642.38333333333344</v>
      </c>
      <c r="K295" s="31">
        <v>620.95000000000005</v>
      </c>
      <c r="L295" s="31">
        <v>603.54999999999995</v>
      </c>
      <c r="M295" s="31">
        <v>25.006270000000001</v>
      </c>
      <c r="N295" s="1"/>
      <c r="O295" s="1"/>
    </row>
    <row r="296" spans="1:15" ht="12.75" customHeight="1">
      <c r="A296" s="33">
        <v>286</v>
      </c>
      <c r="B296" s="62" t="s">
        <v>288</v>
      </c>
      <c r="C296" s="31">
        <v>4363.1000000000004</v>
      </c>
      <c r="D296" s="40">
        <v>4401.9000000000005</v>
      </c>
      <c r="E296" s="40">
        <v>4312.6500000000015</v>
      </c>
      <c r="F296" s="40">
        <v>4262.2000000000007</v>
      </c>
      <c r="G296" s="40">
        <v>4172.9500000000016</v>
      </c>
      <c r="H296" s="40">
        <v>4452.3500000000013</v>
      </c>
      <c r="I296" s="40">
        <v>4541.5999999999995</v>
      </c>
      <c r="J296" s="40">
        <v>4592.0500000000011</v>
      </c>
      <c r="K296" s="31">
        <v>4491.1499999999996</v>
      </c>
      <c r="L296" s="31">
        <v>4351.45</v>
      </c>
      <c r="M296" s="31">
        <v>0.42481999999999998</v>
      </c>
      <c r="N296" s="1"/>
      <c r="O296" s="1"/>
    </row>
    <row r="297" spans="1:15" ht="12.75" customHeight="1">
      <c r="A297" s="33">
        <v>287</v>
      </c>
      <c r="B297" s="62" t="s">
        <v>172</v>
      </c>
      <c r="C297" s="31">
        <v>825.15</v>
      </c>
      <c r="D297" s="40">
        <v>827.58333333333337</v>
      </c>
      <c r="E297" s="40">
        <v>821.16666666666674</v>
      </c>
      <c r="F297" s="40">
        <v>817.18333333333339</v>
      </c>
      <c r="G297" s="40">
        <v>810.76666666666677</v>
      </c>
      <c r="H297" s="40">
        <v>831.56666666666672</v>
      </c>
      <c r="I297" s="40">
        <v>837.98333333333346</v>
      </c>
      <c r="J297" s="40">
        <v>841.9666666666667</v>
      </c>
      <c r="K297" s="31">
        <v>834</v>
      </c>
      <c r="L297" s="31">
        <v>823.6</v>
      </c>
      <c r="M297" s="31">
        <v>4.0368300000000001</v>
      </c>
      <c r="N297" s="1"/>
      <c r="O297" s="1"/>
    </row>
    <row r="298" spans="1:15" ht="12.75" customHeight="1">
      <c r="A298" s="33">
        <v>288</v>
      </c>
      <c r="B298" s="62" t="s">
        <v>464</v>
      </c>
      <c r="C298" s="31">
        <v>1544.15</v>
      </c>
      <c r="D298" s="40">
        <v>1546.95</v>
      </c>
      <c r="E298" s="40">
        <v>1493.9</v>
      </c>
      <c r="F298" s="40">
        <v>1443.65</v>
      </c>
      <c r="G298" s="40">
        <v>1390.6000000000001</v>
      </c>
      <c r="H298" s="40">
        <v>1597.2</v>
      </c>
      <c r="I298" s="40">
        <v>1650.2499999999998</v>
      </c>
      <c r="J298" s="40">
        <v>1700.5</v>
      </c>
      <c r="K298" s="31">
        <v>1600</v>
      </c>
      <c r="L298" s="31">
        <v>1496.7</v>
      </c>
      <c r="M298" s="31">
        <v>1.8672299999999999</v>
      </c>
      <c r="N298" s="1"/>
      <c r="O298" s="1"/>
    </row>
    <row r="299" spans="1:15" ht="12.75" customHeight="1">
      <c r="A299" s="33">
        <v>289</v>
      </c>
      <c r="B299" s="62" t="s">
        <v>465</v>
      </c>
      <c r="C299" s="31">
        <v>32.299999999999997</v>
      </c>
      <c r="D299" s="40">
        <v>32.4</v>
      </c>
      <c r="E299" s="40">
        <v>32</v>
      </c>
      <c r="F299" s="40">
        <v>31.700000000000003</v>
      </c>
      <c r="G299" s="40">
        <v>31.300000000000004</v>
      </c>
      <c r="H299" s="40">
        <v>32.699999999999996</v>
      </c>
      <c r="I299" s="40">
        <v>33.099999999999987</v>
      </c>
      <c r="J299" s="40">
        <v>33.399999999999991</v>
      </c>
      <c r="K299" s="31">
        <v>32.799999999999997</v>
      </c>
      <c r="L299" s="31">
        <v>32.1</v>
      </c>
      <c r="M299" s="31">
        <v>16.464179999999999</v>
      </c>
      <c r="N299" s="1"/>
      <c r="O299" s="1"/>
    </row>
    <row r="300" spans="1:15" ht="12.75" customHeight="1">
      <c r="A300" s="33">
        <v>290</v>
      </c>
      <c r="B300" s="62" t="s">
        <v>466</v>
      </c>
      <c r="C300" s="31">
        <v>163.4</v>
      </c>
      <c r="D300" s="40">
        <v>163.71666666666667</v>
      </c>
      <c r="E300" s="40">
        <v>162.18333333333334</v>
      </c>
      <c r="F300" s="40">
        <v>160.96666666666667</v>
      </c>
      <c r="G300" s="40">
        <v>159.43333333333334</v>
      </c>
      <c r="H300" s="40">
        <v>164.93333333333334</v>
      </c>
      <c r="I300" s="40">
        <v>166.4666666666667</v>
      </c>
      <c r="J300" s="40">
        <v>167.68333333333334</v>
      </c>
      <c r="K300" s="31">
        <v>165.25</v>
      </c>
      <c r="L300" s="31">
        <v>162.5</v>
      </c>
      <c r="M300" s="31">
        <v>1.8627199999999999</v>
      </c>
      <c r="N300" s="1"/>
      <c r="O300" s="1"/>
    </row>
    <row r="301" spans="1:15" ht="12.75" customHeight="1">
      <c r="A301" s="33">
        <v>291</v>
      </c>
      <c r="B301" s="62" t="s">
        <v>185</v>
      </c>
      <c r="C301" s="31">
        <v>99758.2</v>
      </c>
      <c r="D301" s="40">
        <v>99988.75</v>
      </c>
      <c r="E301" s="40">
        <v>99326.5</v>
      </c>
      <c r="F301" s="40">
        <v>98894.8</v>
      </c>
      <c r="G301" s="40">
        <v>98232.55</v>
      </c>
      <c r="H301" s="40">
        <v>100420.45</v>
      </c>
      <c r="I301" s="40">
        <v>101082.7</v>
      </c>
      <c r="J301" s="40">
        <v>101514.4</v>
      </c>
      <c r="K301" s="31">
        <v>100651</v>
      </c>
      <c r="L301" s="31">
        <v>99557.05</v>
      </c>
      <c r="M301" s="31">
        <v>4.9639999999999997E-2</v>
      </c>
      <c r="N301" s="1"/>
      <c r="O301" s="1"/>
    </row>
    <row r="302" spans="1:15" ht="12.75" customHeight="1">
      <c r="A302" s="33">
        <v>292</v>
      </c>
      <c r="B302" s="62" t="s">
        <v>467</v>
      </c>
      <c r="C302" s="31">
        <v>1948.3</v>
      </c>
      <c r="D302" s="40">
        <v>1960.4333333333334</v>
      </c>
      <c r="E302" s="40">
        <v>1931.8666666666668</v>
      </c>
      <c r="F302" s="40">
        <v>1915.4333333333334</v>
      </c>
      <c r="G302" s="40">
        <v>1886.8666666666668</v>
      </c>
      <c r="H302" s="40">
        <v>1976.8666666666668</v>
      </c>
      <c r="I302" s="40">
        <v>2005.4333333333334</v>
      </c>
      <c r="J302" s="40">
        <v>2021.8666666666668</v>
      </c>
      <c r="K302" s="31">
        <v>1989</v>
      </c>
      <c r="L302" s="31">
        <v>1944</v>
      </c>
      <c r="M302" s="31">
        <v>1.87459</v>
      </c>
      <c r="N302" s="1"/>
      <c r="O302" s="1"/>
    </row>
    <row r="303" spans="1:15" ht="12.75" customHeight="1">
      <c r="A303" s="33">
        <v>293</v>
      </c>
      <c r="B303" s="62" t="s">
        <v>468</v>
      </c>
      <c r="C303" s="31">
        <v>629.75</v>
      </c>
      <c r="D303" s="40">
        <v>629.5</v>
      </c>
      <c r="E303" s="40">
        <v>621.70000000000005</v>
      </c>
      <c r="F303" s="40">
        <v>613.65000000000009</v>
      </c>
      <c r="G303" s="40">
        <v>605.85000000000014</v>
      </c>
      <c r="H303" s="40">
        <v>637.54999999999995</v>
      </c>
      <c r="I303" s="40">
        <v>645.34999999999991</v>
      </c>
      <c r="J303" s="40">
        <v>653.39999999999986</v>
      </c>
      <c r="K303" s="31">
        <v>637.29999999999995</v>
      </c>
      <c r="L303" s="31">
        <v>621.45000000000005</v>
      </c>
      <c r="M303" s="31">
        <v>11.313280000000001</v>
      </c>
      <c r="N303" s="1"/>
      <c r="O303" s="1"/>
    </row>
    <row r="304" spans="1:15" ht="12.75" customHeight="1">
      <c r="A304" s="33">
        <v>294</v>
      </c>
      <c r="B304" s="62" t="s">
        <v>182</v>
      </c>
      <c r="C304" s="31">
        <v>1031.05</v>
      </c>
      <c r="D304" s="40">
        <v>1035.1666666666667</v>
      </c>
      <c r="E304" s="40">
        <v>1019.2833333333335</v>
      </c>
      <c r="F304" s="40">
        <v>1007.5166666666668</v>
      </c>
      <c r="G304" s="40">
        <v>991.63333333333355</v>
      </c>
      <c r="H304" s="40">
        <v>1046.9333333333334</v>
      </c>
      <c r="I304" s="40">
        <v>1062.8166666666666</v>
      </c>
      <c r="J304" s="40">
        <v>1074.5833333333335</v>
      </c>
      <c r="K304" s="31">
        <v>1051.05</v>
      </c>
      <c r="L304" s="31">
        <v>1023.4</v>
      </c>
      <c r="M304" s="31">
        <v>2.3177699999999999</v>
      </c>
      <c r="N304" s="1"/>
      <c r="O304" s="1"/>
    </row>
    <row r="305" spans="1:15" ht="12.75" customHeight="1">
      <c r="A305" s="33">
        <v>295</v>
      </c>
      <c r="B305" s="62" t="s">
        <v>174</v>
      </c>
      <c r="C305" s="31">
        <v>316.25</v>
      </c>
      <c r="D305" s="40">
        <v>314.56666666666666</v>
      </c>
      <c r="E305" s="40">
        <v>307.43333333333334</v>
      </c>
      <c r="F305" s="40">
        <v>298.61666666666667</v>
      </c>
      <c r="G305" s="40">
        <v>291.48333333333335</v>
      </c>
      <c r="H305" s="40">
        <v>323.38333333333333</v>
      </c>
      <c r="I305" s="40">
        <v>330.51666666666665</v>
      </c>
      <c r="J305" s="40">
        <v>339.33333333333331</v>
      </c>
      <c r="K305" s="31">
        <v>321.7</v>
      </c>
      <c r="L305" s="31">
        <v>305.75</v>
      </c>
      <c r="M305" s="31">
        <v>133.05248</v>
      </c>
      <c r="N305" s="1"/>
      <c r="O305" s="1"/>
    </row>
    <row r="306" spans="1:15" ht="12.75" customHeight="1">
      <c r="A306" s="33">
        <v>296</v>
      </c>
      <c r="B306" s="62" t="s">
        <v>173</v>
      </c>
      <c r="C306" s="31">
        <v>1402.55</v>
      </c>
      <c r="D306" s="40">
        <v>1404.6333333333332</v>
      </c>
      <c r="E306" s="40">
        <v>1393.9166666666665</v>
      </c>
      <c r="F306" s="40">
        <v>1385.2833333333333</v>
      </c>
      <c r="G306" s="40">
        <v>1374.5666666666666</v>
      </c>
      <c r="H306" s="40">
        <v>1413.2666666666664</v>
      </c>
      <c r="I306" s="40">
        <v>1423.9833333333331</v>
      </c>
      <c r="J306" s="40">
        <v>1432.6166666666663</v>
      </c>
      <c r="K306" s="31">
        <v>1415.35</v>
      </c>
      <c r="L306" s="31">
        <v>1396</v>
      </c>
      <c r="M306" s="31">
        <v>14.76764</v>
      </c>
      <c r="N306" s="1"/>
      <c r="O306" s="1"/>
    </row>
    <row r="307" spans="1:15" ht="12.75" customHeight="1">
      <c r="A307" s="33">
        <v>297</v>
      </c>
      <c r="B307" s="62" t="s">
        <v>469</v>
      </c>
      <c r="C307" s="31" t="e">
        <v>#N/A</v>
      </c>
      <c r="D307" s="40" t="e">
        <v>#N/A</v>
      </c>
      <c r="E307" s="40" t="e">
        <v>#N/A</v>
      </c>
      <c r="F307" s="40" t="e">
        <v>#N/A</v>
      </c>
      <c r="G307" s="40" t="e">
        <v>#N/A</v>
      </c>
      <c r="H307" s="40" t="e">
        <v>#N/A</v>
      </c>
      <c r="I307" s="40" t="e">
        <v>#N/A</v>
      </c>
      <c r="J307" s="40" t="e">
        <v>#N/A</v>
      </c>
      <c r="K307" s="31" t="e">
        <v>#N/A</v>
      </c>
      <c r="L307" s="31" t="e">
        <v>#N/A</v>
      </c>
      <c r="M307" s="31" t="e">
        <v>#N/A</v>
      </c>
      <c r="N307" s="1"/>
      <c r="O307" s="1"/>
    </row>
    <row r="308" spans="1:15" ht="12.75" customHeight="1">
      <c r="A308" s="33">
        <v>298</v>
      </c>
      <c r="B308" s="62" t="s">
        <v>470</v>
      </c>
      <c r="C308" s="31">
        <v>289.10000000000002</v>
      </c>
      <c r="D308" s="40">
        <v>289.63333333333338</v>
      </c>
      <c r="E308" s="40">
        <v>285.46666666666675</v>
      </c>
      <c r="F308" s="40">
        <v>281.83333333333337</v>
      </c>
      <c r="G308" s="40">
        <v>277.66666666666674</v>
      </c>
      <c r="H308" s="40">
        <v>293.26666666666677</v>
      </c>
      <c r="I308" s="40">
        <v>297.43333333333339</v>
      </c>
      <c r="J308" s="40">
        <v>301.06666666666678</v>
      </c>
      <c r="K308" s="31">
        <v>293.8</v>
      </c>
      <c r="L308" s="31">
        <v>286</v>
      </c>
      <c r="M308" s="31">
        <v>2.3834599999999999</v>
      </c>
      <c r="N308" s="1"/>
      <c r="O308" s="1"/>
    </row>
    <row r="309" spans="1:15" ht="12.75" customHeight="1">
      <c r="A309" s="33">
        <v>299</v>
      </c>
      <c r="B309" s="62" t="s">
        <v>471</v>
      </c>
      <c r="C309" s="31">
        <v>463.15</v>
      </c>
      <c r="D309" s="40">
        <v>461.66666666666669</v>
      </c>
      <c r="E309" s="40">
        <v>450.48333333333335</v>
      </c>
      <c r="F309" s="40">
        <v>437.81666666666666</v>
      </c>
      <c r="G309" s="40">
        <v>426.63333333333333</v>
      </c>
      <c r="H309" s="40">
        <v>474.33333333333337</v>
      </c>
      <c r="I309" s="40">
        <v>485.51666666666665</v>
      </c>
      <c r="J309" s="40">
        <v>498.18333333333339</v>
      </c>
      <c r="K309" s="31">
        <v>472.85</v>
      </c>
      <c r="L309" s="31">
        <v>449</v>
      </c>
      <c r="M309" s="31">
        <v>1.85219</v>
      </c>
      <c r="N309" s="1"/>
      <c r="O309" s="1"/>
    </row>
    <row r="310" spans="1:15" ht="12.75" customHeight="1">
      <c r="A310" s="33">
        <v>300</v>
      </c>
      <c r="B310" s="62" t="s">
        <v>472</v>
      </c>
      <c r="C310" s="31">
        <v>368.95</v>
      </c>
      <c r="D310" s="40">
        <v>369.0333333333333</v>
      </c>
      <c r="E310" s="40">
        <v>365.06666666666661</v>
      </c>
      <c r="F310" s="40">
        <v>361.18333333333328</v>
      </c>
      <c r="G310" s="40">
        <v>357.21666666666658</v>
      </c>
      <c r="H310" s="40">
        <v>372.91666666666663</v>
      </c>
      <c r="I310" s="40">
        <v>376.88333333333333</v>
      </c>
      <c r="J310" s="40">
        <v>380.76666666666665</v>
      </c>
      <c r="K310" s="31">
        <v>373</v>
      </c>
      <c r="L310" s="31">
        <v>365.15</v>
      </c>
      <c r="M310" s="31">
        <v>0.94255999999999995</v>
      </c>
      <c r="N310" s="1"/>
      <c r="O310" s="1"/>
    </row>
    <row r="311" spans="1:15" ht="12.75" customHeight="1">
      <c r="A311" s="33">
        <v>301</v>
      </c>
      <c r="B311" s="62" t="s">
        <v>175</v>
      </c>
      <c r="C311" s="31">
        <v>127.15</v>
      </c>
      <c r="D311" s="40">
        <v>127.13333333333333</v>
      </c>
      <c r="E311" s="40">
        <v>125.26666666666665</v>
      </c>
      <c r="F311" s="40">
        <v>123.38333333333333</v>
      </c>
      <c r="G311" s="40">
        <v>121.51666666666665</v>
      </c>
      <c r="H311" s="40">
        <v>129.01666666666665</v>
      </c>
      <c r="I311" s="40">
        <v>130.88333333333333</v>
      </c>
      <c r="J311" s="40">
        <v>132.76666666666665</v>
      </c>
      <c r="K311" s="31">
        <v>129</v>
      </c>
      <c r="L311" s="31">
        <v>125.25</v>
      </c>
      <c r="M311" s="31">
        <v>183.51129</v>
      </c>
      <c r="N311" s="1"/>
      <c r="O311" s="1"/>
    </row>
    <row r="312" spans="1:15" ht="12.75" customHeight="1">
      <c r="A312" s="33">
        <v>302</v>
      </c>
      <c r="B312" s="62" t="s">
        <v>473</v>
      </c>
      <c r="C312" s="31">
        <v>78.7</v>
      </c>
      <c r="D312" s="40">
        <v>76.850000000000009</v>
      </c>
      <c r="E312" s="40">
        <v>74.300000000000011</v>
      </c>
      <c r="F312" s="40">
        <v>69.900000000000006</v>
      </c>
      <c r="G312" s="40">
        <v>67.350000000000009</v>
      </c>
      <c r="H312" s="40">
        <v>81.250000000000014</v>
      </c>
      <c r="I312" s="40">
        <v>83.8</v>
      </c>
      <c r="J312" s="40">
        <v>88.200000000000017</v>
      </c>
      <c r="K312" s="31">
        <v>79.400000000000006</v>
      </c>
      <c r="L312" s="31">
        <v>72.45</v>
      </c>
      <c r="M312" s="31">
        <v>425.78753</v>
      </c>
      <c r="N312" s="1"/>
      <c r="O312" s="1"/>
    </row>
    <row r="313" spans="1:15" ht="12.75" customHeight="1">
      <c r="A313" s="33">
        <v>303</v>
      </c>
      <c r="B313" s="62" t="s">
        <v>176</v>
      </c>
      <c r="C313" s="31">
        <v>534.95000000000005</v>
      </c>
      <c r="D313" s="40">
        <v>538.50000000000011</v>
      </c>
      <c r="E313" s="40">
        <v>526.1500000000002</v>
      </c>
      <c r="F313" s="40">
        <v>517.35000000000014</v>
      </c>
      <c r="G313" s="40">
        <v>505.00000000000023</v>
      </c>
      <c r="H313" s="40">
        <v>547.30000000000018</v>
      </c>
      <c r="I313" s="40">
        <v>559.65000000000009</v>
      </c>
      <c r="J313" s="40">
        <v>568.45000000000016</v>
      </c>
      <c r="K313" s="31">
        <v>550.85</v>
      </c>
      <c r="L313" s="31">
        <v>529.70000000000005</v>
      </c>
      <c r="M313" s="31">
        <v>8.4845299999999995</v>
      </c>
      <c r="N313" s="1"/>
      <c r="O313" s="1"/>
    </row>
    <row r="314" spans="1:15" ht="12.75" customHeight="1">
      <c r="A314" s="33">
        <v>304</v>
      </c>
      <c r="B314" s="62" t="s">
        <v>177</v>
      </c>
      <c r="C314" s="31">
        <v>9532</v>
      </c>
      <c r="D314" s="40">
        <v>9561.3833333333332</v>
      </c>
      <c r="E314" s="40">
        <v>9480.6166666666668</v>
      </c>
      <c r="F314" s="40">
        <v>9429.2333333333336</v>
      </c>
      <c r="G314" s="40">
        <v>9348.4666666666672</v>
      </c>
      <c r="H314" s="40">
        <v>9612.7666666666664</v>
      </c>
      <c r="I314" s="40">
        <v>9693.5333333333328</v>
      </c>
      <c r="J314" s="40">
        <v>9744.9166666666661</v>
      </c>
      <c r="K314" s="31">
        <v>9642.15</v>
      </c>
      <c r="L314" s="31">
        <v>9510</v>
      </c>
      <c r="M314" s="31">
        <v>3.9500600000000001</v>
      </c>
      <c r="N314" s="1"/>
      <c r="O314" s="1"/>
    </row>
    <row r="315" spans="1:15" ht="12.75" customHeight="1">
      <c r="A315" s="33">
        <v>305</v>
      </c>
      <c r="B315" s="62" t="s">
        <v>474</v>
      </c>
      <c r="C315" s="31">
        <v>1981.35</v>
      </c>
      <c r="D315" s="40">
        <v>1986.1499999999999</v>
      </c>
      <c r="E315" s="40">
        <v>1972.1999999999998</v>
      </c>
      <c r="F315" s="40">
        <v>1963.05</v>
      </c>
      <c r="G315" s="40">
        <v>1949.1</v>
      </c>
      <c r="H315" s="40">
        <v>1995.2999999999997</v>
      </c>
      <c r="I315" s="40">
        <v>2009.25</v>
      </c>
      <c r="J315" s="40">
        <v>2018.3999999999996</v>
      </c>
      <c r="K315" s="31">
        <v>2000.1</v>
      </c>
      <c r="L315" s="31">
        <v>1977</v>
      </c>
      <c r="M315" s="31">
        <v>0.36270000000000002</v>
      </c>
      <c r="N315" s="1"/>
      <c r="O315" s="1"/>
    </row>
    <row r="316" spans="1:15" ht="12.75" customHeight="1">
      <c r="A316" s="33">
        <v>306</v>
      </c>
      <c r="B316" s="62" t="s">
        <v>181</v>
      </c>
      <c r="C316" s="31">
        <v>689.35</v>
      </c>
      <c r="D316" s="40">
        <v>689.76666666666677</v>
      </c>
      <c r="E316" s="40">
        <v>679.63333333333355</v>
      </c>
      <c r="F316" s="40">
        <v>669.91666666666674</v>
      </c>
      <c r="G316" s="40">
        <v>659.78333333333353</v>
      </c>
      <c r="H316" s="40">
        <v>699.48333333333358</v>
      </c>
      <c r="I316" s="40">
        <v>709.61666666666679</v>
      </c>
      <c r="J316" s="40">
        <v>719.3333333333336</v>
      </c>
      <c r="K316" s="31">
        <v>699.9</v>
      </c>
      <c r="L316" s="31">
        <v>680.05</v>
      </c>
      <c r="M316" s="31">
        <v>6.0436899999999998</v>
      </c>
      <c r="N316" s="1"/>
      <c r="O316" s="1"/>
    </row>
    <row r="317" spans="1:15" ht="12.75" customHeight="1">
      <c r="A317" s="33">
        <v>307</v>
      </c>
      <c r="B317" s="62" t="s">
        <v>289</v>
      </c>
      <c r="C317" s="31">
        <v>601.65</v>
      </c>
      <c r="D317" s="40">
        <v>609.05000000000007</v>
      </c>
      <c r="E317" s="40">
        <v>588.10000000000014</v>
      </c>
      <c r="F317" s="40">
        <v>574.55000000000007</v>
      </c>
      <c r="G317" s="40">
        <v>553.60000000000014</v>
      </c>
      <c r="H317" s="40">
        <v>622.60000000000014</v>
      </c>
      <c r="I317" s="40">
        <v>643.55000000000018</v>
      </c>
      <c r="J317" s="40">
        <v>657.10000000000014</v>
      </c>
      <c r="K317" s="31">
        <v>630</v>
      </c>
      <c r="L317" s="31">
        <v>595.5</v>
      </c>
      <c r="M317" s="31">
        <v>20.909569999999999</v>
      </c>
      <c r="N317" s="1"/>
      <c r="O317" s="1"/>
    </row>
    <row r="318" spans="1:15" ht="12.75" customHeight="1">
      <c r="A318" s="33">
        <v>308</v>
      </c>
      <c r="B318" s="62" t="s">
        <v>475</v>
      </c>
      <c r="C318" s="31">
        <v>1218.0999999999999</v>
      </c>
      <c r="D318" s="40">
        <v>1215.1333333333332</v>
      </c>
      <c r="E318" s="40">
        <v>1194.2666666666664</v>
      </c>
      <c r="F318" s="40">
        <v>1170.4333333333332</v>
      </c>
      <c r="G318" s="40">
        <v>1149.5666666666664</v>
      </c>
      <c r="H318" s="40">
        <v>1238.9666666666665</v>
      </c>
      <c r="I318" s="40">
        <v>1259.8333333333333</v>
      </c>
      <c r="J318" s="40">
        <v>1283.6666666666665</v>
      </c>
      <c r="K318" s="31">
        <v>1236</v>
      </c>
      <c r="L318" s="31">
        <v>1191.3</v>
      </c>
      <c r="M318" s="31">
        <v>96.649360000000001</v>
      </c>
      <c r="N318" s="1"/>
      <c r="O318" s="1"/>
    </row>
    <row r="319" spans="1:15" ht="12.75" customHeight="1">
      <c r="A319" s="33">
        <v>309</v>
      </c>
      <c r="B319" s="62" t="s">
        <v>476</v>
      </c>
      <c r="C319" s="31">
        <v>800.15</v>
      </c>
      <c r="D319" s="40">
        <v>798.06666666666661</v>
      </c>
      <c r="E319" s="40">
        <v>781.03333333333319</v>
      </c>
      <c r="F319" s="40">
        <v>761.91666666666663</v>
      </c>
      <c r="G319" s="40">
        <v>744.88333333333321</v>
      </c>
      <c r="H319" s="40">
        <v>817.18333333333317</v>
      </c>
      <c r="I319" s="40">
        <v>834.21666666666647</v>
      </c>
      <c r="J319" s="40">
        <v>853.33333333333314</v>
      </c>
      <c r="K319" s="31">
        <v>815.1</v>
      </c>
      <c r="L319" s="31">
        <v>778.95</v>
      </c>
      <c r="M319" s="31">
        <v>2.22113</v>
      </c>
      <c r="N319" s="1"/>
      <c r="O319" s="1"/>
    </row>
    <row r="320" spans="1:15" ht="12.75" customHeight="1">
      <c r="A320" s="33">
        <v>310</v>
      </c>
      <c r="B320" s="62" t="s">
        <v>477</v>
      </c>
      <c r="C320" s="31">
        <v>988.9</v>
      </c>
      <c r="D320" s="40">
        <v>991.83333333333337</v>
      </c>
      <c r="E320" s="40">
        <v>977.06666666666672</v>
      </c>
      <c r="F320" s="40">
        <v>965.23333333333335</v>
      </c>
      <c r="G320" s="40">
        <v>950.4666666666667</v>
      </c>
      <c r="H320" s="40">
        <v>1003.6666666666667</v>
      </c>
      <c r="I320" s="40">
        <v>1018.4333333333334</v>
      </c>
      <c r="J320" s="40">
        <v>1030.2666666666669</v>
      </c>
      <c r="K320" s="31">
        <v>1006.6</v>
      </c>
      <c r="L320" s="31">
        <v>980</v>
      </c>
      <c r="M320" s="31">
        <v>1.3877900000000001</v>
      </c>
      <c r="N320" s="1"/>
      <c r="O320" s="1"/>
    </row>
    <row r="321" spans="1:15" ht="12.75" customHeight="1">
      <c r="A321" s="33">
        <v>311</v>
      </c>
      <c r="B321" s="62" t="s">
        <v>180</v>
      </c>
      <c r="C321" s="31">
        <v>1374.5</v>
      </c>
      <c r="D321" s="40">
        <v>1382.0166666666667</v>
      </c>
      <c r="E321" s="40">
        <v>1350.0333333333333</v>
      </c>
      <c r="F321" s="40">
        <v>1325.5666666666666</v>
      </c>
      <c r="G321" s="40">
        <v>1293.5833333333333</v>
      </c>
      <c r="H321" s="40">
        <v>1406.4833333333333</v>
      </c>
      <c r="I321" s="40">
        <v>1438.4666666666665</v>
      </c>
      <c r="J321" s="40">
        <v>1462.9333333333334</v>
      </c>
      <c r="K321" s="31">
        <v>1414</v>
      </c>
      <c r="L321" s="31">
        <v>1357.55</v>
      </c>
      <c r="M321" s="31">
        <v>9.9809999999999999</v>
      </c>
      <c r="N321" s="1"/>
      <c r="O321" s="1"/>
    </row>
    <row r="322" spans="1:15" ht="12.75" customHeight="1">
      <c r="A322" s="33">
        <v>312</v>
      </c>
      <c r="B322" s="62" t="s">
        <v>290</v>
      </c>
      <c r="C322" s="31">
        <v>57.75</v>
      </c>
      <c r="D322" s="40">
        <v>57.699999999999996</v>
      </c>
      <c r="E322" s="40">
        <v>57.149999999999991</v>
      </c>
      <c r="F322" s="40">
        <v>56.55</v>
      </c>
      <c r="G322" s="40">
        <v>55.999999999999993</v>
      </c>
      <c r="H322" s="40">
        <v>58.29999999999999</v>
      </c>
      <c r="I322" s="40">
        <v>58.849999999999987</v>
      </c>
      <c r="J322" s="40">
        <v>59.449999999999989</v>
      </c>
      <c r="K322" s="31">
        <v>58.25</v>
      </c>
      <c r="L322" s="31">
        <v>57.1</v>
      </c>
      <c r="M322" s="31">
        <v>39.760039999999996</v>
      </c>
      <c r="N322" s="1"/>
      <c r="O322" s="1"/>
    </row>
    <row r="323" spans="1:15" ht="12.75" customHeight="1">
      <c r="A323" s="33">
        <v>313</v>
      </c>
      <c r="B323" s="62" t="s">
        <v>478</v>
      </c>
      <c r="C323" s="31">
        <v>718.6</v>
      </c>
      <c r="D323" s="40">
        <v>717.4666666666667</v>
      </c>
      <c r="E323" s="40">
        <v>710.08333333333337</v>
      </c>
      <c r="F323" s="40">
        <v>701.56666666666672</v>
      </c>
      <c r="G323" s="40">
        <v>694.18333333333339</v>
      </c>
      <c r="H323" s="40">
        <v>725.98333333333335</v>
      </c>
      <c r="I323" s="40">
        <v>733.36666666666656</v>
      </c>
      <c r="J323" s="40">
        <v>741.88333333333333</v>
      </c>
      <c r="K323" s="31">
        <v>724.85</v>
      </c>
      <c r="L323" s="31">
        <v>708.95</v>
      </c>
      <c r="M323" s="31">
        <v>1.4613799999999999</v>
      </c>
      <c r="N323" s="1"/>
      <c r="O323" s="1"/>
    </row>
    <row r="324" spans="1:15" ht="12.75" customHeight="1">
      <c r="A324" s="33">
        <v>314</v>
      </c>
      <c r="B324" s="62" t="s">
        <v>184</v>
      </c>
      <c r="C324" s="31">
        <v>1873.05</v>
      </c>
      <c r="D324" s="40">
        <v>1868.7333333333336</v>
      </c>
      <c r="E324" s="40">
        <v>1858.4666666666672</v>
      </c>
      <c r="F324" s="40">
        <v>1843.8833333333337</v>
      </c>
      <c r="G324" s="40">
        <v>1833.6166666666672</v>
      </c>
      <c r="H324" s="40">
        <v>1883.3166666666671</v>
      </c>
      <c r="I324" s="40">
        <v>1893.5833333333335</v>
      </c>
      <c r="J324" s="40">
        <v>1908.166666666667</v>
      </c>
      <c r="K324" s="31">
        <v>1879</v>
      </c>
      <c r="L324" s="31">
        <v>1854.15</v>
      </c>
      <c r="M324" s="31">
        <v>2.6349300000000002</v>
      </c>
      <c r="N324" s="1"/>
      <c r="O324" s="1"/>
    </row>
    <row r="325" spans="1:15" ht="12.75" customHeight="1">
      <c r="A325" s="33">
        <v>315</v>
      </c>
      <c r="B325" s="62" t="s">
        <v>179</v>
      </c>
      <c r="C325" s="31">
        <v>1571.25</v>
      </c>
      <c r="D325" s="40">
        <v>1580.3</v>
      </c>
      <c r="E325" s="40">
        <v>1551.9499999999998</v>
      </c>
      <c r="F325" s="40">
        <v>1532.6499999999999</v>
      </c>
      <c r="G325" s="40">
        <v>1504.2999999999997</v>
      </c>
      <c r="H325" s="40">
        <v>1599.6</v>
      </c>
      <c r="I325" s="40">
        <v>1627.9499999999998</v>
      </c>
      <c r="J325" s="40">
        <v>1647.25</v>
      </c>
      <c r="K325" s="31">
        <v>1608.65</v>
      </c>
      <c r="L325" s="31">
        <v>1561</v>
      </c>
      <c r="M325" s="31">
        <v>3.1705700000000001</v>
      </c>
      <c r="N325" s="1"/>
      <c r="O325" s="1"/>
    </row>
    <row r="326" spans="1:15" ht="12.75" customHeight="1">
      <c r="A326" s="33">
        <v>316</v>
      </c>
      <c r="B326" s="62" t="s">
        <v>186</v>
      </c>
      <c r="C326" s="31">
        <v>1180.5</v>
      </c>
      <c r="D326" s="40">
        <v>1178</v>
      </c>
      <c r="E326" s="40">
        <v>1169</v>
      </c>
      <c r="F326" s="40">
        <v>1157.5</v>
      </c>
      <c r="G326" s="40">
        <v>1148.5</v>
      </c>
      <c r="H326" s="40">
        <v>1189.5</v>
      </c>
      <c r="I326" s="40">
        <v>1198.5</v>
      </c>
      <c r="J326" s="40">
        <v>1210</v>
      </c>
      <c r="K326" s="31">
        <v>1187</v>
      </c>
      <c r="L326" s="31">
        <v>1166.5</v>
      </c>
      <c r="M326" s="31">
        <v>3.8021600000000002</v>
      </c>
      <c r="N326" s="1"/>
      <c r="O326" s="1"/>
    </row>
    <row r="327" spans="1:15" ht="12.75" customHeight="1">
      <c r="A327" s="33">
        <v>317</v>
      </c>
      <c r="B327" s="62" t="s">
        <v>479</v>
      </c>
      <c r="C327" s="31">
        <v>631.29999999999995</v>
      </c>
      <c r="D327" s="40">
        <v>632.51666666666677</v>
      </c>
      <c r="E327" s="40">
        <v>627.43333333333351</v>
      </c>
      <c r="F327" s="40">
        <v>623.56666666666672</v>
      </c>
      <c r="G327" s="40">
        <v>618.48333333333346</v>
      </c>
      <c r="H327" s="40">
        <v>636.38333333333355</v>
      </c>
      <c r="I327" s="40">
        <v>641.46666666666681</v>
      </c>
      <c r="J327" s="40">
        <v>645.3333333333336</v>
      </c>
      <c r="K327" s="31">
        <v>637.6</v>
      </c>
      <c r="L327" s="31">
        <v>628.65</v>
      </c>
      <c r="M327" s="31">
        <v>4.29915</v>
      </c>
      <c r="N327" s="1"/>
      <c r="O327" s="1"/>
    </row>
    <row r="328" spans="1:15" ht="12.75" customHeight="1">
      <c r="A328" s="33">
        <v>318</v>
      </c>
      <c r="B328" s="62" t="s">
        <v>480</v>
      </c>
      <c r="C328" s="31">
        <v>41.15</v>
      </c>
      <c r="D328" s="40">
        <v>41.216666666666661</v>
      </c>
      <c r="E328" s="40">
        <v>40.73333333333332</v>
      </c>
      <c r="F328" s="40">
        <v>40.316666666666656</v>
      </c>
      <c r="G328" s="40">
        <v>39.833333333333314</v>
      </c>
      <c r="H328" s="40">
        <v>41.633333333333326</v>
      </c>
      <c r="I328" s="40">
        <v>42.11666666666666</v>
      </c>
      <c r="J328" s="40">
        <v>42.533333333333331</v>
      </c>
      <c r="K328" s="31">
        <v>41.7</v>
      </c>
      <c r="L328" s="31">
        <v>40.799999999999997</v>
      </c>
      <c r="M328" s="31">
        <v>46.28445</v>
      </c>
      <c r="N328" s="1"/>
      <c r="O328" s="1"/>
    </row>
    <row r="329" spans="1:15" ht="12.75" customHeight="1">
      <c r="A329" s="33">
        <v>319</v>
      </c>
      <c r="B329" s="62" t="s">
        <v>481</v>
      </c>
      <c r="C329" s="31">
        <v>120.1</v>
      </c>
      <c r="D329" s="40">
        <v>120.18333333333332</v>
      </c>
      <c r="E329" s="40">
        <v>119.06666666666665</v>
      </c>
      <c r="F329" s="40">
        <v>118.03333333333333</v>
      </c>
      <c r="G329" s="40">
        <v>116.91666666666666</v>
      </c>
      <c r="H329" s="40">
        <v>121.21666666666664</v>
      </c>
      <c r="I329" s="40">
        <v>122.33333333333331</v>
      </c>
      <c r="J329" s="40">
        <v>123.36666666666663</v>
      </c>
      <c r="K329" s="31">
        <v>121.3</v>
      </c>
      <c r="L329" s="31">
        <v>119.15</v>
      </c>
      <c r="M329" s="31">
        <v>28.396989999999999</v>
      </c>
      <c r="N329" s="1"/>
      <c r="O329" s="1"/>
    </row>
    <row r="330" spans="1:15" ht="12.75" customHeight="1">
      <c r="A330" s="33">
        <v>320</v>
      </c>
      <c r="B330" s="62" t="s">
        <v>482</v>
      </c>
      <c r="C330" s="31">
        <v>45.6</v>
      </c>
      <c r="D330" s="40">
        <v>45.416666666666664</v>
      </c>
      <c r="E330" s="40">
        <v>45.033333333333331</v>
      </c>
      <c r="F330" s="40">
        <v>44.466666666666669</v>
      </c>
      <c r="G330" s="40">
        <v>44.083333333333336</v>
      </c>
      <c r="H330" s="40">
        <v>45.983333333333327</v>
      </c>
      <c r="I330" s="40">
        <v>46.366666666666667</v>
      </c>
      <c r="J330" s="40">
        <v>46.933333333333323</v>
      </c>
      <c r="K330" s="31">
        <v>45.8</v>
      </c>
      <c r="L330" s="31">
        <v>44.85</v>
      </c>
      <c r="M330" s="31">
        <v>95.404939999999996</v>
      </c>
      <c r="N330" s="1"/>
      <c r="O330" s="1"/>
    </row>
    <row r="331" spans="1:15" ht="12.75" customHeight="1">
      <c r="A331" s="33">
        <v>321</v>
      </c>
      <c r="B331" s="62" t="s">
        <v>483</v>
      </c>
      <c r="C331" s="31">
        <v>97.15</v>
      </c>
      <c r="D331" s="40">
        <v>97.683333333333337</v>
      </c>
      <c r="E331" s="40">
        <v>95.466666666666669</v>
      </c>
      <c r="F331" s="40">
        <v>93.783333333333331</v>
      </c>
      <c r="G331" s="40">
        <v>91.566666666666663</v>
      </c>
      <c r="H331" s="40">
        <v>99.366666666666674</v>
      </c>
      <c r="I331" s="40">
        <v>101.58333333333334</v>
      </c>
      <c r="J331" s="40">
        <v>103.26666666666668</v>
      </c>
      <c r="K331" s="31">
        <v>99.9</v>
      </c>
      <c r="L331" s="31">
        <v>96</v>
      </c>
      <c r="M331" s="31">
        <v>21.81512</v>
      </c>
      <c r="N331" s="1"/>
      <c r="O331" s="1"/>
    </row>
    <row r="332" spans="1:15" ht="12.75" customHeight="1">
      <c r="A332" s="33">
        <v>322</v>
      </c>
      <c r="B332" s="62" t="s">
        <v>484</v>
      </c>
      <c r="C332" s="31">
        <v>218.9</v>
      </c>
      <c r="D332" s="40">
        <v>219.65</v>
      </c>
      <c r="E332" s="40">
        <v>217.5</v>
      </c>
      <c r="F332" s="40">
        <v>216.1</v>
      </c>
      <c r="G332" s="40">
        <v>213.95</v>
      </c>
      <c r="H332" s="40">
        <v>221.05</v>
      </c>
      <c r="I332" s="40">
        <v>223.20000000000005</v>
      </c>
      <c r="J332" s="40">
        <v>224.60000000000002</v>
      </c>
      <c r="K332" s="31">
        <v>221.8</v>
      </c>
      <c r="L332" s="31">
        <v>218.25</v>
      </c>
      <c r="M332" s="31">
        <v>2.3327</v>
      </c>
      <c r="N332" s="1"/>
      <c r="O332" s="1"/>
    </row>
    <row r="333" spans="1:15" ht="12.75" customHeight="1">
      <c r="A333" s="33">
        <v>323</v>
      </c>
      <c r="B333" s="62" t="s">
        <v>193</v>
      </c>
      <c r="C333" s="31">
        <v>185.85</v>
      </c>
      <c r="D333" s="40">
        <v>186.41666666666666</v>
      </c>
      <c r="E333" s="40">
        <v>184.63333333333333</v>
      </c>
      <c r="F333" s="40">
        <v>183.41666666666666</v>
      </c>
      <c r="G333" s="40">
        <v>181.63333333333333</v>
      </c>
      <c r="H333" s="40">
        <v>187.63333333333333</v>
      </c>
      <c r="I333" s="40">
        <v>189.41666666666669</v>
      </c>
      <c r="J333" s="40">
        <v>190.63333333333333</v>
      </c>
      <c r="K333" s="31">
        <v>188.2</v>
      </c>
      <c r="L333" s="31">
        <v>185.2</v>
      </c>
      <c r="M333" s="31">
        <v>53.637230000000002</v>
      </c>
      <c r="N333" s="1"/>
      <c r="O333" s="1"/>
    </row>
    <row r="334" spans="1:15" ht="12.75" customHeight="1">
      <c r="A334" s="33">
        <v>324</v>
      </c>
      <c r="B334" s="62" t="s">
        <v>485</v>
      </c>
      <c r="C334" s="31">
        <v>1006.1</v>
      </c>
      <c r="D334" s="40">
        <v>1014.75</v>
      </c>
      <c r="E334" s="40">
        <v>990.5</v>
      </c>
      <c r="F334" s="40">
        <v>974.9</v>
      </c>
      <c r="G334" s="40">
        <v>950.65</v>
      </c>
      <c r="H334" s="40">
        <v>1030.3499999999999</v>
      </c>
      <c r="I334" s="40">
        <v>1054.5999999999999</v>
      </c>
      <c r="J334" s="40">
        <v>1070.2</v>
      </c>
      <c r="K334" s="31">
        <v>1039</v>
      </c>
      <c r="L334" s="31">
        <v>999.15</v>
      </c>
      <c r="M334" s="31">
        <v>2.7042700000000002</v>
      </c>
      <c r="N334" s="1"/>
      <c r="O334" s="1"/>
    </row>
    <row r="335" spans="1:15" ht="12.75" customHeight="1">
      <c r="A335" s="33">
        <v>325</v>
      </c>
      <c r="B335" s="62" t="s">
        <v>187</v>
      </c>
      <c r="C335" s="31">
        <v>84.6</v>
      </c>
      <c r="D335" s="40">
        <v>84.833333333333329</v>
      </c>
      <c r="E335" s="40">
        <v>84.166666666666657</v>
      </c>
      <c r="F335" s="40">
        <v>83.733333333333334</v>
      </c>
      <c r="G335" s="40">
        <v>83.066666666666663</v>
      </c>
      <c r="H335" s="40">
        <v>85.266666666666652</v>
      </c>
      <c r="I335" s="40">
        <v>85.933333333333309</v>
      </c>
      <c r="J335" s="40">
        <v>86.366666666666646</v>
      </c>
      <c r="K335" s="31">
        <v>85.5</v>
      </c>
      <c r="L335" s="31">
        <v>84.4</v>
      </c>
      <c r="M335" s="31">
        <v>42.62238</v>
      </c>
      <c r="N335" s="1"/>
      <c r="O335" s="1"/>
    </row>
    <row r="336" spans="1:15" ht="12.75" customHeight="1">
      <c r="A336" s="33">
        <v>326</v>
      </c>
      <c r="B336" s="62" t="s">
        <v>189</v>
      </c>
      <c r="C336" s="31">
        <v>4641.8</v>
      </c>
      <c r="D336" s="40">
        <v>4655.9666666666662</v>
      </c>
      <c r="E336" s="40">
        <v>4615.9333333333325</v>
      </c>
      <c r="F336" s="40">
        <v>4590.0666666666666</v>
      </c>
      <c r="G336" s="40">
        <v>4550.0333333333328</v>
      </c>
      <c r="H336" s="40">
        <v>4681.8333333333321</v>
      </c>
      <c r="I336" s="40">
        <v>4721.8666666666668</v>
      </c>
      <c r="J336" s="40">
        <v>4747.7333333333318</v>
      </c>
      <c r="K336" s="31">
        <v>4696</v>
      </c>
      <c r="L336" s="31">
        <v>4630.1000000000004</v>
      </c>
      <c r="M336" s="31">
        <v>0.49049999999999999</v>
      </c>
      <c r="N336" s="1"/>
      <c r="O336" s="1"/>
    </row>
    <row r="337" spans="1:15" ht="12.75" customHeight="1">
      <c r="A337" s="33">
        <v>327</v>
      </c>
      <c r="B337" s="62" t="s">
        <v>486</v>
      </c>
      <c r="C337" s="31">
        <v>682.75</v>
      </c>
      <c r="D337" s="40">
        <v>684.58333333333337</v>
      </c>
      <c r="E337" s="40">
        <v>674.4666666666667</v>
      </c>
      <c r="F337" s="40">
        <v>666.18333333333328</v>
      </c>
      <c r="G337" s="40">
        <v>656.06666666666661</v>
      </c>
      <c r="H337" s="40">
        <v>692.86666666666679</v>
      </c>
      <c r="I337" s="40">
        <v>702.98333333333335</v>
      </c>
      <c r="J337" s="40">
        <v>711.26666666666688</v>
      </c>
      <c r="K337" s="31">
        <v>694.7</v>
      </c>
      <c r="L337" s="31">
        <v>676.3</v>
      </c>
      <c r="M337" s="31">
        <v>1.99766</v>
      </c>
      <c r="N337" s="1"/>
      <c r="O337" s="1"/>
    </row>
    <row r="338" spans="1:15" ht="12.75" customHeight="1">
      <c r="A338" s="33">
        <v>328</v>
      </c>
      <c r="B338" s="62" t="s">
        <v>190</v>
      </c>
      <c r="C338" s="31">
        <v>22794.85</v>
      </c>
      <c r="D338" s="40">
        <v>22902.033333333336</v>
      </c>
      <c r="E338" s="40">
        <v>22654.066666666673</v>
      </c>
      <c r="F338" s="40">
        <v>22513.283333333336</v>
      </c>
      <c r="G338" s="40">
        <v>22265.316666666673</v>
      </c>
      <c r="H338" s="40">
        <v>23042.816666666673</v>
      </c>
      <c r="I338" s="40">
        <v>23290.78333333334</v>
      </c>
      <c r="J338" s="40">
        <v>23431.566666666673</v>
      </c>
      <c r="K338" s="31">
        <v>23150</v>
      </c>
      <c r="L338" s="31">
        <v>22761.25</v>
      </c>
      <c r="M338" s="31">
        <v>0.43330999999999997</v>
      </c>
      <c r="N338" s="1"/>
      <c r="O338" s="1"/>
    </row>
    <row r="339" spans="1:15" ht="12.75" customHeight="1">
      <c r="A339" s="33">
        <v>329</v>
      </c>
      <c r="B339" s="62" t="s">
        <v>487</v>
      </c>
      <c r="C339" s="31">
        <v>66.5</v>
      </c>
      <c r="D339" s="40">
        <v>66.416666666666671</v>
      </c>
      <c r="E339" s="40">
        <v>65.483333333333348</v>
      </c>
      <c r="F339" s="40">
        <v>64.466666666666683</v>
      </c>
      <c r="G339" s="40">
        <v>63.53333333333336</v>
      </c>
      <c r="H339" s="40">
        <v>67.433333333333337</v>
      </c>
      <c r="I339" s="40">
        <v>68.366666666666646</v>
      </c>
      <c r="J339" s="40">
        <v>69.383333333333326</v>
      </c>
      <c r="K339" s="31">
        <v>67.349999999999994</v>
      </c>
      <c r="L339" s="31">
        <v>65.400000000000006</v>
      </c>
      <c r="M339" s="31">
        <v>18.08642</v>
      </c>
      <c r="N339" s="1"/>
      <c r="O339" s="1"/>
    </row>
    <row r="340" spans="1:15" ht="12.75" customHeight="1">
      <c r="A340" s="33">
        <v>330</v>
      </c>
      <c r="B340" s="62" t="s">
        <v>291</v>
      </c>
      <c r="C340" s="31">
        <v>246.2</v>
      </c>
      <c r="D340" s="40">
        <v>246.6</v>
      </c>
      <c r="E340" s="40">
        <v>244.7</v>
      </c>
      <c r="F340" s="40">
        <v>243.2</v>
      </c>
      <c r="G340" s="40">
        <v>241.29999999999998</v>
      </c>
      <c r="H340" s="40">
        <v>248.1</v>
      </c>
      <c r="I340" s="40">
        <v>250.00000000000003</v>
      </c>
      <c r="J340" s="40">
        <v>251.5</v>
      </c>
      <c r="K340" s="31">
        <v>248.5</v>
      </c>
      <c r="L340" s="31">
        <v>245.1</v>
      </c>
      <c r="M340" s="31">
        <v>3.2991600000000001</v>
      </c>
      <c r="N340" s="1"/>
      <c r="O340" s="1"/>
    </row>
    <row r="341" spans="1:15" ht="12.75" customHeight="1">
      <c r="A341" s="33">
        <v>331</v>
      </c>
      <c r="B341" s="62" t="s">
        <v>488</v>
      </c>
      <c r="C341" s="31">
        <v>353.7</v>
      </c>
      <c r="D341" s="40">
        <v>354.76666666666665</v>
      </c>
      <c r="E341" s="40">
        <v>350.33333333333331</v>
      </c>
      <c r="F341" s="40">
        <v>346.96666666666664</v>
      </c>
      <c r="G341" s="40">
        <v>342.5333333333333</v>
      </c>
      <c r="H341" s="40">
        <v>358.13333333333333</v>
      </c>
      <c r="I341" s="40">
        <v>362.56666666666672</v>
      </c>
      <c r="J341" s="40">
        <v>365.93333333333334</v>
      </c>
      <c r="K341" s="31">
        <v>359.2</v>
      </c>
      <c r="L341" s="31">
        <v>351.4</v>
      </c>
      <c r="M341" s="31">
        <v>1.83586</v>
      </c>
      <c r="N341" s="1"/>
      <c r="O341" s="1"/>
    </row>
    <row r="342" spans="1:15" ht="12.75" customHeight="1">
      <c r="A342" s="33">
        <v>332</v>
      </c>
      <c r="B342" s="62" t="s">
        <v>194</v>
      </c>
      <c r="C342" s="31">
        <v>1009.1</v>
      </c>
      <c r="D342" s="40">
        <v>1011.2333333333332</v>
      </c>
      <c r="E342" s="40">
        <v>1000.9166666666665</v>
      </c>
      <c r="F342" s="40">
        <v>992.73333333333323</v>
      </c>
      <c r="G342" s="40">
        <v>982.41666666666652</v>
      </c>
      <c r="H342" s="40">
        <v>1019.4166666666665</v>
      </c>
      <c r="I342" s="40">
        <v>1029.7333333333333</v>
      </c>
      <c r="J342" s="40">
        <v>1037.9166666666665</v>
      </c>
      <c r="K342" s="31">
        <v>1021.55</v>
      </c>
      <c r="L342" s="31">
        <v>1003.05</v>
      </c>
      <c r="M342" s="31">
        <v>4.9221000000000004</v>
      </c>
      <c r="N342" s="1"/>
      <c r="O342" s="1"/>
    </row>
    <row r="343" spans="1:15" ht="12.75" customHeight="1">
      <c r="A343" s="33">
        <v>333</v>
      </c>
      <c r="B343" s="62" t="s">
        <v>196</v>
      </c>
      <c r="C343" s="31">
        <v>157.80000000000001</v>
      </c>
      <c r="D343" s="40">
        <v>157.58333333333334</v>
      </c>
      <c r="E343" s="40">
        <v>156.7166666666667</v>
      </c>
      <c r="F343" s="40">
        <v>155.63333333333335</v>
      </c>
      <c r="G343" s="40">
        <v>154.76666666666671</v>
      </c>
      <c r="H343" s="40">
        <v>158.66666666666669</v>
      </c>
      <c r="I343" s="40">
        <v>159.5333333333333</v>
      </c>
      <c r="J343" s="40">
        <v>160.61666666666667</v>
      </c>
      <c r="K343" s="31">
        <v>158.44999999999999</v>
      </c>
      <c r="L343" s="31">
        <v>156.5</v>
      </c>
      <c r="M343" s="31">
        <v>47.182209999999998</v>
      </c>
      <c r="N343" s="1"/>
      <c r="O343" s="1"/>
    </row>
    <row r="344" spans="1:15" ht="12.75" customHeight="1">
      <c r="A344" s="33">
        <v>334</v>
      </c>
      <c r="B344" s="62" t="s">
        <v>292</v>
      </c>
      <c r="C344" s="31">
        <v>253.95</v>
      </c>
      <c r="D344" s="40">
        <v>253.95000000000002</v>
      </c>
      <c r="E344" s="40">
        <v>252.50000000000003</v>
      </c>
      <c r="F344" s="40">
        <v>251.05</v>
      </c>
      <c r="G344" s="40">
        <v>249.60000000000002</v>
      </c>
      <c r="H344" s="40">
        <v>255.40000000000003</v>
      </c>
      <c r="I344" s="40">
        <v>256.85000000000002</v>
      </c>
      <c r="J344" s="40">
        <v>258.30000000000007</v>
      </c>
      <c r="K344" s="31">
        <v>255.4</v>
      </c>
      <c r="L344" s="31">
        <v>252.5</v>
      </c>
      <c r="M344" s="31">
        <v>16.57845</v>
      </c>
      <c r="N344" s="1"/>
      <c r="O344" s="1"/>
    </row>
    <row r="345" spans="1:15" ht="12.75" customHeight="1">
      <c r="A345" s="33">
        <v>335</v>
      </c>
      <c r="B345" s="62" t="s">
        <v>489</v>
      </c>
      <c r="C345" s="31">
        <v>962.95</v>
      </c>
      <c r="D345" s="40">
        <v>956.23333333333323</v>
      </c>
      <c r="E345" s="40">
        <v>937.01666666666642</v>
      </c>
      <c r="F345" s="40">
        <v>911.08333333333314</v>
      </c>
      <c r="G345" s="40">
        <v>891.86666666666633</v>
      </c>
      <c r="H345" s="40">
        <v>982.16666666666652</v>
      </c>
      <c r="I345" s="40">
        <v>1001.3833333333334</v>
      </c>
      <c r="J345" s="40">
        <v>1027.3166666666666</v>
      </c>
      <c r="K345" s="31">
        <v>975.45</v>
      </c>
      <c r="L345" s="31">
        <v>930.3</v>
      </c>
      <c r="M345" s="31">
        <v>25.88785</v>
      </c>
      <c r="N345" s="1"/>
      <c r="O345" s="1"/>
    </row>
    <row r="346" spans="1:15" ht="12.75" customHeight="1">
      <c r="A346" s="33">
        <v>336</v>
      </c>
      <c r="B346" s="62" t="s">
        <v>293</v>
      </c>
      <c r="C346" s="31">
        <v>871.25</v>
      </c>
      <c r="D346" s="40">
        <v>882.5</v>
      </c>
      <c r="E346" s="40">
        <v>850.05</v>
      </c>
      <c r="F346" s="40">
        <v>828.84999999999991</v>
      </c>
      <c r="G346" s="40">
        <v>796.39999999999986</v>
      </c>
      <c r="H346" s="40">
        <v>903.7</v>
      </c>
      <c r="I346" s="40">
        <v>936.15000000000009</v>
      </c>
      <c r="J346" s="40">
        <v>957.35000000000014</v>
      </c>
      <c r="K346" s="31">
        <v>914.95</v>
      </c>
      <c r="L346" s="31">
        <v>861.3</v>
      </c>
      <c r="M346" s="31">
        <v>60.926940000000002</v>
      </c>
      <c r="N346" s="1"/>
      <c r="O346" s="1"/>
    </row>
    <row r="347" spans="1:15" ht="12.75" customHeight="1">
      <c r="A347" s="33">
        <v>337</v>
      </c>
      <c r="B347" s="62" t="s">
        <v>195</v>
      </c>
      <c r="C347" s="31">
        <v>3864.35</v>
      </c>
      <c r="D347" s="40">
        <v>3862.9166666666665</v>
      </c>
      <c r="E347" s="40">
        <v>3826.833333333333</v>
      </c>
      <c r="F347" s="40">
        <v>3789.3166666666666</v>
      </c>
      <c r="G347" s="40">
        <v>3753.2333333333331</v>
      </c>
      <c r="H347" s="40">
        <v>3900.4333333333329</v>
      </c>
      <c r="I347" s="40">
        <v>3936.516666666666</v>
      </c>
      <c r="J347" s="40">
        <v>3974.0333333333328</v>
      </c>
      <c r="K347" s="31">
        <v>3899</v>
      </c>
      <c r="L347" s="31">
        <v>3825.4</v>
      </c>
      <c r="M347" s="31">
        <v>1.01423</v>
      </c>
      <c r="N347" s="1"/>
      <c r="O347" s="1"/>
    </row>
    <row r="348" spans="1:15" ht="12.75" customHeight="1">
      <c r="A348" s="33">
        <v>338</v>
      </c>
      <c r="B348" s="62" t="s">
        <v>490</v>
      </c>
      <c r="C348" s="31">
        <v>245.05</v>
      </c>
      <c r="D348" s="40">
        <v>243.54999999999998</v>
      </c>
      <c r="E348" s="40">
        <v>240.24999999999997</v>
      </c>
      <c r="F348" s="40">
        <v>235.45</v>
      </c>
      <c r="G348" s="40">
        <v>232.14999999999998</v>
      </c>
      <c r="H348" s="40">
        <v>248.34999999999997</v>
      </c>
      <c r="I348" s="40">
        <v>251.64999999999998</v>
      </c>
      <c r="J348" s="40">
        <v>256.44999999999993</v>
      </c>
      <c r="K348" s="31">
        <v>246.85</v>
      </c>
      <c r="L348" s="31">
        <v>238.75</v>
      </c>
      <c r="M348" s="31">
        <v>2.4782700000000002</v>
      </c>
      <c r="N348" s="1"/>
      <c r="O348" s="1"/>
    </row>
    <row r="349" spans="1:15" ht="12.75" customHeight="1">
      <c r="A349" s="33">
        <v>339</v>
      </c>
      <c r="B349" s="62" t="s">
        <v>294</v>
      </c>
      <c r="C349" s="31">
        <v>661.5</v>
      </c>
      <c r="D349" s="40">
        <v>661.36666666666667</v>
      </c>
      <c r="E349" s="40">
        <v>651.73333333333335</v>
      </c>
      <c r="F349" s="40">
        <v>641.9666666666667</v>
      </c>
      <c r="G349" s="40">
        <v>632.33333333333337</v>
      </c>
      <c r="H349" s="40">
        <v>671.13333333333333</v>
      </c>
      <c r="I349" s="40">
        <v>680.76666666666677</v>
      </c>
      <c r="J349" s="40">
        <v>690.5333333333333</v>
      </c>
      <c r="K349" s="31">
        <v>671</v>
      </c>
      <c r="L349" s="31">
        <v>651.6</v>
      </c>
      <c r="M349" s="31">
        <v>12.923310000000001</v>
      </c>
      <c r="N349" s="1"/>
      <c r="O349" s="1"/>
    </row>
    <row r="350" spans="1:15" ht="12.75" customHeight="1">
      <c r="A350" s="33">
        <v>340</v>
      </c>
      <c r="B350" s="62" t="s">
        <v>491</v>
      </c>
      <c r="C350" s="31">
        <v>157.80000000000001</v>
      </c>
      <c r="D350" s="40">
        <v>159.06666666666669</v>
      </c>
      <c r="E350" s="40">
        <v>155.88333333333338</v>
      </c>
      <c r="F350" s="40">
        <v>153.9666666666667</v>
      </c>
      <c r="G350" s="40">
        <v>150.78333333333339</v>
      </c>
      <c r="H350" s="40">
        <v>160.98333333333338</v>
      </c>
      <c r="I350" s="40">
        <v>164.16666666666671</v>
      </c>
      <c r="J350" s="40">
        <v>166.08333333333337</v>
      </c>
      <c r="K350" s="31">
        <v>162.25</v>
      </c>
      <c r="L350" s="31">
        <v>157.15</v>
      </c>
      <c r="M350" s="31">
        <v>23.561170000000001</v>
      </c>
      <c r="N350" s="1"/>
      <c r="O350" s="1"/>
    </row>
    <row r="351" spans="1:15" ht="12.75" customHeight="1">
      <c r="A351" s="33">
        <v>341</v>
      </c>
      <c r="B351" s="62" t="s">
        <v>203</v>
      </c>
      <c r="C351" s="31">
        <v>3854</v>
      </c>
      <c r="D351" s="40">
        <v>3874.2000000000003</v>
      </c>
      <c r="E351" s="40">
        <v>3808.6500000000005</v>
      </c>
      <c r="F351" s="40">
        <v>3763.3</v>
      </c>
      <c r="G351" s="40">
        <v>3697.7500000000005</v>
      </c>
      <c r="H351" s="40">
        <v>3919.5500000000006</v>
      </c>
      <c r="I351" s="40">
        <v>3985.1000000000008</v>
      </c>
      <c r="J351" s="40">
        <v>4030.4500000000007</v>
      </c>
      <c r="K351" s="31">
        <v>3939.75</v>
      </c>
      <c r="L351" s="31">
        <v>3828.85</v>
      </c>
      <c r="M351" s="31">
        <v>2.1076600000000001</v>
      </c>
      <c r="N351" s="1"/>
      <c r="O351" s="1"/>
    </row>
    <row r="352" spans="1:15" ht="12.75" customHeight="1">
      <c r="A352" s="33">
        <v>342</v>
      </c>
      <c r="B352" s="62" t="s">
        <v>492</v>
      </c>
      <c r="C352" s="31">
        <v>570.4</v>
      </c>
      <c r="D352" s="40">
        <v>573.65</v>
      </c>
      <c r="E352" s="40">
        <v>564.79999999999995</v>
      </c>
      <c r="F352" s="40">
        <v>559.19999999999993</v>
      </c>
      <c r="G352" s="40">
        <v>550.34999999999991</v>
      </c>
      <c r="H352" s="40">
        <v>579.25</v>
      </c>
      <c r="I352" s="40">
        <v>588.10000000000014</v>
      </c>
      <c r="J352" s="40">
        <v>593.70000000000005</v>
      </c>
      <c r="K352" s="31">
        <v>582.5</v>
      </c>
      <c r="L352" s="31">
        <v>568.04999999999995</v>
      </c>
      <c r="M352" s="31">
        <v>6.57925</v>
      </c>
      <c r="N352" s="1"/>
      <c r="O352" s="1"/>
    </row>
    <row r="353" spans="1:15" ht="12.75" customHeight="1">
      <c r="A353" s="33">
        <v>343</v>
      </c>
      <c r="B353" s="62" t="s">
        <v>493</v>
      </c>
      <c r="C353" s="31">
        <v>331.75</v>
      </c>
      <c r="D353" s="40">
        <v>334.28333333333336</v>
      </c>
      <c r="E353" s="40">
        <v>327.4666666666667</v>
      </c>
      <c r="F353" s="40">
        <v>323.18333333333334</v>
      </c>
      <c r="G353" s="40">
        <v>316.36666666666667</v>
      </c>
      <c r="H353" s="40">
        <v>338.56666666666672</v>
      </c>
      <c r="I353" s="40">
        <v>345.38333333333344</v>
      </c>
      <c r="J353" s="40">
        <v>349.66666666666674</v>
      </c>
      <c r="K353" s="31">
        <v>341.1</v>
      </c>
      <c r="L353" s="31">
        <v>330</v>
      </c>
      <c r="M353" s="31">
        <v>4.7731599999999998</v>
      </c>
      <c r="N353" s="1"/>
      <c r="O353" s="1"/>
    </row>
    <row r="354" spans="1:15" ht="12.75" customHeight="1">
      <c r="A354" s="33">
        <v>344</v>
      </c>
      <c r="B354" s="62" t="s">
        <v>208</v>
      </c>
      <c r="C354" s="31">
        <v>1422.95</v>
      </c>
      <c r="D354" s="40">
        <v>1431.1500000000003</v>
      </c>
      <c r="E354" s="40">
        <v>1406.4000000000005</v>
      </c>
      <c r="F354" s="40">
        <v>1389.8500000000001</v>
      </c>
      <c r="G354" s="40">
        <v>1365.1000000000004</v>
      </c>
      <c r="H354" s="40">
        <v>1447.7000000000007</v>
      </c>
      <c r="I354" s="40">
        <v>1472.4500000000003</v>
      </c>
      <c r="J354" s="40">
        <v>1489.0000000000009</v>
      </c>
      <c r="K354" s="31">
        <v>1455.9</v>
      </c>
      <c r="L354" s="31">
        <v>1414.6</v>
      </c>
      <c r="M354" s="31">
        <v>7.3213100000000004</v>
      </c>
      <c r="N354" s="1"/>
      <c r="O354" s="1"/>
    </row>
    <row r="355" spans="1:15" ht="12.75" customHeight="1">
      <c r="A355" s="33">
        <v>345</v>
      </c>
      <c r="B355" s="62" t="s">
        <v>197</v>
      </c>
      <c r="C355" s="31">
        <v>38811.1</v>
      </c>
      <c r="D355" s="40">
        <v>38724.416666666664</v>
      </c>
      <c r="E355" s="40">
        <v>38548.833333333328</v>
      </c>
      <c r="F355" s="40">
        <v>38286.566666666666</v>
      </c>
      <c r="G355" s="40">
        <v>38110.98333333333</v>
      </c>
      <c r="H355" s="40">
        <v>38986.683333333327</v>
      </c>
      <c r="I355" s="40">
        <v>39162.266666666656</v>
      </c>
      <c r="J355" s="40">
        <v>39424.533333333326</v>
      </c>
      <c r="K355" s="31">
        <v>38900</v>
      </c>
      <c r="L355" s="31">
        <v>38462.15</v>
      </c>
      <c r="M355" s="31">
        <v>0.12503</v>
      </c>
      <c r="N355" s="1"/>
      <c r="O355" s="1"/>
    </row>
    <row r="356" spans="1:15" ht="12.75" customHeight="1">
      <c r="A356" s="33">
        <v>346</v>
      </c>
      <c r="B356" s="62" t="s">
        <v>295</v>
      </c>
      <c r="C356" s="31">
        <v>1165.05</v>
      </c>
      <c r="D356" s="40">
        <v>1157.4666666666665</v>
      </c>
      <c r="E356" s="40">
        <v>1142.633333333333</v>
      </c>
      <c r="F356" s="40">
        <v>1120.2166666666665</v>
      </c>
      <c r="G356" s="40">
        <v>1105.383333333333</v>
      </c>
      <c r="H356" s="40">
        <v>1179.883333333333</v>
      </c>
      <c r="I356" s="40">
        <v>1194.7166666666665</v>
      </c>
      <c r="J356" s="40">
        <v>1217.133333333333</v>
      </c>
      <c r="K356" s="31">
        <v>1172.3</v>
      </c>
      <c r="L356" s="31">
        <v>1135.05</v>
      </c>
      <c r="M356" s="31">
        <v>3.4884200000000001</v>
      </c>
      <c r="N356" s="1"/>
      <c r="O356" s="1"/>
    </row>
    <row r="357" spans="1:15" ht="12.75" customHeight="1">
      <c r="A357" s="33">
        <v>347</v>
      </c>
      <c r="B357" s="62" t="s">
        <v>199</v>
      </c>
      <c r="C357" s="31">
        <v>4943.1000000000004</v>
      </c>
      <c r="D357" s="40">
        <v>4944.6833333333334</v>
      </c>
      <c r="E357" s="40">
        <v>4909.3666666666668</v>
      </c>
      <c r="F357" s="40">
        <v>4875.6333333333332</v>
      </c>
      <c r="G357" s="40">
        <v>4840.3166666666666</v>
      </c>
      <c r="H357" s="40">
        <v>4978.416666666667</v>
      </c>
      <c r="I357" s="40">
        <v>5013.7333333333345</v>
      </c>
      <c r="J357" s="40">
        <v>5047.4666666666672</v>
      </c>
      <c r="K357" s="31">
        <v>4980</v>
      </c>
      <c r="L357" s="31">
        <v>4910.95</v>
      </c>
      <c r="M357" s="31">
        <v>2.1275300000000001</v>
      </c>
      <c r="N357" s="1"/>
      <c r="O357" s="1"/>
    </row>
    <row r="358" spans="1:15" ht="12.75" customHeight="1">
      <c r="A358" s="33">
        <v>348</v>
      </c>
      <c r="B358" s="62" t="s">
        <v>200</v>
      </c>
      <c r="C358" s="31">
        <v>226</v>
      </c>
      <c r="D358" s="40">
        <v>226.15</v>
      </c>
      <c r="E358" s="40">
        <v>224.95000000000002</v>
      </c>
      <c r="F358" s="40">
        <v>223.9</v>
      </c>
      <c r="G358" s="40">
        <v>222.70000000000002</v>
      </c>
      <c r="H358" s="40">
        <v>227.20000000000002</v>
      </c>
      <c r="I358" s="40">
        <v>228.4</v>
      </c>
      <c r="J358" s="40">
        <v>229.45000000000002</v>
      </c>
      <c r="K358" s="31">
        <v>227.35</v>
      </c>
      <c r="L358" s="31">
        <v>225.1</v>
      </c>
      <c r="M358" s="31">
        <v>10.109959999999999</v>
      </c>
      <c r="N358" s="1"/>
      <c r="O358" s="1"/>
    </row>
    <row r="359" spans="1:15" ht="12.75" customHeight="1">
      <c r="A359" s="33">
        <v>349</v>
      </c>
      <c r="B359" s="62" t="s">
        <v>494</v>
      </c>
      <c r="C359" s="31">
        <v>3842.7</v>
      </c>
      <c r="D359" s="40">
        <v>3857.2333333333336</v>
      </c>
      <c r="E359" s="40">
        <v>3815.4666666666672</v>
      </c>
      <c r="F359" s="40">
        <v>3788.2333333333336</v>
      </c>
      <c r="G359" s="40">
        <v>3746.4666666666672</v>
      </c>
      <c r="H359" s="40">
        <v>3884.4666666666672</v>
      </c>
      <c r="I359" s="40">
        <v>3926.2333333333336</v>
      </c>
      <c r="J359" s="40">
        <v>3953.4666666666672</v>
      </c>
      <c r="K359" s="31">
        <v>3899</v>
      </c>
      <c r="L359" s="31">
        <v>3830</v>
      </c>
      <c r="M359" s="31">
        <v>0.34926000000000001</v>
      </c>
      <c r="N359" s="1"/>
      <c r="O359" s="1"/>
    </row>
    <row r="360" spans="1:15" ht="12.75" customHeight="1">
      <c r="A360" s="33">
        <v>350</v>
      </c>
      <c r="B360" s="62" t="s">
        <v>495</v>
      </c>
      <c r="C360" s="31">
        <v>1566.7</v>
      </c>
      <c r="D360" s="40">
        <v>1571.8833333333332</v>
      </c>
      <c r="E360" s="40">
        <v>1549.8166666666664</v>
      </c>
      <c r="F360" s="40">
        <v>1532.9333333333332</v>
      </c>
      <c r="G360" s="40">
        <v>1510.8666666666663</v>
      </c>
      <c r="H360" s="40">
        <v>1588.7666666666664</v>
      </c>
      <c r="I360" s="40">
        <v>1610.833333333333</v>
      </c>
      <c r="J360" s="40">
        <v>1627.7166666666665</v>
      </c>
      <c r="K360" s="31">
        <v>1593.95</v>
      </c>
      <c r="L360" s="31">
        <v>1555</v>
      </c>
      <c r="M360" s="31">
        <v>0.33892</v>
      </c>
      <c r="N360" s="1"/>
      <c r="O360" s="1"/>
    </row>
    <row r="361" spans="1:15" ht="12.75" customHeight="1">
      <c r="A361" s="33">
        <v>351</v>
      </c>
      <c r="B361" s="62" t="s">
        <v>202</v>
      </c>
      <c r="C361" s="31">
        <v>2673.3</v>
      </c>
      <c r="D361" s="40">
        <v>2686.75</v>
      </c>
      <c r="E361" s="40">
        <v>2654.55</v>
      </c>
      <c r="F361" s="40">
        <v>2635.8</v>
      </c>
      <c r="G361" s="40">
        <v>2603.6000000000004</v>
      </c>
      <c r="H361" s="40">
        <v>2705.5</v>
      </c>
      <c r="I361" s="40">
        <v>2737.7</v>
      </c>
      <c r="J361" s="40">
        <v>2756.45</v>
      </c>
      <c r="K361" s="31">
        <v>2718.95</v>
      </c>
      <c r="L361" s="31">
        <v>2668</v>
      </c>
      <c r="M361" s="31">
        <v>3.00224</v>
      </c>
      <c r="N361" s="1"/>
      <c r="O361" s="1"/>
    </row>
    <row r="362" spans="1:15" ht="12.75" customHeight="1">
      <c r="A362" s="33">
        <v>352</v>
      </c>
      <c r="B362" s="62" t="s">
        <v>496</v>
      </c>
      <c r="C362" s="31">
        <v>94</v>
      </c>
      <c r="D362" s="40">
        <v>94.083333333333329</v>
      </c>
      <c r="E362" s="40">
        <v>91.816666666666663</v>
      </c>
      <c r="F362" s="40">
        <v>89.63333333333334</v>
      </c>
      <c r="G362" s="40">
        <v>87.366666666666674</v>
      </c>
      <c r="H362" s="40">
        <v>96.266666666666652</v>
      </c>
      <c r="I362" s="40">
        <v>98.533333333333331</v>
      </c>
      <c r="J362" s="40">
        <v>100.71666666666664</v>
      </c>
      <c r="K362" s="31">
        <v>96.35</v>
      </c>
      <c r="L362" s="31">
        <v>91.9</v>
      </c>
      <c r="M362" s="31">
        <v>90.635559999999998</v>
      </c>
      <c r="N362" s="1"/>
      <c r="O362" s="1"/>
    </row>
    <row r="363" spans="1:15" ht="12.75" customHeight="1">
      <c r="A363" s="33">
        <v>353</v>
      </c>
      <c r="B363" s="62" t="s">
        <v>497</v>
      </c>
      <c r="C363" s="31">
        <v>1143.5999999999999</v>
      </c>
      <c r="D363" s="40">
        <v>1142.2</v>
      </c>
      <c r="E363" s="40">
        <v>1126.45</v>
      </c>
      <c r="F363" s="40">
        <v>1109.3</v>
      </c>
      <c r="G363" s="40">
        <v>1093.55</v>
      </c>
      <c r="H363" s="40">
        <v>1159.3500000000001</v>
      </c>
      <c r="I363" s="40">
        <v>1175.1000000000001</v>
      </c>
      <c r="J363" s="40">
        <v>1192.2500000000002</v>
      </c>
      <c r="K363" s="31">
        <v>1157.95</v>
      </c>
      <c r="L363" s="31">
        <v>1125.05</v>
      </c>
      <c r="M363" s="31">
        <v>2.1011099999999998</v>
      </c>
      <c r="N363" s="1"/>
      <c r="O363" s="1"/>
    </row>
    <row r="364" spans="1:15" ht="12.75" customHeight="1">
      <c r="A364" s="33">
        <v>354</v>
      </c>
      <c r="B364" s="62" t="s">
        <v>205</v>
      </c>
      <c r="C364" s="31">
        <v>3529.65</v>
      </c>
      <c r="D364" s="40">
        <v>3547.7999999999997</v>
      </c>
      <c r="E364" s="40">
        <v>3496.0999999999995</v>
      </c>
      <c r="F364" s="40">
        <v>3462.5499999999997</v>
      </c>
      <c r="G364" s="40">
        <v>3410.8499999999995</v>
      </c>
      <c r="H364" s="40">
        <v>3581.3499999999995</v>
      </c>
      <c r="I364" s="40">
        <v>3633.0499999999993</v>
      </c>
      <c r="J364" s="40">
        <v>3666.5999999999995</v>
      </c>
      <c r="K364" s="31">
        <v>3599.5</v>
      </c>
      <c r="L364" s="31">
        <v>3514.25</v>
      </c>
      <c r="M364" s="31">
        <v>1.69991</v>
      </c>
      <c r="N364" s="1"/>
      <c r="O364" s="1"/>
    </row>
    <row r="365" spans="1:15" ht="12.75" customHeight="1">
      <c r="A365" s="33">
        <v>355</v>
      </c>
      <c r="B365" s="62" t="s">
        <v>498</v>
      </c>
      <c r="C365" s="31">
        <v>1355.3</v>
      </c>
      <c r="D365" s="40">
        <v>1363.1000000000001</v>
      </c>
      <c r="E365" s="40">
        <v>1332.2500000000002</v>
      </c>
      <c r="F365" s="40">
        <v>1309.2</v>
      </c>
      <c r="G365" s="40">
        <v>1278.3500000000001</v>
      </c>
      <c r="H365" s="40">
        <v>1386.1500000000003</v>
      </c>
      <c r="I365" s="40">
        <v>1417.0000000000002</v>
      </c>
      <c r="J365" s="40">
        <v>1440.0500000000004</v>
      </c>
      <c r="K365" s="31">
        <v>1393.95</v>
      </c>
      <c r="L365" s="31">
        <v>1340.05</v>
      </c>
      <c r="M365" s="31">
        <v>2.0660599999999998</v>
      </c>
      <c r="N365" s="1"/>
      <c r="O365" s="1"/>
    </row>
    <row r="366" spans="1:15" ht="12.75" customHeight="1">
      <c r="A366" s="33">
        <v>356</v>
      </c>
      <c r="B366" s="62" t="s">
        <v>296</v>
      </c>
      <c r="C366" s="31">
        <v>341.05</v>
      </c>
      <c r="D366" s="40">
        <v>342.9666666666667</v>
      </c>
      <c r="E366" s="40">
        <v>338.08333333333337</v>
      </c>
      <c r="F366" s="40">
        <v>335.11666666666667</v>
      </c>
      <c r="G366" s="40">
        <v>330.23333333333335</v>
      </c>
      <c r="H366" s="40">
        <v>345.93333333333339</v>
      </c>
      <c r="I366" s="40">
        <v>350.81666666666672</v>
      </c>
      <c r="J366" s="40">
        <v>353.78333333333342</v>
      </c>
      <c r="K366" s="31">
        <v>347.85</v>
      </c>
      <c r="L366" s="31">
        <v>340</v>
      </c>
      <c r="M366" s="31">
        <v>12.66633</v>
      </c>
      <c r="N366" s="1"/>
      <c r="O366" s="1"/>
    </row>
    <row r="367" spans="1:15" ht="12.75" customHeight="1">
      <c r="A367" s="33">
        <v>357</v>
      </c>
      <c r="B367" s="62" t="s">
        <v>201</v>
      </c>
      <c r="C367" s="31">
        <v>197.25</v>
      </c>
      <c r="D367" s="40">
        <v>197.51666666666665</v>
      </c>
      <c r="E367" s="40">
        <v>195.48333333333329</v>
      </c>
      <c r="F367" s="40">
        <v>193.71666666666664</v>
      </c>
      <c r="G367" s="40">
        <v>191.68333333333328</v>
      </c>
      <c r="H367" s="40">
        <v>199.2833333333333</v>
      </c>
      <c r="I367" s="40">
        <v>201.31666666666666</v>
      </c>
      <c r="J367" s="40">
        <v>203.08333333333331</v>
      </c>
      <c r="K367" s="31">
        <v>199.55</v>
      </c>
      <c r="L367" s="31">
        <v>195.75</v>
      </c>
      <c r="M367" s="31">
        <v>73.975489999999994</v>
      </c>
      <c r="N367" s="1"/>
      <c r="O367" s="1"/>
    </row>
    <row r="368" spans="1:15" ht="12.75" customHeight="1">
      <c r="A368" s="33">
        <v>358</v>
      </c>
      <c r="B368" s="62" t="s">
        <v>206</v>
      </c>
      <c r="C368" s="31">
        <v>243.1</v>
      </c>
      <c r="D368" s="40">
        <v>244.6</v>
      </c>
      <c r="E368" s="40">
        <v>240.89999999999998</v>
      </c>
      <c r="F368" s="40">
        <v>238.7</v>
      </c>
      <c r="G368" s="40">
        <v>234.99999999999997</v>
      </c>
      <c r="H368" s="40">
        <v>246.79999999999998</v>
      </c>
      <c r="I368" s="40">
        <v>250.49999999999997</v>
      </c>
      <c r="J368" s="40">
        <v>252.7</v>
      </c>
      <c r="K368" s="31">
        <v>248.3</v>
      </c>
      <c r="L368" s="31">
        <v>242.4</v>
      </c>
      <c r="M368" s="31">
        <v>78.237359999999995</v>
      </c>
      <c r="N368" s="1"/>
      <c r="O368" s="1"/>
    </row>
    <row r="369" spans="1:15" ht="12.75" customHeight="1">
      <c r="A369" s="33">
        <v>359</v>
      </c>
      <c r="B369" s="62" t="s">
        <v>499</v>
      </c>
      <c r="C369" s="31">
        <v>393.3</v>
      </c>
      <c r="D369" s="40">
        <v>393.9666666666667</v>
      </c>
      <c r="E369" s="40">
        <v>389.83333333333337</v>
      </c>
      <c r="F369" s="40">
        <v>386.36666666666667</v>
      </c>
      <c r="G369" s="40">
        <v>382.23333333333335</v>
      </c>
      <c r="H369" s="40">
        <v>397.43333333333339</v>
      </c>
      <c r="I369" s="40">
        <v>401.56666666666672</v>
      </c>
      <c r="J369" s="40">
        <v>405.03333333333342</v>
      </c>
      <c r="K369" s="31">
        <v>398.1</v>
      </c>
      <c r="L369" s="31">
        <v>390.5</v>
      </c>
      <c r="M369" s="31">
        <v>7.2927600000000004</v>
      </c>
      <c r="N369" s="1"/>
      <c r="O369" s="1"/>
    </row>
    <row r="370" spans="1:15" ht="12.75" customHeight="1">
      <c r="A370" s="33">
        <v>360</v>
      </c>
      <c r="B370" s="62" t="s">
        <v>297</v>
      </c>
      <c r="C370" s="31">
        <v>569.15</v>
      </c>
      <c r="D370" s="40">
        <v>569.7833333333333</v>
      </c>
      <c r="E370" s="40">
        <v>560.86666666666656</v>
      </c>
      <c r="F370" s="40">
        <v>552.58333333333326</v>
      </c>
      <c r="G370" s="40">
        <v>543.66666666666652</v>
      </c>
      <c r="H370" s="40">
        <v>578.06666666666661</v>
      </c>
      <c r="I370" s="40">
        <v>586.98333333333335</v>
      </c>
      <c r="J370" s="40">
        <v>595.26666666666665</v>
      </c>
      <c r="K370" s="31">
        <v>578.70000000000005</v>
      </c>
      <c r="L370" s="31">
        <v>561.5</v>
      </c>
      <c r="M370" s="31">
        <v>4.3585799999999999</v>
      </c>
      <c r="N370" s="1"/>
      <c r="O370" s="1"/>
    </row>
    <row r="371" spans="1:15" ht="12.75" customHeight="1">
      <c r="A371" s="33">
        <v>361</v>
      </c>
      <c r="B371" s="62" t="s">
        <v>500</v>
      </c>
      <c r="C371" s="31">
        <v>671.8</v>
      </c>
      <c r="D371" s="40">
        <v>676.85</v>
      </c>
      <c r="E371" s="40">
        <v>658</v>
      </c>
      <c r="F371" s="40">
        <v>644.19999999999993</v>
      </c>
      <c r="G371" s="40">
        <v>625.34999999999991</v>
      </c>
      <c r="H371" s="40">
        <v>690.65000000000009</v>
      </c>
      <c r="I371" s="40">
        <v>709.50000000000023</v>
      </c>
      <c r="J371" s="40">
        <v>723.30000000000018</v>
      </c>
      <c r="K371" s="31">
        <v>695.7</v>
      </c>
      <c r="L371" s="31">
        <v>663.05</v>
      </c>
      <c r="M371" s="31">
        <v>7.8133100000000004</v>
      </c>
      <c r="N371" s="1"/>
      <c r="O371" s="1"/>
    </row>
    <row r="372" spans="1:15" ht="12.75" customHeight="1">
      <c r="A372" s="33">
        <v>362</v>
      </c>
      <c r="B372" s="62" t="s">
        <v>501</v>
      </c>
      <c r="C372" s="31">
        <v>127.8</v>
      </c>
      <c r="D372" s="40">
        <v>127.7</v>
      </c>
      <c r="E372" s="40">
        <v>125.70000000000002</v>
      </c>
      <c r="F372" s="40">
        <v>123.60000000000001</v>
      </c>
      <c r="G372" s="40">
        <v>121.60000000000002</v>
      </c>
      <c r="H372" s="40">
        <v>129.80000000000001</v>
      </c>
      <c r="I372" s="40">
        <v>131.79999999999998</v>
      </c>
      <c r="J372" s="40">
        <v>133.9</v>
      </c>
      <c r="K372" s="31">
        <v>129.69999999999999</v>
      </c>
      <c r="L372" s="31">
        <v>125.6</v>
      </c>
      <c r="M372" s="31">
        <v>2.7888799999999998</v>
      </c>
      <c r="N372" s="1"/>
      <c r="O372" s="1"/>
    </row>
    <row r="373" spans="1:15" ht="12.75" customHeight="1">
      <c r="A373" s="33">
        <v>363</v>
      </c>
      <c r="B373" s="62" t="s">
        <v>502</v>
      </c>
      <c r="C373" s="31">
        <v>1101.25</v>
      </c>
      <c r="D373" s="40">
        <v>1105.7333333333333</v>
      </c>
      <c r="E373" s="40">
        <v>1095.5666666666666</v>
      </c>
      <c r="F373" s="40">
        <v>1089.8833333333332</v>
      </c>
      <c r="G373" s="40">
        <v>1079.7166666666665</v>
      </c>
      <c r="H373" s="40">
        <v>1111.4166666666667</v>
      </c>
      <c r="I373" s="40">
        <v>1121.5833333333333</v>
      </c>
      <c r="J373" s="40">
        <v>1127.2666666666669</v>
      </c>
      <c r="K373" s="31">
        <v>1115.9000000000001</v>
      </c>
      <c r="L373" s="31">
        <v>1100.05</v>
      </c>
      <c r="M373" s="31">
        <v>0.13457</v>
      </c>
      <c r="N373" s="1"/>
      <c r="O373" s="1"/>
    </row>
    <row r="374" spans="1:15" ht="12.75" customHeight="1">
      <c r="A374" s="33">
        <v>364</v>
      </c>
      <c r="B374" s="62" t="s">
        <v>503</v>
      </c>
      <c r="C374" s="31">
        <v>5088.3</v>
      </c>
      <c r="D374" s="40">
        <v>5110.45</v>
      </c>
      <c r="E374" s="40">
        <v>5040.0999999999995</v>
      </c>
      <c r="F374" s="40">
        <v>4991.8999999999996</v>
      </c>
      <c r="G374" s="40">
        <v>4921.5499999999993</v>
      </c>
      <c r="H374" s="40">
        <v>5158.6499999999996</v>
      </c>
      <c r="I374" s="40">
        <v>5229</v>
      </c>
      <c r="J374" s="40">
        <v>5277.2</v>
      </c>
      <c r="K374" s="31">
        <v>5180.8</v>
      </c>
      <c r="L374" s="31">
        <v>5062.25</v>
      </c>
      <c r="M374" s="31">
        <v>4.6929999999999999E-2</v>
      </c>
      <c r="N374" s="1"/>
      <c r="O374" s="1"/>
    </row>
    <row r="375" spans="1:15" ht="12.75" customHeight="1">
      <c r="A375" s="33">
        <v>365</v>
      </c>
      <c r="B375" s="62" t="s">
        <v>298</v>
      </c>
      <c r="C375" s="31">
        <v>13932.45</v>
      </c>
      <c r="D375" s="40">
        <v>13935.783333333335</v>
      </c>
      <c r="E375" s="40">
        <v>13871.716666666669</v>
      </c>
      <c r="F375" s="40">
        <v>13810.983333333334</v>
      </c>
      <c r="G375" s="40">
        <v>13746.916666666668</v>
      </c>
      <c r="H375" s="40">
        <v>13996.51666666667</v>
      </c>
      <c r="I375" s="40">
        <v>14060.583333333336</v>
      </c>
      <c r="J375" s="40">
        <v>14121.316666666671</v>
      </c>
      <c r="K375" s="31">
        <v>13999.85</v>
      </c>
      <c r="L375" s="31">
        <v>13875.05</v>
      </c>
      <c r="M375" s="31">
        <v>4.061E-2</v>
      </c>
      <c r="N375" s="1"/>
      <c r="O375" s="1"/>
    </row>
    <row r="376" spans="1:15" ht="12.75" customHeight="1">
      <c r="A376" s="33">
        <v>366</v>
      </c>
      <c r="B376" s="62" t="s">
        <v>204</v>
      </c>
      <c r="C376" s="31">
        <v>51.95</v>
      </c>
      <c r="D376" s="40">
        <v>51.883333333333333</v>
      </c>
      <c r="E376" s="40">
        <v>51.266666666666666</v>
      </c>
      <c r="F376" s="40">
        <v>50.583333333333336</v>
      </c>
      <c r="G376" s="40">
        <v>49.966666666666669</v>
      </c>
      <c r="H376" s="40">
        <v>52.566666666666663</v>
      </c>
      <c r="I376" s="40">
        <v>53.183333333333323</v>
      </c>
      <c r="J376" s="40">
        <v>53.86666666666666</v>
      </c>
      <c r="K376" s="31">
        <v>52.5</v>
      </c>
      <c r="L376" s="31">
        <v>51.2</v>
      </c>
      <c r="M376" s="31">
        <v>340.57742000000002</v>
      </c>
      <c r="N376" s="1"/>
      <c r="O376" s="1"/>
    </row>
    <row r="377" spans="1:15" ht="12.75" customHeight="1">
      <c r="A377" s="33">
        <v>367</v>
      </c>
      <c r="B377" s="62" t="s">
        <v>504</v>
      </c>
      <c r="C377" s="31">
        <v>433.75</v>
      </c>
      <c r="D377" s="40">
        <v>432.91666666666669</v>
      </c>
      <c r="E377" s="40">
        <v>429.18333333333339</v>
      </c>
      <c r="F377" s="40">
        <v>424.61666666666673</v>
      </c>
      <c r="G377" s="40">
        <v>420.88333333333344</v>
      </c>
      <c r="H377" s="40">
        <v>437.48333333333335</v>
      </c>
      <c r="I377" s="40">
        <v>441.21666666666658</v>
      </c>
      <c r="J377" s="40">
        <v>445.7833333333333</v>
      </c>
      <c r="K377" s="31">
        <v>436.65</v>
      </c>
      <c r="L377" s="31">
        <v>428.35</v>
      </c>
      <c r="M377" s="31">
        <v>2.88347</v>
      </c>
      <c r="N377" s="1"/>
      <c r="O377" s="1"/>
    </row>
    <row r="378" spans="1:15" ht="12.75" customHeight="1">
      <c r="A378" s="33">
        <v>368</v>
      </c>
      <c r="B378" s="62" t="s">
        <v>211</v>
      </c>
      <c r="C378" s="31">
        <v>171.95</v>
      </c>
      <c r="D378" s="40">
        <v>172.98333333333332</v>
      </c>
      <c r="E378" s="40">
        <v>170.11666666666665</v>
      </c>
      <c r="F378" s="40">
        <v>168.28333333333333</v>
      </c>
      <c r="G378" s="40">
        <v>165.41666666666666</v>
      </c>
      <c r="H378" s="40">
        <v>174.81666666666663</v>
      </c>
      <c r="I378" s="40">
        <v>177.68333333333331</v>
      </c>
      <c r="J378" s="40">
        <v>179.51666666666662</v>
      </c>
      <c r="K378" s="31">
        <v>175.85</v>
      </c>
      <c r="L378" s="31">
        <v>171.15</v>
      </c>
      <c r="M378" s="31">
        <v>60.658189999999998</v>
      </c>
      <c r="N378" s="1"/>
      <c r="O378" s="1"/>
    </row>
    <row r="379" spans="1:15" ht="12.75" customHeight="1">
      <c r="A379" s="33">
        <v>369</v>
      </c>
      <c r="B379" s="62" t="s">
        <v>212</v>
      </c>
      <c r="C379" s="31">
        <v>153.85</v>
      </c>
      <c r="D379" s="40">
        <v>153.5</v>
      </c>
      <c r="E379" s="40">
        <v>152.4</v>
      </c>
      <c r="F379" s="40">
        <v>150.95000000000002</v>
      </c>
      <c r="G379" s="40">
        <v>149.85000000000002</v>
      </c>
      <c r="H379" s="40">
        <v>154.94999999999999</v>
      </c>
      <c r="I379" s="40">
        <v>156.05000000000001</v>
      </c>
      <c r="J379" s="40">
        <v>157.49999999999997</v>
      </c>
      <c r="K379" s="31">
        <v>154.6</v>
      </c>
      <c r="L379" s="31">
        <v>152.05000000000001</v>
      </c>
      <c r="M379" s="31">
        <v>71.230739999999997</v>
      </c>
      <c r="N379" s="1"/>
      <c r="O379" s="1"/>
    </row>
    <row r="380" spans="1:15" ht="12.75" customHeight="1">
      <c r="A380" s="33">
        <v>370</v>
      </c>
      <c r="B380" s="62" t="s">
        <v>505</v>
      </c>
      <c r="C380" s="31">
        <v>675.55</v>
      </c>
      <c r="D380" s="40">
        <v>674.41666666666663</v>
      </c>
      <c r="E380" s="40">
        <v>663.63333333333321</v>
      </c>
      <c r="F380" s="40">
        <v>651.71666666666658</v>
      </c>
      <c r="G380" s="40">
        <v>640.93333333333317</v>
      </c>
      <c r="H380" s="40">
        <v>686.33333333333326</v>
      </c>
      <c r="I380" s="40">
        <v>697.11666666666679</v>
      </c>
      <c r="J380" s="40">
        <v>709.0333333333333</v>
      </c>
      <c r="K380" s="31">
        <v>685.2</v>
      </c>
      <c r="L380" s="31">
        <v>662.5</v>
      </c>
      <c r="M380" s="31">
        <v>2.3017099999999999</v>
      </c>
      <c r="N380" s="1"/>
      <c r="O380" s="1"/>
    </row>
    <row r="381" spans="1:15" ht="12.75" customHeight="1">
      <c r="A381" s="33">
        <v>371</v>
      </c>
      <c r="B381" s="62" t="s">
        <v>506</v>
      </c>
      <c r="C381" s="31">
        <v>393.75</v>
      </c>
      <c r="D381" s="40">
        <v>397.91666666666669</v>
      </c>
      <c r="E381" s="40">
        <v>387.83333333333337</v>
      </c>
      <c r="F381" s="40">
        <v>381.91666666666669</v>
      </c>
      <c r="G381" s="40">
        <v>371.83333333333337</v>
      </c>
      <c r="H381" s="40">
        <v>403.83333333333337</v>
      </c>
      <c r="I381" s="40">
        <v>413.91666666666674</v>
      </c>
      <c r="J381" s="40">
        <v>419.83333333333337</v>
      </c>
      <c r="K381" s="31">
        <v>408</v>
      </c>
      <c r="L381" s="31">
        <v>392</v>
      </c>
      <c r="M381" s="31">
        <v>17.922650000000001</v>
      </c>
      <c r="N381" s="1"/>
      <c r="O381" s="1"/>
    </row>
    <row r="382" spans="1:15" ht="12.75" customHeight="1">
      <c r="A382" s="33">
        <v>372</v>
      </c>
      <c r="B382" s="62" t="s">
        <v>507</v>
      </c>
      <c r="C382" s="31">
        <v>1197.4000000000001</v>
      </c>
      <c r="D382" s="40">
        <v>1195.9166666666667</v>
      </c>
      <c r="E382" s="40">
        <v>1188.7333333333336</v>
      </c>
      <c r="F382" s="40">
        <v>1180.0666666666668</v>
      </c>
      <c r="G382" s="40">
        <v>1172.8833333333337</v>
      </c>
      <c r="H382" s="40">
        <v>1204.5833333333335</v>
      </c>
      <c r="I382" s="40">
        <v>1211.7666666666664</v>
      </c>
      <c r="J382" s="40">
        <v>1220.4333333333334</v>
      </c>
      <c r="K382" s="31">
        <v>1203.0999999999999</v>
      </c>
      <c r="L382" s="31">
        <v>1187.25</v>
      </c>
      <c r="M382" s="31">
        <v>0.90105000000000002</v>
      </c>
      <c r="N382" s="1"/>
      <c r="O382" s="1"/>
    </row>
    <row r="383" spans="1:15" ht="12.75" customHeight="1">
      <c r="A383" s="33">
        <v>373</v>
      </c>
      <c r="B383" s="62" t="s">
        <v>508</v>
      </c>
      <c r="C383" s="31">
        <v>124.45</v>
      </c>
      <c r="D383" s="40">
        <v>125.08333333333333</v>
      </c>
      <c r="E383" s="40">
        <v>122.36666666666666</v>
      </c>
      <c r="F383" s="40">
        <v>120.28333333333333</v>
      </c>
      <c r="G383" s="40">
        <v>117.56666666666666</v>
      </c>
      <c r="H383" s="40">
        <v>127.16666666666666</v>
      </c>
      <c r="I383" s="40">
        <v>129.88333333333333</v>
      </c>
      <c r="J383" s="40">
        <v>131.96666666666664</v>
      </c>
      <c r="K383" s="31">
        <v>127.8</v>
      </c>
      <c r="L383" s="31">
        <v>123</v>
      </c>
      <c r="M383" s="31">
        <v>154.61555000000001</v>
      </c>
      <c r="N383" s="1"/>
      <c r="O383" s="1"/>
    </row>
    <row r="384" spans="1:15" ht="12.75" customHeight="1">
      <c r="A384" s="33">
        <v>374</v>
      </c>
      <c r="B384" s="62" t="s">
        <v>209</v>
      </c>
      <c r="C384" s="31">
        <v>172.9</v>
      </c>
      <c r="D384" s="40">
        <v>173.63333333333333</v>
      </c>
      <c r="E384" s="40">
        <v>171.26666666666665</v>
      </c>
      <c r="F384" s="40">
        <v>169.63333333333333</v>
      </c>
      <c r="G384" s="40">
        <v>167.26666666666665</v>
      </c>
      <c r="H384" s="40">
        <v>175.26666666666665</v>
      </c>
      <c r="I384" s="40">
        <v>177.63333333333333</v>
      </c>
      <c r="J384" s="40">
        <v>179.26666666666665</v>
      </c>
      <c r="K384" s="31">
        <v>176</v>
      </c>
      <c r="L384" s="31">
        <v>172</v>
      </c>
      <c r="M384" s="31">
        <v>39.051450000000003</v>
      </c>
      <c r="N384" s="1"/>
      <c r="O384" s="1"/>
    </row>
    <row r="385" spans="1:15" ht="12.75" customHeight="1">
      <c r="A385" s="33">
        <v>375</v>
      </c>
      <c r="B385" s="62" t="s">
        <v>509</v>
      </c>
      <c r="C385" s="31">
        <v>960.1</v>
      </c>
      <c r="D385" s="40">
        <v>963.81666666666661</v>
      </c>
      <c r="E385" s="40">
        <v>949.63333333333321</v>
      </c>
      <c r="F385" s="40">
        <v>939.16666666666663</v>
      </c>
      <c r="G385" s="40">
        <v>924.98333333333323</v>
      </c>
      <c r="H385" s="40">
        <v>974.28333333333319</v>
      </c>
      <c r="I385" s="40">
        <v>988.46666666666658</v>
      </c>
      <c r="J385" s="40">
        <v>998.93333333333317</v>
      </c>
      <c r="K385" s="31">
        <v>978</v>
      </c>
      <c r="L385" s="31">
        <v>953.35</v>
      </c>
      <c r="M385" s="31">
        <v>3.8823099999999999</v>
      </c>
      <c r="N385" s="1"/>
      <c r="O385" s="1"/>
    </row>
    <row r="386" spans="1:15" ht="12.75" customHeight="1">
      <c r="A386" s="33">
        <v>376</v>
      </c>
      <c r="B386" s="62" t="s">
        <v>510</v>
      </c>
      <c r="C386" s="31">
        <v>566.4</v>
      </c>
      <c r="D386" s="40">
        <v>590.2166666666667</v>
      </c>
      <c r="E386" s="40">
        <v>540.58333333333337</v>
      </c>
      <c r="F386" s="40">
        <v>514.76666666666665</v>
      </c>
      <c r="G386" s="40">
        <v>465.13333333333333</v>
      </c>
      <c r="H386" s="40">
        <v>616.03333333333342</v>
      </c>
      <c r="I386" s="40">
        <v>665.66666666666663</v>
      </c>
      <c r="J386" s="40">
        <v>691.48333333333346</v>
      </c>
      <c r="K386" s="31">
        <v>639.85</v>
      </c>
      <c r="L386" s="31">
        <v>564.4</v>
      </c>
      <c r="M386" s="31">
        <v>54.053840000000001</v>
      </c>
      <c r="N386" s="1"/>
      <c r="O386" s="1"/>
    </row>
    <row r="387" spans="1:15" ht="12.75" customHeight="1">
      <c r="A387" s="33">
        <v>377</v>
      </c>
      <c r="B387" s="62" t="s">
        <v>511</v>
      </c>
      <c r="C387" s="31">
        <v>193.8</v>
      </c>
      <c r="D387" s="40">
        <v>194.15</v>
      </c>
      <c r="E387" s="40">
        <v>192.35000000000002</v>
      </c>
      <c r="F387" s="40">
        <v>190.9</v>
      </c>
      <c r="G387" s="40">
        <v>189.10000000000002</v>
      </c>
      <c r="H387" s="40">
        <v>195.60000000000002</v>
      </c>
      <c r="I387" s="40">
        <v>197.40000000000003</v>
      </c>
      <c r="J387" s="40">
        <v>198.85000000000002</v>
      </c>
      <c r="K387" s="31">
        <v>195.95</v>
      </c>
      <c r="L387" s="31">
        <v>192.7</v>
      </c>
      <c r="M387" s="31">
        <v>2.9287399999999999</v>
      </c>
      <c r="N387" s="1"/>
      <c r="O387" s="1"/>
    </row>
    <row r="388" spans="1:15" ht="12.75" customHeight="1">
      <c r="A388" s="33">
        <v>378</v>
      </c>
      <c r="B388" s="62" t="s">
        <v>512</v>
      </c>
      <c r="C388" s="31">
        <v>108.6</v>
      </c>
      <c r="D388" s="40">
        <v>109.05</v>
      </c>
      <c r="E388" s="40">
        <v>107.25</v>
      </c>
      <c r="F388" s="40">
        <v>105.9</v>
      </c>
      <c r="G388" s="40">
        <v>104.10000000000001</v>
      </c>
      <c r="H388" s="40">
        <v>110.39999999999999</v>
      </c>
      <c r="I388" s="40">
        <v>112.19999999999997</v>
      </c>
      <c r="J388" s="40">
        <v>113.54999999999998</v>
      </c>
      <c r="K388" s="31">
        <v>110.85</v>
      </c>
      <c r="L388" s="31">
        <v>107.7</v>
      </c>
      <c r="M388" s="31">
        <v>19.184740000000001</v>
      </c>
      <c r="N388" s="1"/>
      <c r="O388" s="1"/>
    </row>
    <row r="389" spans="1:15" ht="12.75" customHeight="1">
      <c r="A389" s="33">
        <v>379</v>
      </c>
      <c r="B389" s="62" t="s">
        <v>513</v>
      </c>
      <c r="C389" s="31">
        <v>2326</v>
      </c>
      <c r="D389" s="40">
        <v>2324.35</v>
      </c>
      <c r="E389" s="40">
        <v>2307.75</v>
      </c>
      <c r="F389" s="40">
        <v>2289.5</v>
      </c>
      <c r="G389" s="40">
        <v>2272.9</v>
      </c>
      <c r="H389" s="40">
        <v>2342.6</v>
      </c>
      <c r="I389" s="40">
        <v>2359.1999999999994</v>
      </c>
      <c r="J389" s="40">
        <v>2377.4499999999998</v>
      </c>
      <c r="K389" s="31">
        <v>2340.9499999999998</v>
      </c>
      <c r="L389" s="31">
        <v>2306.1</v>
      </c>
      <c r="M389" s="31">
        <v>0.15948999999999999</v>
      </c>
      <c r="N389" s="1"/>
      <c r="O389" s="1"/>
    </row>
    <row r="390" spans="1:15" ht="12.75" customHeight="1">
      <c r="A390" s="33">
        <v>380</v>
      </c>
      <c r="B390" s="62" t="s">
        <v>514</v>
      </c>
      <c r="C390" s="31">
        <v>38.299999999999997</v>
      </c>
      <c r="D390" s="40">
        <v>38.300000000000004</v>
      </c>
      <c r="E390" s="40">
        <v>38.000000000000007</v>
      </c>
      <c r="F390" s="40">
        <v>37.700000000000003</v>
      </c>
      <c r="G390" s="40">
        <v>37.400000000000006</v>
      </c>
      <c r="H390" s="40">
        <v>38.600000000000009</v>
      </c>
      <c r="I390" s="40">
        <v>38.900000000000006</v>
      </c>
      <c r="J390" s="40">
        <v>39.20000000000001</v>
      </c>
      <c r="K390" s="31">
        <v>38.6</v>
      </c>
      <c r="L390" s="31">
        <v>38</v>
      </c>
      <c r="M390" s="31">
        <v>8.2405799999999996</v>
      </c>
      <c r="N390" s="1"/>
      <c r="O390" s="1"/>
    </row>
    <row r="391" spans="1:15" ht="12.75" customHeight="1">
      <c r="A391" s="33">
        <v>381</v>
      </c>
      <c r="B391" s="62" t="s">
        <v>515</v>
      </c>
      <c r="C391" s="31">
        <v>1731.35</v>
      </c>
      <c r="D391" s="40">
        <v>1745.9333333333332</v>
      </c>
      <c r="E391" s="40">
        <v>1705.2666666666664</v>
      </c>
      <c r="F391" s="40">
        <v>1679.1833333333332</v>
      </c>
      <c r="G391" s="40">
        <v>1638.5166666666664</v>
      </c>
      <c r="H391" s="40">
        <v>1772.0166666666664</v>
      </c>
      <c r="I391" s="40">
        <v>1812.6833333333329</v>
      </c>
      <c r="J391" s="40">
        <v>1838.7666666666664</v>
      </c>
      <c r="K391" s="31">
        <v>1786.6</v>
      </c>
      <c r="L391" s="31">
        <v>1719.85</v>
      </c>
      <c r="M391" s="31">
        <v>3.6824599999999998</v>
      </c>
      <c r="N391" s="1"/>
      <c r="O391" s="1"/>
    </row>
    <row r="392" spans="1:15" ht="12.75" customHeight="1">
      <c r="A392" s="33">
        <v>382</v>
      </c>
      <c r="B392" s="62" t="s">
        <v>516</v>
      </c>
      <c r="C392" s="31">
        <v>187.2</v>
      </c>
      <c r="D392" s="40">
        <v>187.83333333333334</v>
      </c>
      <c r="E392" s="40">
        <v>185.26666666666668</v>
      </c>
      <c r="F392" s="40">
        <v>183.33333333333334</v>
      </c>
      <c r="G392" s="40">
        <v>180.76666666666668</v>
      </c>
      <c r="H392" s="40">
        <v>189.76666666666668</v>
      </c>
      <c r="I392" s="40">
        <v>192.33333333333334</v>
      </c>
      <c r="J392" s="40">
        <v>194.26666666666668</v>
      </c>
      <c r="K392" s="31">
        <v>190.4</v>
      </c>
      <c r="L392" s="31">
        <v>185.9</v>
      </c>
      <c r="M392" s="31">
        <v>18.247959999999999</v>
      </c>
      <c r="N392" s="1"/>
      <c r="O392" s="1"/>
    </row>
    <row r="393" spans="1:15" ht="12.75" customHeight="1">
      <c r="A393" s="33">
        <v>383</v>
      </c>
      <c r="B393" s="62" t="s">
        <v>517</v>
      </c>
      <c r="C393" s="31">
        <v>909.3</v>
      </c>
      <c r="D393" s="40">
        <v>914.94999999999993</v>
      </c>
      <c r="E393" s="40">
        <v>900.99999999999989</v>
      </c>
      <c r="F393" s="40">
        <v>892.69999999999993</v>
      </c>
      <c r="G393" s="40">
        <v>878.74999999999989</v>
      </c>
      <c r="H393" s="40">
        <v>923.24999999999989</v>
      </c>
      <c r="I393" s="40">
        <v>937.19999999999993</v>
      </c>
      <c r="J393" s="40">
        <v>945.49999999999989</v>
      </c>
      <c r="K393" s="31">
        <v>928.9</v>
      </c>
      <c r="L393" s="31">
        <v>906.65</v>
      </c>
      <c r="M393" s="31">
        <v>0.83101000000000003</v>
      </c>
      <c r="N393" s="1"/>
      <c r="O393" s="1"/>
    </row>
    <row r="394" spans="1:15" ht="12.75" customHeight="1">
      <c r="A394" s="33">
        <v>384</v>
      </c>
      <c r="B394" s="62" t="s">
        <v>213</v>
      </c>
      <c r="C394" s="31">
        <v>2551.8000000000002</v>
      </c>
      <c r="D394" s="40">
        <v>2559.4833333333336</v>
      </c>
      <c r="E394" s="40">
        <v>2534.9666666666672</v>
      </c>
      <c r="F394" s="40">
        <v>2518.1333333333337</v>
      </c>
      <c r="G394" s="40">
        <v>2493.6166666666672</v>
      </c>
      <c r="H394" s="40">
        <v>2576.3166666666671</v>
      </c>
      <c r="I394" s="40">
        <v>2600.8333333333335</v>
      </c>
      <c r="J394" s="40">
        <v>2617.666666666667</v>
      </c>
      <c r="K394" s="31">
        <v>2584</v>
      </c>
      <c r="L394" s="31">
        <v>2542.65</v>
      </c>
      <c r="M394" s="31">
        <v>31.375319999999999</v>
      </c>
      <c r="N394" s="1"/>
      <c r="O394" s="1"/>
    </row>
    <row r="395" spans="1:15" ht="12.75" customHeight="1">
      <c r="A395" s="33">
        <v>385</v>
      </c>
      <c r="B395" s="62" t="s">
        <v>518</v>
      </c>
      <c r="C395" s="31">
        <v>113.6</v>
      </c>
      <c r="D395" s="40">
        <v>113.61666666666667</v>
      </c>
      <c r="E395" s="40">
        <v>110.33333333333334</v>
      </c>
      <c r="F395" s="40">
        <v>107.06666666666666</v>
      </c>
      <c r="G395" s="40">
        <v>103.78333333333333</v>
      </c>
      <c r="H395" s="40">
        <v>116.88333333333335</v>
      </c>
      <c r="I395" s="40">
        <v>120.16666666666669</v>
      </c>
      <c r="J395" s="40">
        <v>123.43333333333337</v>
      </c>
      <c r="K395" s="31">
        <v>116.9</v>
      </c>
      <c r="L395" s="31">
        <v>110.35</v>
      </c>
      <c r="M395" s="31">
        <v>51.154440000000001</v>
      </c>
      <c r="N395" s="1"/>
      <c r="O395" s="1"/>
    </row>
    <row r="396" spans="1:15" ht="12.75" customHeight="1">
      <c r="A396" s="33">
        <v>386</v>
      </c>
      <c r="B396" s="62" t="s">
        <v>519</v>
      </c>
      <c r="C396" s="31">
        <v>848.35</v>
      </c>
      <c r="D396" s="40">
        <v>851.76666666666677</v>
      </c>
      <c r="E396" s="40">
        <v>838.58333333333348</v>
      </c>
      <c r="F396" s="40">
        <v>828.81666666666672</v>
      </c>
      <c r="G396" s="40">
        <v>815.63333333333344</v>
      </c>
      <c r="H396" s="40">
        <v>861.53333333333353</v>
      </c>
      <c r="I396" s="40">
        <v>874.7166666666667</v>
      </c>
      <c r="J396" s="40">
        <v>884.48333333333358</v>
      </c>
      <c r="K396" s="31">
        <v>864.95</v>
      </c>
      <c r="L396" s="31">
        <v>842</v>
      </c>
      <c r="M396" s="31">
        <v>0.67506999999999995</v>
      </c>
      <c r="N396" s="1"/>
      <c r="O396" s="1"/>
    </row>
    <row r="397" spans="1:15" ht="12.75" customHeight="1">
      <c r="A397" s="33">
        <v>387</v>
      </c>
      <c r="B397" s="62" t="s">
        <v>520</v>
      </c>
      <c r="C397" s="31">
        <v>1573.45</v>
      </c>
      <c r="D397" s="40">
        <v>1577.2666666666664</v>
      </c>
      <c r="E397" s="40">
        <v>1558.5333333333328</v>
      </c>
      <c r="F397" s="40">
        <v>1543.6166666666663</v>
      </c>
      <c r="G397" s="40">
        <v>1524.8833333333328</v>
      </c>
      <c r="H397" s="40">
        <v>1592.1833333333329</v>
      </c>
      <c r="I397" s="40">
        <v>1610.9166666666665</v>
      </c>
      <c r="J397" s="40">
        <v>1625.833333333333</v>
      </c>
      <c r="K397" s="31">
        <v>1596</v>
      </c>
      <c r="L397" s="31">
        <v>1562.35</v>
      </c>
      <c r="M397" s="31">
        <v>1.7698199999999999</v>
      </c>
      <c r="N397" s="1"/>
      <c r="O397" s="1"/>
    </row>
    <row r="398" spans="1:15" ht="12.75" customHeight="1">
      <c r="A398" s="33">
        <v>388</v>
      </c>
      <c r="B398" s="62" t="s">
        <v>215</v>
      </c>
      <c r="C398" s="31">
        <v>905.45</v>
      </c>
      <c r="D398" s="40">
        <v>908.9</v>
      </c>
      <c r="E398" s="40">
        <v>900.84999999999991</v>
      </c>
      <c r="F398" s="40">
        <v>896.24999999999989</v>
      </c>
      <c r="G398" s="40">
        <v>888.19999999999982</v>
      </c>
      <c r="H398" s="40">
        <v>913.5</v>
      </c>
      <c r="I398" s="40">
        <v>921.55</v>
      </c>
      <c r="J398" s="40">
        <v>926.15000000000009</v>
      </c>
      <c r="K398" s="31">
        <v>916.95</v>
      </c>
      <c r="L398" s="31">
        <v>904.3</v>
      </c>
      <c r="M398" s="31">
        <v>5.1062500000000002</v>
      </c>
      <c r="N398" s="1"/>
      <c r="O398" s="1"/>
    </row>
    <row r="399" spans="1:15" ht="12.75" customHeight="1">
      <c r="A399" s="33">
        <v>389</v>
      </c>
      <c r="B399" s="62" t="s">
        <v>216</v>
      </c>
      <c r="C399" s="31">
        <v>1280.5</v>
      </c>
      <c r="D399" s="40">
        <v>1281.2166666666667</v>
      </c>
      <c r="E399" s="40">
        <v>1274.2833333333333</v>
      </c>
      <c r="F399" s="40">
        <v>1268.0666666666666</v>
      </c>
      <c r="G399" s="40">
        <v>1261.1333333333332</v>
      </c>
      <c r="H399" s="40">
        <v>1287.4333333333334</v>
      </c>
      <c r="I399" s="40">
        <v>1294.3666666666668</v>
      </c>
      <c r="J399" s="40">
        <v>1300.5833333333335</v>
      </c>
      <c r="K399" s="31">
        <v>1288.1500000000001</v>
      </c>
      <c r="L399" s="31">
        <v>1275</v>
      </c>
      <c r="M399" s="31">
        <v>7.4178199999999999</v>
      </c>
      <c r="N399" s="1"/>
      <c r="O399" s="1"/>
    </row>
    <row r="400" spans="1:15" ht="12.75" customHeight="1">
      <c r="A400" s="33">
        <v>390</v>
      </c>
      <c r="B400" s="62" t="s">
        <v>521</v>
      </c>
      <c r="C400" s="31">
        <v>406.85</v>
      </c>
      <c r="D400" s="40">
        <v>410.26666666666665</v>
      </c>
      <c r="E400" s="40">
        <v>400.5333333333333</v>
      </c>
      <c r="F400" s="40">
        <v>394.21666666666664</v>
      </c>
      <c r="G400" s="40">
        <v>384.48333333333329</v>
      </c>
      <c r="H400" s="40">
        <v>416.58333333333331</v>
      </c>
      <c r="I400" s="40">
        <v>426.31666666666666</v>
      </c>
      <c r="J400" s="40">
        <v>432.63333333333333</v>
      </c>
      <c r="K400" s="31">
        <v>420</v>
      </c>
      <c r="L400" s="31">
        <v>403.95</v>
      </c>
      <c r="M400" s="31">
        <v>0.65064</v>
      </c>
      <c r="N400" s="1"/>
      <c r="O400" s="1"/>
    </row>
    <row r="401" spans="1:15" ht="12.75" customHeight="1">
      <c r="A401" s="33">
        <v>391</v>
      </c>
      <c r="B401" s="62" t="s">
        <v>522</v>
      </c>
      <c r="C401" s="31">
        <v>38.5</v>
      </c>
      <c r="D401" s="40">
        <v>38.666666666666664</v>
      </c>
      <c r="E401" s="40">
        <v>37.833333333333329</v>
      </c>
      <c r="F401" s="40">
        <v>37.166666666666664</v>
      </c>
      <c r="G401" s="40">
        <v>36.333333333333329</v>
      </c>
      <c r="H401" s="40">
        <v>39.333333333333329</v>
      </c>
      <c r="I401" s="40">
        <v>40.166666666666657</v>
      </c>
      <c r="J401" s="40">
        <v>40.833333333333329</v>
      </c>
      <c r="K401" s="31">
        <v>39.5</v>
      </c>
      <c r="L401" s="31">
        <v>38</v>
      </c>
      <c r="M401" s="31">
        <v>82.324420000000003</v>
      </c>
      <c r="N401" s="1"/>
      <c r="O401" s="1"/>
    </row>
    <row r="402" spans="1:15" ht="12.75" customHeight="1">
      <c r="A402" s="33">
        <v>392</v>
      </c>
      <c r="B402" s="62" t="s">
        <v>523</v>
      </c>
      <c r="C402" s="31">
        <v>4794.7</v>
      </c>
      <c r="D402" s="40">
        <v>4813.2166666666662</v>
      </c>
      <c r="E402" s="40">
        <v>4751.4833333333327</v>
      </c>
      <c r="F402" s="40">
        <v>4708.2666666666664</v>
      </c>
      <c r="G402" s="40">
        <v>4646.5333333333328</v>
      </c>
      <c r="H402" s="40">
        <v>4856.4333333333325</v>
      </c>
      <c r="I402" s="40">
        <v>4918.1666666666661</v>
      </c>
      <c r="J402" s="40">
        <v>4961.3833333333323</v>
      </c>
      <c r="K402" s="31">
        <v>4874.95</v>
      </c>
      <c r="L402" s="31">
        <v>4770</v>
      </c>
      <c r="M402" s="31">
        <v>0.13457</v>
      </c>
      <c r="N402" s="1"/>
      <c r="O402" s="1"/>
    </row>
    <row r="403" spans="1:15" ht="12.75" customHeight="1">
      <c r="A403" s="33">
        <v>393</v>
      </c>
      <c r="B403" s="62" t="s">
        <v>220</v>
      </c>
      <c r="C403" s="31">
        <v>2404.6999999999998</v>
      </c>
      <c r="D403" s="40">
        <v>2404.25</v>
      </c>
      <c r="E403" s="40">
        <v>2390.5</v>
      </c>
      <c r="F403" s="40">
        <v>2376.3000000000002</v>
      </c>
      <c r="G403" s="40">
        <v>2362.5500000000002</v>
      </c>
      <c r="H403" s="40">
        <v>2418.4499999999998</v>
      </c>
      <c r="I403" s="40">
        <v>2432.1999999999998</v>
      </c>
      <c r="J403" s="40">
        <v>2446.3999999999996</v>
      </c>
      <c r="K403" s="31">
        <v>2418</v>
      </c>
      <c r="L403" s="31">
        <v>2390.0500000000002</v>
      </c>
      <c r="M403" s="31">
        <v>2.8196400000000001</v>
      </c>
      <c r="N403" s="1"/>
      <c r="O403" s="1"/>
    </row>
    <row r="404" spans="1:15" ht="12.75" customHeight="1">
      <c r="A404" s="33">
        <v>394</v>
      </c>
      <c r="B404" s="62" t="s">
        <v>183</v>
      </c>
      <c r="C404" s="31">
        <v>81.2</v>
      </c>
      <c r="D404" s="40">
        <v>81.833333333333329</v>
      </c>
      <c r="E404" s="40">
        <v>80.36666666666666</v>
      </c>
      <c r="F404" s="40">
        <v>79.533333333333331</v>
      </c>
      <c r="G404" s="40">
        <v>78.066666666666663</v>
      </c>
      <c r="H404" s="40">
        <v>82.666666666666657</v>
      </c>
      <c r="I404" s="40">
        <v>84.133333333333326</v>
      </c>
      <c r="J404" s="40">
        <v>84.966666666666654</v>
      </c>
      <c r="K404" s="31">
        <v>83.3</v>
      </c>
      <c r="L404" s="31">
        <v>81</v>
      </c>
      <c r="M404" s="31">
        <v>112.76873999999999</v>
      </c>
      <c r="N404" s="1"/>
      <c r="O404" s="1"/>
    </row>
    <row r="405" spans="1:15" ht="12.75" customHeight="1">
      <c r="A405" s="33">
        <v>395</v>
      </c>
      <c r="B405" s="62" t="s">
        <v>524</v>
      </c>
      <c r="C405" s="31">
        <v>6846</v>
      </c>
      <c r="D405" s="40">
        <v>6879.3166666666666</v>
      </c>
      <c r="E405" s="40">
        <v>6791.6833333333334</v>
      </c>
      <c r="F405" s="40">
        <v>6737.3666666666668</v>
      </c>
      <c r="G405" s="40">
        <v>6649.7333333333336</v>
      </c>
      <c r="H405" s="40">
        <v>6933.6333333333332</v>
      </c>
      <c r="I405" s="40">
        <v>7021.2666666666664</v>
      </c>
      <c r="J405" s="40">
        <v>7075.583333333333</v>
      </c>
      <c r="K405" s="31">
        <v>6966.95</v>
      </c>
      <c r="L405" s="31">
        <v>6825</v>
      </c>
      <c r="M405" s="31">
        <v>0.15726999999999999</v>
      </c>
      <c r="N405" s="1"/>
      <c r="O405" s="1"/>
    </row>
    <row r="406" spans="1:15" ht="12.75" customHeight="1">
      <c r="A406" s="33">
        <v>396</v>
      </c>
      <c r="B406" s="62" t="s">
        <v>525</v>
      </c>
      <c r="C406" s="31">
        <v>1374.9</v>
      </c>
      <c r="D406" s="40">
        <v>1389</v>
      </c>
      <c r="E406" s="40">
        <v>1353</v>
      </c>
      <c r="F406" s="40">
        <v>1331.1</v>
      </c>
      <c r="G406" s="40">
        <v>1295.0999999999999</v>
      </c>
      <c r="H406" s="40">
        <v>1410.9</v>
      </c>
      <c r="I406" s="40">
        <v>1446.9</v>
      </c>
      <c r="J406" s="40">
        <v>1468.8000000000002</v>
      </c>
      <c r="K406" s="31">
        <v>1425</v>
      </c>
      <c r="L406" s="31">
        <v>1367.1</v>
      </c>
      <c r="M406" s="31">
        <v>0.77237999999999996</v>
      </c>
      <c r="N406" s="1"/>
      <c r="O406" s="1"/>
    </row>
    <row r="407" spans="1:15" ht="12.75" customHeight="1">
      <c r="A407" s="33">
        <v>397</v>
      </c>
      <c r="B407" s="62" t="s">
        <v>526</v>
      </c>
      <c r="C407" s="31">
        <v>3177.4</v>
      </c>
      <c r="D407" s="40">
        <v>3189.1166666666668</v>
      </c>
      <c r="E407" s="40">
        <v>3139.5833333333335</v>
      </c>
      <c r="F407" s="40">
        <v>3101.7666666666669</v>
      </c>
      <c r="G407" s="40">
        <v>3052.2333333333336</v>
      </c>
      <c r="H407" s="40">
        <v>3226.9333333333334</v>
      </c>
      <c r="I407" s="40">
        <v>3276.4666666666662</v>
      </c>
      <c r="J407" s="40">
        <v>3314.2833333333333</v>
      </c>
      <c r="K407" s="31">
        <v>3238.65</v>
      </c>
      <c r="L407" s="31">
        <v>3151.3</v>
      </c>
      <c r="M407" s="31">
        <v>1.5486800000000001</v>
      </c>
      <c r="N407" s="1"/>
      <c r="O407" s="1"/>
    </row>
    <row r="408" spans="1:15" ht="12.75" customHeight="1">
      <c r="A408" s="33">
        <v>398</v>
      </c>
      <c r="B408" s="62" t="s">
        <v>527</v>
      </c>
      <c r="C408" s="31">
        <v>533.04999999999995</v>
      </c>
      <c r="D408" s="40">
        <v>537.91666666666663</v>
      </c>
      <c r="E408" s="40">
        <v>526.13333333333321</v>
      </c>
      <c r="F408" s="40">
        <v>519.21666666666658</v>
      </c>
      <c r="G408" s="40">
        <v>507.43333333333317</v>
      </c>
      <c r="H408" s="40">
        <v>544.83333333333326</v>
      </c>
      <c r="I408" s="40">
        <v>556.61666666666679</v>
      </c>
      <c r="J408" s="40">
        <v>563.5333333333333</v>
      </c>
      <c r="K408" s="31">
        <v>549.70000000000005</v>
      </c>
      <c r="L408" s="31">
        <v>531</v>
      </c>
      <c r="M408" s="31">
        <v>1.7550699999999999</v>
      </c>
      <c r="N408" s="1"/>
      <c r="O408" s="1"/>
    </row>
    <row r="409" spans="1:15" ht="12.75" customHeight="1">
      <c r="A409" s="33">
        <v>399</v>
      </c>
      <c r="B409" s="62" t="s">
        <v>528</v>
      </c>
      <c r="C409" s="31">
        <v>1196.6500000000001</v>
      </c>
      <c r="D409" s="40">
        <v>1201.4166666666667</v>
      </c>
      <c r="E409" s="40">
        <v>1182.8333333333335</v>
      </c>
      <c r="F409" s="40">
        <v>1169.0166666666667</v>
      </c>
      <c r="G409" s="40">
        <v>1150.4333333333334</v>
      </c>
      <c r="H409" s="40">
        <v>1215.2333333333336</v>
      </c>
      <c r="I409" s="40">
        <v>1233.8166666666671</v>
      </c>
      <c r="J409" s="40">
        <v>1247.6333333333337</v>
      </c>
      <c r="K409" s="31">
        <v>1220</v>
      </c>
      <c r="L409" s="31">
        <v>1187.5999999999999</v>
      </c>
      <c r="M409" s="31">
        <v>0.37214999999999998</v>
      </c>
      <c r="N409" s="1"/>
      <c r="O409" s="1"/>
    </row>
    <row r="410" spans="1:15" ht="12.75" customHeight="1">
      <c r="A410" s="33">
        <v>400</v>
      </c>
      <c r="B410" s="62" t="s">
        <v>529</v>
      </c>
      <c r="C410" s="31">
        <v>240.1</v>
      </c>
      <c r="D410" s="40">
        <v>240.65</v>
      </c>
      <c r="E410" s="40">
        <v>234.95000000000002</v>
      </c>
      <c r="F410" s="40">
        <v>229.8</v>
      </c>
      <c r="G410" s="40">
        <v>224.10000000000002</v>
      </c>
      <c r="H410" s="40">
        <v>245.8</v>
      </c>
      <c r="I410" s="40">
        <v>251.5</v>
      </c>
      <c r="J410" s="40">
        <v>256.64999999999998</v>
      </c>
      <c r="K410" s="31">
        <v>246.35</v>
      </c>
      <c r="L410" s="31">
        <v>235.5</v>
      </c>
      <c r="M410" s="31">
        <v>10.887510000000001</v>
      </c>
      <c r="N410" s="1"/>
      <c r="O410" s="1"/>
    </row>
    <row r="411" spans="1:15" ht="12.75" customHeight="1">
      <c r="A411" s="33">
        <v>401</v>
      </c>
      <c r="B411" s="62" t="s">
        <v>530</v>
      </c>
      <c r="C411" s="31">
        <v>803</v>
      </c>
      <c r="D411" s="40">
        <v>800.15</v>
      </c>
      <c r="E411" s="40">
        <v>785.34999999999991</v>
      </c>
      <c r="F411" s="40">
        <v>767.69999999999993</v>
      </c>
      <c r="G411" s="40">
        <v>752.89999999999986</v>
      </c>
      <c r="H411" s="40">
        <v>817.8</v>
      </c>
      <c r="I411" s="40">
        <v>832.59999999999991</v>
      </c>
      <c r="J411" s="40">
        <v>850.25</v>
      </c>
      <c r="K411" s="31">
        <v>814.95</v>
      </c>
      <c r="L411" s="31">
        <v>782.5</v>
      </c>
      <c r="M411" s="31">
        <v>1.36012</v>
      </c>
      <c r="N411" s="1"/>
      <c r="O411" s="1"/>
    </row>
    <row r="412" spans="1:15" ht="12.75" customHeight="1">
      <c r="A412" s="33">
        <v>402</v>
      </c>
      <c r="B412" s="62" t="s">
        <v>218</v>
      </c>
      <c r="C412" s="31">
        <v>25999</v>
      </c>
      <c r="D412" s="40">
        <v>26131.383333333331</v>
      </c>
      <c r="E412" s="40">
        <v>25682.766666666663</v>
      </c>
      <c r="F412" s="40">
        <v>25366.533333333333</v>
      </c>
      <c r="G412" s="40">
        <v>24917.916666666664</v>
      </c>
      <c r="H412" s="40">
        <v>26447.616666666661</v>
      </c>
      <c r="I412" s="40">
        <v>26896.23333333333</v>
      </c>
      <c r="J412" s="40">
        <v>27212.46666666666</v>
      </c>
      <c r="K412" s="31">
        <v>26580</v>
      </c>
      <c r="L412" s="31">
        <v>25815.15</v>
      </c>
      <c r="M412" s="31">
        <v>0.33881</v>
      </c>
      <c r="N412" s="1"/>
      <c r="O412" s="1"/>
    </row>
    <row r="413" spans="1:15" ht="12.75" customHeight="1">
      <c r="A413" s="33">
        <v>403</v>
      </c>
      <c r="B413" s="62" t="s">
        <v>531</v>
      </c>
      <c r="C413" s="31">
        <v>43.35</v>
      </c>
      <c r="D413" s="40">
        <v>43.616666666666674</v>
      </c>
      <c r="E413" s="40">
        <v>42.933333333333351</v>
      </c>
      <c r="F413" s="40">
        <v>42.51666666666668</v>
      </c>
      <c r="G413" s="40">
        <v>41.833333333333357</v>
      </c>
      <c r="H413" s="40">
        <v>44.033333333333346</v>
      </c>
      <c r="I413" s="40">
        <v>44.716666666666669</v>
      </c>
      <c r="J413" s="40">
        <v>45.13333333333334</v>
      </c>
      <c r="K413" s="31">
        <v>44.3</v>
      </c>
      <c r="L413" s="31">
        <v>43.2</v>
      </c>
      <c r="M413" s="31">
        <v>58.104500000000002</v>
      </c>
      <c r="N413" s="1"/>
      <c r="O413" s="1"/>
    </row>
    <row r="414" spans="1:15" ht="12.75" customHeight="1">
      <c r="A414" s="33">
        <v>404</v>
      </c>
      <c r="B414" t="s">
        <v>221</v>
      </c>
      <c r="C414" s="31">
        <v>1469.85</v>
      </c>
      <c r="D414" s="40">
        <v>1474.5166666666667</v>
      </c>
      <c r="E414" s="40">
        <v>1448.1333333333332</v>
      </c>
      <c r="F414" s="40">
        <v>1426.4166666666665</v>
      </c>
      <c r="G414" s="40">
        <v>1400.0333333333331</v>
      </c>
      <c r="H414" s="40">
        <v>1496.2333333333333</v>
      </c>
      <c r="I414" s="40">
        <v>1522.616666666667</v>
      </c>
      <c r="J414" s="40">
        <v>1544.3333333333335</v>
      </c>
      <c r="K414" s="31">
        <v>1500.9</v>
      </c>
      <c r="L414" s="31">
        <v>1452.8</v>
      </c>
      <c r="M414" s="31">
        <v>31.94059</v>
      </c>
      <c r="N414" s="1"/>
      <c r="O414" s="1"/>
    </row>
    <row r="415" spans="1:15" ht="12.75" customHeight="1">
      <c r="A415" s="33">
        <v>405</v>
      </c>
      <c r="B415" s="62" t="s">
        <v>532</v>
      </c>
      <c r="C415" s="31">
        <v>349.8</v>
      </c>
      <c r="D415" s="40">
        <v>347.48333333333335</v>
      </c>
      <c r="E415" s="40">
        <v>342.06666666666672</v>
      </c>
      <c r="F415" s="40">
        <v>334.33333333333337</v>
      </c>
      <c r="G415" s="40">
        <v>328.91666666666674</v>
      </c>
      <c r="H415" s="40">
        <v>355.2166666666667</v>
      </c>
      <c r="I415" s="40">
        <v>360.63333333333333</v>
      </c>
      <c r="J415" s="40">
        <v>368.36666666666667</v>
      </c>
      <c r="K415" s="31">
        <v>352.9</v>
      </c>
      <c r="L415" s="31">
        <v>339.75</v>
      </c>
      <c r="M415" s="31">
        <v>6.3740500000000004</v>
      </c>
      <c r="N415" s="1"/>
      <c r="O415" s="1"/>
    </row>
    <row r="416" spans="1:15" ht="12.75" customHeight="1">
      <c r="A416" s="33">
        <v>406</v>
      </c>
      <c r="B416" s="62" t="s">
        <v>219</v>
      </c>
      <c r="C416" s="31">
        <v>3807.7</v>
      </c>
      <c r="D416" s="40">
        <v>3809.6833333333329</v>
      </c>
      <c r="E416" s="40">
        <v>3781.3666666666659</v>
      </c>
      <c r="F416" s="40">
        <v>3755.0333333333328</v>
      </c>
      <c r="G416" s="40">
        <v>3726.7166666666658</v>
      </c>
      <c r="H416" s="40">
        <v>3836.016666666666</v>
      </c>
      <c r="I416" s="40">
        <v>3864.3333333333326</v>
      </c>
      <c r="J416" s="40">
        <v>3890.6666666666661</v>
      </c>
      <c r="K416" s="31">
        <v>3838</v>
      </c>
      <c r="L416" s="31">
        <v>3783.35</v>
      </c>
      <c r="M416" s="31">
        <v>2.2820800000000001</v>
      </c>
      <c r="N416" s="1"/>
      <c r="O416" s="1"/>
    </row>
    <row r="417" spans="1:15" ht="12.75" customHeight="1">
      <c r="A417" s="33">
        <v>407</v>
      </c>
      <c r="B417" s="62" t="s">
        <v>533</v>
      </c>
      <c r="C417" s="31">
        <v>549.95000000000005</v>
      </c>
      <c r="D417" s="40">
        <v>553.51666666666677</v>
      </c>
      <c r="E417" s="40">
        <v>543.93333333333351</v>
      </c>
      <c r="F417" s="40">
        <v>537.91666666666674</v>
      </c>
      <c r="G417" s="40">
        <v>528.33333333333348</v>
      </c>
      <c r="H417" s="40">
        <v>559.53333333333353</v>
      </c>
      <c r="I417" s="40">
        <v>569.11666666666679</v>
      </c>
      <c r="J417" s="40">
        <v>575.13333333333355</v>
      </c>
      <c r="K417" s="31">
        <v>563.1</v>
      </c>
      <c r="L417" s="31">
        <v>547.5</v>
      </c>
      <c r="M417" s="31">
        <v>3.9029500000000001</v>
      </c>
      <c r="N417" s="1"/>
      <c r="O417" s="1"/>
    </row>
    <row r="418" spans="1:15" ht="12.75" customHeight="1">
      <c r="A418" s="33">
        <v>408</v>
      </c>
      <c r="B418" s="62" t="s">
        <v>534</v>
      </c>
      <c r="C418" s="31">
        <v>3833.8</v>
      </c>
      <c r="D418" s="40">
        <v>3831.8166666666671</v>
      </c>
      <c r="E418" s="40">
        <v>3805.6833333333343</v>
      </c>
      <c r="F418" s="40">
        <v>3777.5666666666671</v>
      </c>
      <c r="G418" s="40">
        <v>3751.4333333333343</v>
      </c>
      <c r="H418" s="40">
        <v>3859.9333333333343</v>
      </c>
      <c r="I418" s="40">
        <v>3886.0666666666666</v>
      </c>
      <c r="J418" s="40">
        <v>3914.1833333333343</v>
      </c>
      <c r="K418" s="31">
        <v>3857.95</v>
      </c>
      <c r="L418" s="31">
        <v>3803.7</v>
      </c>
      <c r="M418" s="31">
        <v>1.41039</v>
      </c>
      <c r="N418" s="1"/>
      <c r="O418" s="1"/>
    </row>
    <row r="419" spans="1:15" ht="12.75" customHeight="1">
      <c r="A419" s="33">
        <v>409</v>
      </c>
      <c r="B419" s="62" t="s">
        <v>299</v>
      </c>
      <c r="C419" s="31">
        <v>522.45000000000005</v>
      </c>
      <c r="D419" s="40">
        <v>524.18333333333339</v>
      </c>
      <c r="E419" s="40">
        <v>518.36666666666679</v>
      </c>
      <c r="F419" s="40">
        <v>514.28333333333342</v>
      </c>
      <c r="G419" s="40">
        <v>508.46666666666681</v>
      </c>
      <c r="H419" s="40">
        <v>528.26666666666677</v>
      </c>
      <c r="I419" s="40">
        <v>534.08333333333337</v>
      </c>
      <c r="J419" s="40">
        <v>538.16666666666674</v>
      </c>
      <c r="K419" s="31">
        <v>530</v>
      </c>
      <c r="L419" s="31">
        <v>520.1</v>
      </c>
      <c r="M419" s="31">
        <v>11.82382</v>
      </c>
      <c r="N419" s="1"/>
      <c r="O419" s="1"/>
    </row>
    <row r="420" spans="1:15" ht="12.75" customHeight="1">
      <c r="A420" s="33">
        <v>410</v>
      </c>
      <c r="B420" s="62" t="s">
        <v>535</v>
      </c>
      <c r="C420" s="31">
        <v>1015.55</v>
      </c>
      <c r="D420" s="40">
        <v>1017.5666666666666</v>
      </c>
      <c r="E420" s="40">
        <v>1005.2333333333331</v>
      </c>
      <c r="F420" s="40">
        <v>994.91666666666652</v>
      </c>
      <c r="G420" s="40">
        <v>982.58333333333303</v>
      </c>
      <c r="H420" s="40">
        <v>1027.8833333333332</v>
      </c>
      <c r="I420" s="40">
        <v>1040.2166666666667</v>
      </c>
      <c r="J420" s="40">
        <v>1050.5333333333333</v>
      </c>
      <c r="K420" s="31">
        <v>1029.9000000000001</v>
      </c>
      <c r="L420" s="31">
        <v>1007.25</v>
      </c>
      <c r="M420" s="31">
        <v>2.0897100000000002</v>
      </c>
      <c r="N420" s="1"/>
      <c r="O420" s="1"/>
    </row>
    <row r="421" spans="1:15" ht="12.75" customHeight="1">
      <c r="A421" s="33">
        <v>411</v>
      </c>
      <c r="B421" s="62" t="s">
        <v>536</v>
      </c>
      <c r="C421" s="31">
        <v>541.15</v>
      </c>
      <c r="D421" s="40">
        <v>540.11666666666667</v>
      </c>
      <c r="E421" s="40">
        <v>533.98333333333335</v>
      </c>
      <c r="F421" s="40">
        <v>526.81666666666672</v>
      </c>
      <c r="G421" s="40">
        <v>520.68333333333339</v>
      </c>
      <c r="H421" s="40">
        <v>547.2833333333333</v>
      </c>
      <c r="I421" s="40">
        <v>553.41666666666674</v>
      </c>
      <c r="J421" s="40">
        <v>560.58333333333326</v>
      </c>
      <c r="K421" s="31">
        <v>546.25</v>
      </c>
      <c r="L421" s="31">
        <v>532.95000000000005</v>
      </c>
      <c r="M421" s="31">
        <v>12.18547</v>
      </c>
      <c r="N421" s="1"/>
      <c r="O421" s="1"/>
    </row>
    <row r="422" spans="1:15" ht="12.75" customHeight="1">
      <c r="A422" s="33">
        <v>412</v>
      </c>
      <c r="B422" s="62" t="s">
        <v>217</v>
      </c>
      <c r="C422" s="31">
        <v>568.85</v>
      </c>
      <c r="D422" s="40">
        <v>569.16666666666663</v>
      </c>
      <c r="E422" s="40">
        <v>565.58333333333326</v>
      </c>
      <c r="F422" s="40">
        <v>562.31666666666661</v>
      </c>
      <c r="G422" s="40">
        <v>558.73333333333323</v>
      </c>
      <c r="H422" s="40">
        <v>572.43333333333328</v>
      </c>
      <c r="I422" s="40">
        <v>576.01666666666654</v>
      </c>
      <c r="J422" s="40">
        <v>579.2833333333333</v>
      </c>
      <c r="K422" s="31">
        <v>572.75</v>
      </c>
      <c r="L422" s="31">
        <v>565.9</v>
      </c>
      <c r="M422" s="31">
        <v>179.03691000000001</v>
      </c>
      <c r="N422" s="1"/>
      <c r="O422" s="1"/>
    </row>
    <row r="423" spans="1:15" ht="12.75" customHeight="1">
      <c r="A423" s="33">
        <v>413</v>
      </c>
      <c r="B423" s="62" t="s">
        <v>214</v>
      </c>
      <c r="C423" s="31">
        <v>85.9</v>
      </c>
      <c r="D423" s="40">
        <v>85.850000000000009</v>
      </c>
      <c r="E423" s="40">
        <v>85.250000000000014</v>
      </c>
      <c r="F423" s="40">
        <v>84.600000000000009</v>
      </c>
      <c r="G423" s="40">
        <v>84.000000000000014</v>
      </c>
      <c r="H423" s="40">
        <v>86.500000000000014</v>
      </c>
      <c r="I423" s="40">
        <v>87.100000000000009</v>
      </c>
      <c r="J423" s="40">
        <v>87.750000000000014</v>
      </c>
      <c r="K423" s="31">
        <v>86.45</v>
      </c>
      <c r="L423" s="31">
        <v>85.2</v>
      </c>
      <c r="M423" s="31">
        <v>169.61035000000001</v>
      </c>
      <c r="N423" s="1"/>
      <c r="O423" s="1"/>
    </row>
    <row r="424" spans="1:15" ht="12.75" customHeight="1">
      <c r="A424" s="33">
        <v>414</v>
      </c>
      <c r="B424" s="62" t="s">
        <v>537</v>
      </c>
      <c r="C424" s="31">
        <v>305.75</v>
      </c>
      <c r="D424" s="40">
        <v>306.78333333333336</v>
      </c>
      <c r="E424" s="40">
        <v>298.61666666666673</v>
      </c>
      <c r="F424" s="40">
        <v>291.48333333333335</v>
      </c>
      <c r="G424" s="40">
        <v>283.31666666666672</v>
      </c>
      <c r="H424" s="40">
        <v>313.91666666666674</v>
      </c>
      <c r="I424" s="40">
        <v>322.08333333333337</v>
      </c>
      <c r="J424" s="40">
        <v>329.21666666666675</v>
      </c>
      <c r="K424" s="31">
        <v>314.95</v>
      </c>
      <c r="L424" s="31">
        <v>299.64999999999998</v>
      </c>
      <c r="M424" s="31">
        <v>14.73047</v>
      </c>
      <c r="N424" s="1"/>
      <c r="O424" s="1"/>
    </row>
    <row r="425" spans="1:15" ht="12.75" customHeight="1">
      <c r="A425" s="33">
        <v>415</v>
      </c>
      <c r="B425" s="62" t="s">
        <v>538</v>
      </c>
      <c r="C425" s="31">
        <v>151.44999999999999</v>
      </c>
      <c r="D425" s="40">
        <v>152.80000000000001</v>
      </c>
      <c r="E425" s="40">
        <v>149.70000000000002</v>
      </c>
      <c r="F425" s="40">
        <v>147.95000000000002</v>
      </c>
      <c r="G425" s="40">
        <v>144.85000000000002</v>
      </c>
      <c r="H425" s="40">
        <v>154.55000000000001</v>
      </c>
      <c r="I425" s="40">
        <v>157.65000000000003</v>
      </c>
      <c r="J425" s="40">
        <v>159.4</v>
      </c>
      <c r="K425" s="31">
        <v>155.9</v>
      </c>
      <c r="L425" s="31">
        <v>151.05000000000001</v>
      </c>
      <c r="M425" s="31">
        <v>8.8066200000000006</v>
      </c>
      <c r="N425" s="1"/>
      <c r="O425" s="1"/>
    </row>
    <row r="426" spans="1:15" ht="12.75" customHeight="1">
      <c r="A426" s="33">
        <v>416</v>
      </c>
      <c r="B426" s="62" t="s">
        <v>539</v>
      </c>
      <c r="C426" s="31">
        <v>505.3</v>
      </c>
      <c r="D426" s="40">
        <v>505.86666666666662</v>
      </c>
      <c r="E426" s="40">
        <v>499.83333333333326</v>
      </c>
      <c r="F426" s="40">
        <v>494.36666666666662</v>
      </c>
      <c r="G426" s="40">
        <v>488.33333333333326</v>
      </c>
      <c r="H426" s="40">
        <v>511.33333333333326</v>
      </c>
      <c r="I426" s="40">
        <v>517.36666666666667</v>
      </c>
      <c r="J426" s="40">
        <v>522.83333333333326</v>
      </c>
      <c r="K426" s="31">
        <v>511.9</v>
      </c>
      <c r="L426" s="31">
        <v>500.4</v>
      </c>
      <c r="M426" s="31">
        <v>1.31413</v>
      </c>
      <c r="N426" s="1"/>
      <c r="O426" s="1"/>
    </row>
    <row r="427" spans="1:15" ht="12.75" customHeight="1">
      <c r="A427" s="33">
        <v>417</v>
      </c>
      <c r="B427" s="62" t="s">
        <v>540</v>
      </c>
      <c r="C427" s="31">
        <v>428.45</v>
      </c>
      <c r="D427" s="40">
        <v>423.4666666666667</v>
      </c>
      <c r="E427" s="40">
        <v>416.98333333333341</v>
      </c>
      <c r="F427" s="40">
        <v>405.51666666666671</v>
      </c>
      <c r="G427" s="40">
        <v>399.03333333333342</v>
      </c>
      <c r="H427" s="40">
        <v>434.93333333333339</v>
      </c>
      <c r="I427" s="40">
        <v>441.41666666666674</v>
      </c>
      <c r="J427" s="40">
        <v>452.88333333333338</v>
      </c>
      <c r="K427" s="31">
        <v>429.95</v>
      </c>
      <c r="L427" s="31">
        <v>412</v>
      </c>
      <c r="M427" s="31">
        <v>10.13663</v>
      </c>
      <c r="N427" s="1"/>
      <c r="O427" s="1"/>
    </row>
    <row r="428" spans="1:15" ht="12.75" customHeight="1">
      <c r="A428" s="33">
        <v>418</v>
      </c>
      <c r="B428" s="62" t="s">
        <v>541</v>
      </c>
      <c r="C428" s="31">
        <v>196.7</v>
      </c>
      <c r="D428" s="40">
        <v>196.15</v>
      </c>
      <c r="E428" s="40">
        <v>195</v>
      </c>
      <c r="F428" s="40">
        <v>193.29999999999998</v>
      </c>
      <c r="G428" s="40">
        <v>192.14999999999998</v>
      </c>
      <c r="H428" s="40">
        <v>197.85000000000002</v>
      </c>
      <c r="I428" s="40">
        <v>199.00000000000006</v>
      </c>
      <c r="J428" s="40">
        <v>200.70000000000005</v>
      </c>
      <c r="K428" s="31">
        <v>197.3</v>
      </c>
      <c r="L428" s="31">
        <v>194.45</v>
      </c>
      <c r="M428" s="31">
        <v>4.4093600000000004</v>
      </c>
      <c r="N428" s="1"/>
      <c r="O428" s="1"/>
    </row>
    <row r="429" spans="1:15" ht="12.75" customHeight="1">
      <c r="A429" s="33">
        <v>419</v>
      </c>
      <c r="B429" s="62" t="s">
        <v>222</v>
      </c>
      <c r="C429" s="31">
        <v>1001.8</v>
      </c>
      <c r="D429" s="40">
        <v>1000.75</v>
      </c>
      <c r="E429" s="40">
        <v>994.8</v>
      </c>
      <c r="F429" s="40">
        <v>987.8</v>
      </c>
      <c r="G429" s="40">
        <v>981.84999999999991</v>
      </c>
      <c r="H429" s="40">
        <v>1007.75</v>
      </c>
      <c r="I429" s="40">
        <v>1013.7</v>
      </c>
      <c r="J429" s="40">
        <v>1020.7</v>
      </c>
      <c r="K429" s="31">
        <v>1006.7</v>
      </c>
      <c r="L429" s="31">
        <v>993.75</v>
      </c>
      <c r="M429" s="31">
        <v>13.27862</v>
      </c>
      <c r="N429" s="1"/>
      <c r="O429" s="1"/>
    </row>
    <row r="430" spans="1:15" ht="12.75" customHeight="1">
      <c r="A430" s="33">
        <v>420</v>
      </c>
      <c r="B430" s="62" t="s">
        <v>223</v>
      </c>
      <c r="C430" s="31">
        <v>443.05</v>
      </c>
      <c r="D430" s="40">
        <v>443.61666666666662</v>
      </c>
      <c r="E430" s="40">
        <v>440.28333333333325</v>
      </c>
      <c r="F430" s="40">
        <v>437.51666666666665</v>
      </c>
      <c r="G430" s="40">
        <v>434.18333333333328</v>
      </c>
      <c r="H430" s="40">
        <v>446.38333333333321</v>
      </c>
      <c r="I430" s="40">
        <v>449.71666666666658</v>
      </c>
      <c r="J430" s="40">
        <v>452.48333333333318</v>
      </c>
      <c r="K430" s="31">
        <v>446.95</v>
      </c>
      <c r="L430" s="31">
        <v>440.85</v>
      </c>
      <c r="M430" s="31">
        <v>2.8188900000000001</v>
      </c>
      <c r="N430" s="1"/>
      <c r="O430" s="1"/>
    </row>
    <row r="431" spans="1:15" ht="12.75" customHeight="1">
      <c r="A431" s="33">
        <v>421</v>
      </c>
      <c r="B431" s="62" t="s">
        <v>542</v>
      </c>
      <c r="C431" s="31">
        <v>2592</v>
      </c>
      <c r="D431" s="40">
        <v>2595.9833333333331</v>
      </c>
      <c r="E431" s="40">
        <v>2566.9666666666662</v>
      </c>
      <c r="F431" s="40">
        <v>2541.9333333333329</v>
      </c>
      <c r="G431" s="40">
        <v>2512.9166666666661</v>
      </c>
      <c r="H431" s="40">
        <v>2621.0166666666664</v>
      </c>
      <c r="I431" s="40">
        <v>2650.0333333333338</v>
      </c>
      <c r="J431" s="40">
        <v>2675.0666666666666</v>
      </c>
      <c r="K431" s="31">
        <v>2625</v>
      </c>
      <c r="L431" s="31">
        <v>2570.9499999999998</v>
      </c>
      <c r="M431" s="31">
        <v>1.7575799999999999</v>
      </c>
      <c r="N431" s="1"/>
      <c r="O431" s="1"/>
    </row>
    <row r="432" spans="1:15" ht="12.75" customHeight="1">
      <c r="A432" s="33">
        <v>422</v>
      </c>
      <c r="B432" s="62" t="s">
        <v>543</v>
      </c>
      <c r="C432" s="31">
        <v>1191.1500000000001</v>
      </c>
      <c r="D432" s="40">
        <v>1194.7166666666667</v>
      </c>
      <c r="E432" s="40">
        <v>1181.4333333333334</v>
      </c>
      <c r="F432" s="40">
        <v>1171.7166666666667</v>
      </c>
      <c r="G432" s="40">
        <v>1158.4333333333334</v>
      </c>
      <c r="H432" s="40">
        <v>1204.4333333333334</v>
      </c>
      <c r="I432" s="40">
        <v>1217.7166666666667</v>
      </c>
      <c r="J432" s="40">
        <v>1227.4333333333334</v>
      </c>
      <c r="K432" s="31">
        <v>1208</v>
      </c>
      <c r="L432" s="31">
        <v>1185</v>
      </c>
      <c r="M432" s="31">
        <v>0.91866999999999999</v>
      </c>
      <c r="N432" s="1"/>
      <c r="O432" s="1"/>
    </row>
    <row r="433" spans="1:15" ht="12.75" customHeight="1">
      <c r="A433" s="33">
        <v>423</v>
      </c>
      <c r="B433" s="62" t="s">
        <v>544</v>
      </c>
      <c r="C433" s="31">
        <v>283.60000000000002</v>
      </c>
      <c r="D433" s="40">
        <v>283.88333333333338</v>
      </c>
      <c r="E433" s="40">
        <v>282.26666666666677</v>
      </c>
      <c r="F433" s="40">
        <v>280.93333333333339</v>
      </c>
      <c r="G433" s="40">
        <v>279.31666666666678</v>
      </c>
      <c r="H433" s="40">
        <v>285.21666666666675</v>
      </c>
      <c r="I433" s="40">
        <v>286.83333333333343</v>
      </c>
      <c r="J433" s="40">
        <v>288.16666666666674</v>
      </c>
      <c r="K433" s="31">
        <v>285.5</v>
      </c>
      <c r="L433" s="31">
        <v>282.55</v>
      </c>
      <c r="M433" s="31">
        <v>2.3597600000000001</v>
      </c>
      <c r="N433" s="1"/>
      <c r="O433" s="1"/>
    </row>
    <row r="434" spans="1:15" ht="12.75" customHeight="1">
      <c r="A434" s="33">
        <v>424</v>
      </c>
      <c r="B434" s="62" t="s">
        <v>545</v>
      </c>
      <c r="C434" s="31">
        <v>387.15</v>
      </c>
      <c r="D434" s="40">
        <v>390.06666666666666</v>
      </c>
      <c r="E434" s="40">
        <v>382.08333333333331</v>
      </c>
      <c r="F434" s="40">
        <v>377.01666666666665</v>
      </c>
      <c r="G434" s="40">
        <v>369.0333333333333</v>
      </c>
      <c r="H434" s="40">
        <v>395.13333333333333</v>
      </c>
      <c r="I434" s="40">
        <v>403.11666666666667</v>
      </c>
      <c r="J434" s="40">
        <v>408.18333333333334</v>
      </c>
      <c r="K434" s="31">
        <v>398.05</v>
      </c>
      <c r="L434" s="31">
        <v>385</v>
      </c>
      <c r="M434" s="31">
        <v>1.2423999999999999</v>
      </c>
      <c r="N434" s="1"/>
      <c r="O434" s="1"/>
    </row>
    <row r="435" spans="1:15" ht="12.75" customHeight="1">
      <c r="A435" s="33">
        <v>425</v>
      </c>
      <c r="B435" s="62" t="s">
        <v>546</v>
      </c>
      <c r="C435" s="31">
        <v>2995.3</v>
      </c>
      <c r="D435" s="40">
        <v>3009.0833333333335</v>
      </c>
      <c r="E435" s="40">
        <v>2961.2166666666672</v>
      </c>
      <c r="F435" s="40">
        <v>2927.1333333333337</v>
      </c>
      <c r="G435" s="40">
        <v>2879.2666666666673</v>
      </c>
      <c r="H435" s="40">
        <v>3043.166666666667</v>
      </c>
      <c r="I435" s="40">
        <v>3091.0333333333328</v>
      </c>
      <c r="J435" s="40">
        <v>3125.1166666666668</v>
      </c>
      <c r="K435" s="31">
        <v>3056.95</v>
      </c>
      <c r="L435" s="31">
        <v>2975</v>
      </c>
      <c r="M435" s="31">
        <v>0.41708000000000001</v>
      </c>
      <c r="N435" s="1"/>
      <c r="O435" s="1"/>
    </row>
    <row r="436" spans="1:15" ht="12.75" customHeight="1">
      <c r="A436" s="33">
        <v>426</v>
      </c>
      <c r="B436" s="62" t="s">
        <v>547</v>
      </c>
      <c r="C436" s="31">
        <v>486.35</v>
      </c>
      <c r="D436" s="40">
        <v>487.7833333333333</v>
      </c>
      <c r="E436" s="40">
        <v>483.56666666666661</v>
      </c>
      <c r="F436" s="40">
        <v>480.7833333333333</v>
      </c>
      <c r="G436" s="40">
        <v>476.56666666666661</v>
      </c>
      <c r="H436" s="40">
        <v>490.56666666666661</v>
      </c>
      <c r="I436" s="40">
        <v>494.7833333333333</v>
      </c>
      <c r="J436" s="40">
        <v>497.56666666666661</v>
      </c>
      <c r="K436" s="31">
        <v>492</v>
      </c>
      <c r="L436" s="31">
        <v>485</v>
      </c>
      <c r="M436" s="31">
        <v>3.1389900000000002</v>
      </c>
      <c r="N436" s="1"/>
      <c r="O436" s="1"/>
    </row>
    <row r="437" spans="1:15" ht="12.75" customHeight="1">
      <c r="A437" s="33">
        <v>427</v>
      </c>
      <c r="B437" s="62" t="s">
        <v>548</v>
      </c>
      <c r="C437" s="31">
        <v>14.55</v>
      </c>
      <c r="D437" s="40">
        <v>14.616666666666667</v>
      </c>
      <c r="E437" s="40">
        <v>14.183333333333334</v>
      </c>
      <c r="F437" s="40">
        <v>13.816666666666666</v>
      </c>
      <c r="G437" s="40">
        <v>13.383333333333333</v>
      </c>
      <c r="H437" s="40">
        <v>14.983333333333334</v>
      </c>
      <c r="I437" s="40">
        <v>15.416666666666668</v>
      </c>
      <c r="J437" s="40">
        <v>15.783333333333335</v>
      </c>
      <c r="K437" s="31">
        <v>15.05</v>
      </c>
      <c r="L437" s="31">
        <v>14.25</v>
      </c>
      <c r="M437" s="31">
        <v>1636.0756899999999</v>
      </c>
      <c r="N437" s="1"/>
      <c r="O437" s="1"/>
    </row>
    <row r="438" spans="1:15" ht="12.75" customHeight="1">
      <c r="A438" s="33">
        <v>428</v>
      </c>
      <c r="B438" s="62" t="s">
        <v>549</v>
      </c>
      <c r="C438" s="31">
        <v>234</v>
      </c>
      <c r="D438" s="40">
        <v>235.44999999999996</v>
      </c>
      <c r="E438" s="40">
        <v>231.24999999999991</v>
      </c>
      <c r="F438" s="40">
        <v>228.49999999999994</v>
      </c>
      <c r="G438" s="40">
        <v>224.2999999999999</v>
      </c>
      <c r="H438" s="40">
        <v>238.19999999999993</v>
      </c>
      <c r="I438" s="40">
        <v>242.39999999999998</v>
      </c>
      <c r="J438" s="40">
        <v>245.14999999999995</v>
      </c>
      <c r="K438" s="31">
        <v>239.65</v>
      </c>
      <c r="L438" s="31">
        <v>232.7</v>
      </c>
      <c r="M438" s="31">
        <v>1.08935</v>
      </c>
      <c r="N438" s="1"/>
      <c r="O438" s="1"/>
    </row>
    <row r="439" spans="1:15" ht="12.75" customHeight="1">
      <c r="A439" s="33">
        <v>429</v>
      </c>
      <c r="B439" s="62" t="s">
        <v>550</v>
      </c>
      <c r="C439" s="31">
        <v>910.25</v>
      </c>
      <c r="D439" s="40">
        <v>914.7833333333333</v>
      </c>
      <c r="E439" s="40">
        <v>902.56666666666661</v>
      </c>
      <c r="F439" s="40">
        <v>894.88333333333333</v>
      </c>
      <c r="G439" s="40">
        <v>882.66666666666663</v>
      </c>
      <c r="H439" s="40">
        <v>922.46666666666658</v>
      </c>
      <c r="I439" s="40">
        <v>934.68333333333328</v>
      </c>
      <c r="J439" s="40">
        <v>942.36666666666656</v>
      </c>
      <c r="K439" s="31">
        <v>927</v>
      </c>
      <c r="L439" s="31">
        <v>907.1</v>
      </c>
      <c r="M439" s="31">
        <v>1.1153900000000001</v>
      </c>
      <c r="N439" s="1"/>
      <c r="O439" s="1"/>
    </row>
    <row r="440" spans="1:15" ht="12.75" customHeight="1">
      <c r="A440" s="33">
        <v>430</v>
      </c>
      <c r="B440" s="62" t="s">
        <v>224</v>
      </c>
      <c r="C440" s="31">
        <v>743.25</v>
      </c>
      <c r="D440" s="40">
        <v>745.13333333333321</v>
      </c>
      <c r="E440" s="40">
        <v>739.6666666666664</v>
      </c>
      <c r="F440" s="40">
        <v>736.08333333333314</v>
      </c>
      <c r="G440" s="40">
        <v>730.61666666666633</v>
      </c>
      <c r="H440" s="40">
        <v>748.71666666666647</v>
      </c>
      <c r="I440" s="40">
        <v>754.18333333333317</v>
      </c>
      <c r="J440" s="40">
        <v>757.76666666666654</v>
      </c>
      <c r="K440" s="31">
        <v>750.6</v>
      </c>
      <c r="L440" s="31">
        <v>741.55</v>
      </c>
      <c r="M440" s="31">
        <v>2.41242</v>
      </c>
      <c r="N440" s="1"/>
      <c r="O440" s="1"/>
    </row>
    <row r="441" spans="1:15" ht="12.75" customHeight="1">
      <c r="A441" s="33">
        <v>431</v>
      </c>
      <c r="B441" s="62" t="s">
        <v>551</v>
      </c>
      <c r="C441" s="31">
        <v>1638.4</v>
      </c>
      <c r="D441" s="40">
        <v>1641.45</v>
      </c>
      <c r="E441" s="40">
        <v>1622.95</v>
      </c>
      <c r="F441" s="40">
        <v>1607.5</v>
      </c>
      <c r="G441" s="40">
        <v>1589</v>
      </c>
      <c r="H441" s="40">
        <v>1656.9</v>
      </c>
      <c r="I441" s="40">
        <v>1675.4</v>
      </c>
      <c r="J441" s="40">
        <v>1690.8500000000001</v>
      </c>
      <c r="K441" s="31">
        <v>1659.95</v>
      </c>
      <c r="L441" s="31">
        <v>1626</v>
      </c>
      <c r="M441" s="31">
        <v>0.13564999999999999</v>
      </c>
      <c r="N441" s="1"/>
      <c r="O441" s="1"/>
    </row>
    <row r="442" spans="1:15" ht="12.75" customHeight="1">
      <c r="A442" s="33">
        <v>432</v>
      </c>
      <c r="B442" s="62" t="s">
        <v>552</v>
      </c>
      <c r="C442" s="31">
        <v>415.05</v>
      </c>
      <c r="D442" s="40">
        <v>415.26666666666671</v>
      </c>
      <c r="E442" s="40">
        <v>413.93333333333339</v>
      </c>
      <c r="F442" s="40">
        <v>412.81666666666666</v>
      </c>
      <c r="G442" s="40">
        <v>411.48333333333335</v>
      </c>
      <c r="H442" s="40">
        <v>416.38333333333344</v>
      </c>
      <c r="I442" s="40">
        <v>417.71666666666681</v>
      </c>
      <c r="J442" s="40">
        <v>418.83333333333348</v>
      </c>
      <c r="K442" s="31">
        <v>416.6</v>
      </c>
      <c r="L442" s="31">
        <v>414.15</v>
      </c>
      <c r="M442" s="31">
        <v>1.3004199999999999</v>
      </c>
      <c r="N442" s="1"/>
      <c r="O442" s="1"/>
    </row>
    <row r="443" spans="1:15" ht="12.75" customHeight="1">
      <c r="A443" s="33">
        <v>433</v>
      </c>
      <c r="B443" s="62" t="s">
        <v>553</v>
      </c>
      <c r="C443" s="31">
        <v>745.3</v>
      </c>
      <c r="D443" s="40">
        <v>744.4666666666667</v>
      </c>
      <c r="E443" s="40">
        <v>738.93333333333339</v>
      </c>
      <c r="F443" s="40">
        <v>732.56666666666672</v>
      </c>
      <c r="G443" s="40">
        <v>727.03333333333342</v>
      </c>
      <c r="H443" s="40">
        <v>750.83333333333337</v>
      </c>
      <c r="I443" s="40">
        <v>756.36666666666667</v>
      </c>
      <c r="J443" s="40">
        <v>762.73333333333335</v>
      </c>
      <c r="K443" s="31">
        <v>750</v>
      </c>
      <c r="L443" s="31">
        <v>738.1</v>
      </c>
      <c r="M443" s="31">
        <v>0.56069999999999998</v>
      </c>
      <c r="N443" s="1"/>
      <c r="O443" s="1"/>
    </row>
    <row r="444" spans="1:15" ht="12.75" customHeight="1">
      <c r="A444" s="33">
        <v>434</v>
      </c>
      <c r="B444" s="62" t="s">
        <v>554</v>
      </c>
      <c r="C444" s="31">
        <v>40.35</v>
      </c>
      <c r="D444" s="40">
        <v>40.449999999999996</v>
      </c>
      <c r="E444" s="40">
        <v>39.399999999999991</v>
      </c>
      <c r="F444" s="40">
        <v>38.449999999999996</v>
      </c>
      <c r="G444" s="40">
        <v>37.399999999999991</v>
      </c>
      <c r="H444" s="40">
        <v>41.399999999999991</v>
      </c>
      <c r="I444" s="40">
        <v>42.449999999999989</v>
      </c>
      <c r="J444" s="40">
        <v>43.399999999999991</v>
      </c>
      <c r="K444" s="31">
        <v>41.5</v>
      </c>
      <c r="L444" s="31">
        <v>39.5</v>
      </c>
      <c r="M444" s="31">
        <v>178.85741999999999</v>
      </c>
      <c r="N444" s="1"/>
      <c r="O444" s="1"/>
    </row>
    <row r="445" spans="1:15" ht="12.75" customHeight="1">
      <c r="A445" s="33">
        <v>435</v>
      </c>
      <c r="B445" s="62" t="s">
        <v>236</v>
      </c>
      <c r="C445" s="31">
        <v>1337.95</v>
      </c>
      <c r="D445" s="40">
        <v>1344.9166666666667</v>
      </c>
      <c r="E445" s="40">
        <v>1329.0333333333335</v>
      </c>
      <c r="F445" s="40">
        <v>1320.1166666666668</v>
      </c>
      <c r="G445" s="40">
        <v>1304.2333333333336</v>
      </c>
      <c r="H445" s="40">
        <v>1353.8333333333335</v>
      </c>
      <c r="I445" s="40">
        <v>1369.7166666666667</v>
      </c>
      <c r="J445" s="40">
        <v>1378.6333333333334</v>
      </c>
      <c r="K445" s="31">
        <v>1360.8</v>
      </c>
      <c r="L445" s="31">
        <v>1336</v>
      </c>
      <c r="M445" s="31">
        <v>4.4558</v>
      </c>
      <c r="N445" s="1"/>
      <c r="O445" s="1"/>
    </row>
    <row r="446" spans="1:15" ht="12.75" customHeight="1">
      <c r="A446" s="33">
        <v>436</v>
      </c>
      <c r="B446" s="62" t="s">
        <v>555</v>
      </c>
      <c r="C446" s="31">
        <v>1029.25</v>
      </c>
      <c r="D446" s="40">
        <v>1022.0500000000001</v>
      </c>
      <c r="E446" s="40">
        <v>978.30000000000018</v>
      </c>
      <c r="F446" s="40">
        <v>927.35000000000014</v>
      </c>
      <c r="G446" s="40">
        <v>883.60000000000025</v>
      </c>
      <c r="H446" s="40">
        <v>1073</v>
      </c>
      <c r="I446" s="40">
        <v>1116.75</v>
      </c>
      <c r="J446" s="40">
        <v>1167.7</v>
      </c>
      <c r="K446" s="31">
        <v>1065.8</v>
      </c>
      <c r="L446" s="31">
        <v>971.1</v>
      </c>
      <c r="M446" s="31">
        <v>47.64678</v>
      </c>
      <c r="N446" s="1"/>
      <c r="O446" s="1"/>
    </row>
    <row r="447" spans="1:15" ht="12.75" customHeight="1">
      <c r="A447" s="33">
        <v>437</v>
      </c>
      <c r="B447" s="62" t="s">
        <v>225</v>
      </c>
      <c r="C447" s="31">
        <v>978.45</v>
      </c>
      <c r="D447" s="40">
        <v>975.41666666666663</v>
      </c>
      <c r="E447" s="40">
        <v>970.83333333333326</v>
      </c>
      <c r="F447" s="40">
        <v>963.21666666666658</v>
      </c>
      <c r="G447" s="40">
        <v>958.63333333333321</v>
      </c>
      <c r="H447" s="40">
        <v>983.0333333333333</v>
      </c>
      <c r="I447" s="40">
        <v>987.61666666666656</v>
      </c>
      <c r="J447" s="40">
        <v>995.23333333333335</v>
      </c>
      <c r="K447" s="31">
        <v>980</v>
      </c>
      <c r="L447" s="31">
        <v>967.8</v>
      </c>
      <c r="M447" s="31">
        <v>11.55057</v>
      </c>
      <c r="N447" s="1"/>
      <c r="O447" s="1"/>
    </row>
    <row r="448" spans="1:15" ht="12.75" customHeight="1">
      <c r="A448" s="33">
        <v>438</v>
      </c>
      <c r="B448" s="62" t="s">
        <v>556</v>
      </c>
      <c r="C448" s="31">
        <v>248.45</v>
      </c>
      <c r="D448" s="40">
        <v>249.26666666666665</v>
      </c>
      <c r="E448" s="40">
        <v>246.83333333333331</v>
      </c>
      <c r="F448" s="40">
        <v>245.21666666666667</v>
      </c>
      <c r="G448" s="40">
        <v>242.78333333333333</v>
      </c>
      <c r="H448" s="40">
        <v>250.8833333333333</v>
      </c>
      <c r="I448" s="40">
        <v>253.31666666666663</v>
      </c>
      <c r="J448" s="40">
        <v>254.93333333333328</v>
      </c>
      <c r="K448" s="31">
        <v>251.7</v>
      </c>
      <c r="L448" s="31">
        <v>247.65</v>
      </c>
      <c r="M448" s="31">
        <v>11.753830000000001</v>
      </c>
      <c r="N448" s="1"/>
      <c r="O448" s="1"/>
    </row>
    <row r="449" spans="1:15" ht="12.75" customHeight="1">
      <c r="A449" s="33">
        <v>439</v>
      </c>
      <c r="B449" s="62" t="s">
        <v>226</v>
      </c>
      <c r="C449" s="31">
        <v>1591.05</v>
      </c>
      <c r="D449" s="40">
        <v>1611.6833333333334</v>
      </c>
      <c r="E449" s="40">
        <v>1558.3666666666668</v>
      </c>
      <c r="F449" s="40">
        <v>1525.6833333333334</v>
      </c>
      <c r="G449" s="40">
        <v>1472.3666666666668</v>
      </c>
      <c r="H449" s="40">
        <v>1644.3666666666668</v>
      </c>
      <c r="I449" s="40">
        <v>1697.6833333333334</v>
      </c>
      <c r="J449" s="40">
        <v>1730.3666666666668</v>
      </c>
      <c r="K449" s="31">
        <v>1665</v>
      </c>
      <c r="L449" s="31">
        <v>1579</v>
      </c>
      <c r="M449" s="31">
        <v>11.51061</v>
      </c>
      <c r="N449" s="1"/>
      <c r="O449" s="1"/>
    </row>
    <row r="450" spans="1:15" ht="12.75" customHeight="1">
      <c r="A450" s="33">
        <v>440</v>
      </c>
      <c r="B450" s="62" t="s">
        <v>231</v>
      </c>
      <c r="C450" s="31">
        <v>3210.4</v>
      </c>
      <c r="D450" s="40">
        <v>3200.1</v>
      </c>
      <c r="E450" s="40">
        <v>3185.2999999999997</v>
      </c>
      <c r="F450" s="40">
        <v>3160.2</v>
      </c>
      <c r="G450" s="40">
        <v>3145.3999999999996</v>
      </c>
      <c r="H450" s="40">
        <v>3225.2</v>
      </c>
      <c r="I450" s="40">
        <v>3240</v>
      </c>
      <c r="J450" s="40">
        <v>3265.1</v>
      </c>
      <c r="K450" s="31">
        <v>3214.9</v>
      </c>
      <c r="L450" s="31">
        <v>3175</v>
      </c>
      <c r="M450" s="31">
        <v>14.68186</v>
      </c>
      <c r="N450" s="1"/>
      <c r="O450" s="1"/>
    </row>
    <row r="451" spans="1:15" ht="12.75" customHeight="1">
      <c r="A451" s="33">
        <v>441</v>
      </c>
      <c r="B451" s="62" t="s">
        <v>227</v>
      </c>
      <c r="C451" s="31">
        <v>857</v>
      </c>
      <c r="D451" s="40">
        <v>860.61666666666667</v>
      </c>
      <c r="E451" s="40">
        <v>851.23333333333335</v>
      </c>
      <c r="F451" s="40">
        <v>845.4666666666667</v>
      </c>
      <c r="G451" s="40">
        <v>836.08333333333337</v>
      </c>
      <c r="H451" s="40">
        <v>866.38333333333333</v>
      </c>
      <c r="I451" s="40">
        <v>875.76666666666677</v>
      </c>
      <c r="J451" s="40">
        <v>881.5333333333333</v>
      </c>
      <c r="K451" s="31">
        <v>870</v>
      </c>
      <c r="L451" s="31">
        <v>854.85</v>
      </c>
      <c r="M451" s="31">
        <v>13.08412</v>
      </c>
      <c r="N451" s="1"/>
      <c r="O451" s="1"/>
    </row>
    <row r="452" spans="1:15" ht="12.75" customHeight="1">
      <c r="A452" s="33">
        <v>442</v>
      </c>
      <c r="B452" s="62" t="s">
        <v>300</v>
      </c>
      <c r="C452" s="31">
        <v>7683.25</v>
      </c>
      <c r="D452" s="40">
        <v>7703.083333333333</v>
      </c>
      <c r="E452" s="40">
        <v>7636.2166666666662</v>
      </c>
      <c r="F452" s="40">
        <v>7589.1833333333334</v>
      </c>
      <c r="G452" s="40">
        <v>7522.3166666666666</v>
      </c>
      <c r="H452" s="40">
        <v>7750.1166666666659</v>
      </c>
      <c r="I452" s="40">
        <v>7816.9833333333327</v>
      </c>
      <c r="J452" s="40">
        <v>7864.0166666666655</v>
      </c>
      <c r="K452" s="31">
        <v>7769.95</v>
      </c>
      <c r="L452" s="31">
        <v>7656.05</v>
      </c>
      <c r="M452" s="31">
        <v>1.4630300000000001</v>
      </c>
      <c r="N452" s="1"/>
      <c r="O452" s="1"/>
    </row>
    <row r="453" spans="1:15" ht="12.75" customHeight="1">
      <c r="A453" s="33">
        <v>443</v>
      </c>
      <c r="B453" s="62" t="s">
        <v>557</v>
      </c>
      <c r="C453" s="31">
        <v>2412.5500000000002</v>
      </c>
      <c r="D453" s="40">
        <v>2427.0666666666666</v>
      </c>
      <c r="E453" s="40">
        <v>2386.6833333333334</v>
      </c>
      <c r="F453" s="40">
        <v>2360.8166666666666</v>
      </c>
      <c r="G453" s="40">
        <v>2320.4333333333334</v>
      </c>
      <c r="H453" s="40">
        <v>2452.9333333333334</v>
      </c>
      <c r="I453" s="40">
        <v>2493.3166666666666</v>
      </c>
      <c r="J453" s="40">
        <v>2519.1833333333334</v>
      </c>
      <c r="K453" s="31">
        <v>2467.4499999999998</v>
      </c>
      <c r="L453" s="31">
        <v>2401.1999999999998</v>
      </c>
      <c r="M453" s="31">
        <v>0.49586999999999998</v>
      </c>
      <c r="N453" s="1"/>
      <c r="O453" s="1"/>
    </row>
    <row r="454" spans="1:15" ht="12.75" customHeight="1">
      <c r="A454" s="33">
        <v>444</v>
      </c>
      <c r="B454" s="62" t="s">
        <v>558</v>
      </c>
      <c r="C454" s="31">
        <v>311.3</v>
      </c>
      <c r="D454" s="40">
        <v>314.88333333333338</v>
      </c>
      <c r="E454" s="40">
        <v>306.46666666666675</v>
      </c>
      <c r="F454" s="40">
        <v>301.63333333333338</v>
      </c>
      <c r="G454" s="40">
        <v>293.21666666666675</v>
      </c>
      <c r="H454" s="40">
        <v>319.71666666666675</v>
      </c>
      <c r="I454" s="40">
        <v>328.13333333333338</v>
      </c>
      <c r="J454" s="40">
        <v>332.96666666666675</v>
      </c>
      <c r="K454" s="31">
        <v>323.3</v>
      </c>
      <c r="L454" s="31">
        <v>310.05</v>
      </c>
      <c r="M454" s="31">
        <v>18.224309999999999</v>
      </c>
      <c r="N454" s="1"/>
      <c r="O454" s="1"/>
    </row>
    <row r="455" spans="1:15" ht="12.75" customHeight="1">
      <c r="A455" s="33">
        <v>445</v>
      </c>
      <c r="B455" s="62" t="s">
        <v>228</v>
      </c>
      <c r="C455" s="31">
        <v>566.04999999999995</v>
      </c>
      <c r="D455" s="40">
        <v>567.81666666666672</v>
      </c>
      <c r="E455" s="40">
        <v>562.43333333333339</v>
      </c>
      <c r="F455" s="40">
        <v>558.81666666666672</v>
      </c>
      <c r="G455" s="40">
        <v>553.43333333333339</v>
      </c>
      <c r="H455" s="40">
        <v>571.43333333333339</v>
      </c>
      <c r="I455" s="40">
        <v>576.81666666666683</v>
      </c>
      <c r="J455" s="40">
        <v>580.43333333333339</v>
      </c>
      <c r="K455" s="31">
        <v>573.20000000000005</v>
      </c>
      <c r="L455" s="31">
        <v>564.20000000000005</v>
      </c>
      <c r="M455" s="31">
        <v>62.803879999999999</v>
      </c>
      <c r="N455" s="1"/>
      <c r="O455" s="1"/>
    </row>
    <row r="456" spans="1:15" ht="12.75" customHeight="1">
      <c r="A456" s="33">
        <v>446</v>
      </c>
      <c r="B456" s="62" t="s">
        <v>229</v>
      </c>
      <c r="C456" s="31">
        <v>223.15</v>
      </c>
      <c r="D456" s="40">
        <v>222.76666666666665</v>
      </c>
      <c r="E456" s="40">
        <v>221.3833333333333</v>
      </c>
      <c r="F456" s="40">
        <v>219.61666666666665</v>
      </c>
      <c r="G456" s="40">
        <v>218.23333333333329</v>
      </c>
      <c r="H456" s="40">
        <v>224.5333333333333</v>
      </c>
      <c r="I456" s="40">
        <v>225.91666666666663</v>
      </c>
      <c r="J456" s="40">
        <v>227.68333333333331</v>
      </c>
      <c r="K456" s="31">
        <v>224.15</v>
      </c>
      <c r="L456" s="31">
        <v>221</v>
      </c>
      <c r="M456" s="31">
        <v>74.736080000000001</v>
      </c>
      <c r="N456" s="1"/>
      <c r="O456" s="1"/>
    </row>
    <row r="457" spans="1:15" ht="12.75" customHeight="1">
      <c r="A457" s="33">
        <v>447</v>
      </c>
      <c r="B457" s="62" t="s">
        <v>230</v>
      </c>
      <c r="C457" s="31">
        <v>114.1</v>
      </c>
      <c r="D457" s="40">
        <v>114.25</v>
      </c>
      <c r="E457" s="40">
        <v>112.9</v>
      </c>
      <c r="F457" s="40">
        <v>111.7</v>
      </c>
      <c r="G457" s="40">
        <v>110.35000000000001</v>
      </c>
      <c r="H457" s="40">
        <v>115.45</v>
      </c>
      <c r="I457" s="40">
        <v>116.8</v>
      </c>
      <c r="J457" s="40">
        <v>118</v>
      </c>
      <c r="K457" s="31">
        <v>115.6</v>
      </c>
      <c r="L457" s="31">
        <v>113.05</v>
      </c>
      <c r="M457" s="31">
        <v>335.02184999999997</v>
      </c>
      <c r="N457" s="1"/>
      <c r="O457" s="1"/>
    </row>
    <row r="458" spans="1:15" ht="12.75" customHeight="1">
      <c r="A458" s="33">
        <v>448</v>
      </c>
      <c r="B458" s="62" t="s">
        <v>301</v>
      </c>
      <c r="C458" s="31">
        <v>75.95</v>
      </c>
      <c r="D458" s="40">
        <v>76.666666666666671</v>
      </c>
      <c r="E458" s="40">
        <v>74.783333333333346</v>
      </c>
      <c r="F458" s="40">
        <v>73.616666666666674</v>
      </c>
      <c r="G458" s="40">
        <v>71.733333333333348</v>
      </c>
      <c r="H458" s="40">
        <v>77.833333333333343</v>
      </c>
      <c r="I458" s="40">
        <v>79.716666666666669</v>
      </c>
      <c r="J458" s="40">
        <v>80.88333333333334</v>
      </c>
      <c r="K458" s="31">
        <v>78.55</v>
      </c>
      <c r="L458" s="31">
        <v>75.5</v>
      </c>
      <c r="M458" s="31">
        <v>28.581330000000001</v>
      </c>
      <c r="N458" s="1"/>
      <c r="O458" s="1"/>
    </row>
    <row r="459" spans="1:15" ht="12.75" customHeight="1">
      <c r="A459" s="33">
        <v>449</v>
      </c>
      <c r="B459" s="62" t="s">
        <v>559</v>
      </c>
      <c r="C459" s="31">
        <v>2407.6</v>
      </c>
      <c r="D459" s="40">
        <v>2408.5333333333333</v>
      </c>
      <c r="E459" s="40">
        <v>2384.0666666666666</v>
      </c>
      <c r="F459" s="40">
        <v>2360.5333333333333</v>
      </c>
      <c r="G459" s="40">
        <v>2336.0666666666666</v>
      </c>
      <c r="H459" s="40">
        <v>2432.0666666666666</v>
      </c>
      <c r="I459" s="40">
        <v>2456.5333333333328</v>
      </c>
      <c r="J459" s="40">
        <v>2480.0666666666666</v>
      </c>
      <c r="K459" s="31">
        <v>2433</v>
      </c>
      <c r="L459" s="31">
        <v>2385</v>
      </c>
      <c r="M459" s="31">
        <v>0.32244</v>
      </c>
      <c r="N459" s="1"/>
      <c r="O459" s="1"/>
    </row>
    <row r="460" spans="1:15" ht="12.75" customHeight="1">
      <c r="A460" s="33">
        <v>450</v>
      </c>
      <c r="B460" s="62" t="s">
        <v>232</v>
      </c>
      <c r="C460" s="31">
        <v>1093.5999999999999</v>
      </c>
      <c r="D460" s="40">
        <v>1087.8166666666666</v>
      </c>
      <c r="E460" s="40">
        <v>1079.8333333333333</v>
      </c>
      <c r="F460" s="40">
        <v>1066.0666666666666</v>
      </c>
      <c r="G460" s="40">
        <v>1058.0833333333333</v>
      </c>
      <c r="H460" s="40">
        <v>1101.5833333333333</v>
      </c>
      <c r="I460" s="40">
        <v>1109.5666666666668</v>
      </c>
      <c r="J460" s="40">
        <v>1123.3333333333333</v>
      </c>
      <c r="K460" s="31">
        <v>1095.8</v>
      </c>
      <c r="L460" s="31">
        <v>1074.05</v>
      </c>
      <c r="M460" s="31">
        <v>21.88899</v>
      </c>
      <c r="N460" s="1"/>
      <c r="O460" s="1"/>
    </row>
    <row r="461" spans="1:15" ht="12.75" customHeight="1">
      <c r="A461" s="33">
        <v>451</v>
      </c>
      <c r="B461" s="62" t="s">
        <v>560</v>
      </c>
      <c r="C461" s="31">
        <v>711.1</v>
      </c>
      <c r="D461" s="40">
        <v>713.35</v>
      </c>
      <c r="E461" s="40">
        <v>707.2</v>
      </c>
      <c r="F461" s="40">
        <v>703.30000000000007</v>
      </c>
      <c r="G461" s="40">
        <v>697.15000000000009</v>
      </c>
      <c r="H461" s="40">
        <v>717.25</v>
      </c>
      <c r="I461" s="40">
        <v>723.39999999999986</v>
      </c>
      <c r="J461" s="40">
        <v>727.3</v>
      </c>
      <c r="K461" s="31">
        <v>719.5</v>
      </c>
      <c r="L461" s="31">
        <v>709.45</v>
      </c>
      <c r="M461" s="31">
        <v>2.64323</v>
      </c>
      <c r="N461" s="1"/>
      <c r="O461" s="1"/>
    </row>
    <row r="462" spans="1:15" ht="12.75" customHeight="1">
      <c r="A462" s="33">
        <v>452</v>
      </c>
      <c r="B462" s="62" t="s">
        <v>561</v>
      </c>
      <c r="C462" s="31">
        <v>122.05</v>
      </c>
      <c r="D462" s="40">
        <v>123.36666666666667</v>
      </c>
      <c r="E462" s="40">
        <v>120.08333333333334</v>
      </c>
      <c r="F462" s="40">
        <v>118.11666666666667</v>
      </c>
      <c r="G462" s="40">
        <v>114.83333333333334</v>
      </c>
      <c r="H462" s="40">
        <v>125.33333333333334</v>
      </c>
      <c r="I462" s="40">
        <v>128.61666666666667</v>
      </c>
      <c r="J462" s="40">
        <v>130.58333333333334</v>
      </c>
      <c r="K462" s="31">
        <v>126.65</v>
      </c>
      <c r="L462" s="31">
        <v>121.4</v>
      </c>
      <c r="M462" s="31">
        <v>13.58174</v>
      </c>
      <c r="N462" s="1"/>
      <c r="O462" s="1"/>
    </row>
    <row r="463" spans="1:15" ht="12.75" customHeight="1">
      <c r="A463" s="33">
        <v>453</v>
      </c>
      <c r="B463" s="62" t="s">
        <v>210</v>
      </c>
      <c r="C463" s="31">
        <v>934.8</v>
      </c>
      <c r="D463" s="40">
        <v>938.85</v>
      </c>
      <c r="E463" s="40">
        <v>927.75</v>
      </c>
      <c r="F463" s="40">
        <v>920.69999999999993</v>
      </c>
      <c r="G463" s="40">
        <v>909.59999999999991</v>
      </c>
      <c r="H463" s="40">
        <v>945.90000000000009</v>
      </c>
      <c r="I463" s="40">
        <v>957.00000000000023</v>
      </c>
      <c r="J463" s="40">
        <v>964.05000000000018</v>
      </c>
      <c r="K463" s="31">
        <v>949.95</v>
      </c>
      <c r="L463" s="31">
        <v>931.8</v>
      </c>
      <c r="M463" s="31">
        <v>3.3891900000000001</v>
      </c>
      <c r="N463" s="1"/>
      <c r="O463" s="1"/>
    </row>
    <row r="464" spans="1:15" ht="12.75" customHeight="1">
      <c r="A464" s="33">
        <v>454</v>
      </c>
      <c r="B464" s="62" t="s">
        <v>562</v>
      </c>
      <c r="C464" s="31">
        <v>2377.4</v>
      </c>
      <c r="D464" s="40">
        <v>2379.65</v>
      </c>
      <c r="E464" s="40">
        <v>2354.3000000000002</v>
      </c>
      <c r="F464" s="40">
        <v>2331.2000000000003</v>
      </c>
      <c r="G464" s="40">
        <v>2305.8500000000004</v>
      </c>
      <c r="H464" s="40">
        <v>2402.75</v>
      </c>
      <c r="I464" s="40">
        <v>2428.0999999999995</v>
      </c>
      <c r="J464" s="40">
        <v>2451.1999999999998</v>
      </c>
      <c r="K464" s="31">
        <v>2405</v>
      </c>
      <c r="L464" s="31">
        <v>2356.5500000000002</v>
      </c>
      <c r="M464" s="31">
        <v>0.27895999999999999</v>
      </c>
      <c r="N464" s="1"/>
      <c r="O464" s="1"/>
    </row>
    <row r="465" spans="1:15" ht="12.75" customHeight="1">
      <c r="A465" s="33">
        <v>455</v>
      </c>
      <c r="B465" s="62" t="s">
        <v>563</v>
      </c>
      <c r="C465" s="31">
        <v>477.65</v>
      </c>
      <c r="D465" s="40">
        <v>478.25</v>
      </c>
      <c r="E465" s="40">
        <v>473.5</v>
      </c>
      <c r="F465" s="40">
        <v>469.35</v>
      </c>
      <c r="G465" s="40">
        <v>464.6</v>
      </c>
      <c r="H465" s="40">
        <v>482.4</v>
      </c>
      <c r="I465" s="40">
        <v>487.15</v>
      </c>
      <c r="J465" s="40">
        <v>491.29999999999995</v>
      </c>
      <c r="K465" s="31">
        <v>483</v>
      </c>
      <c r="L465" s="31">
        <v>474.1</v>
      </c>
      <c r="M465" s="31">
        <v>0.70892999999999995</v>
      </c>
      <c r="N465" s="1"/>
      <c r="O465" s="1"/>
    </row>
    <row r="466" spans="1:15" ht="12.75" customHeight="1">
      <c r="A466" s="33">
        <v>456</v>
      </c>
      <c r="B466" s="62" t="s">
        <v>564</v>
      </c>
      <c r="C466" s="31">
        <v>3488.7</v>
      </c>
      <c r="D466" s="40">
        <v>3507.15</v>
      </c>
      <c r="E466" s="40">
        <v>3449.55</v>
      </c>
      <c r="F466" s="40">
        <v>3410.4</v>
      </c>
      <c r="G466" s="40">
        <v>3352.8</v>
      </c>
      <c r="H466" s="40">
        <v>3546.3</v>
      </c>
      <c r="I466" s="40">
        <v>3603.8999999999996</v>
      </c>
      <c r="J466" s="40">
        <v>3643.05</v>
      </c>
      <c r="K466" s="31">
        <v>3564.75</v>
      </c>
      <c r="L466" s="31">
        <v>3468</v>
      </c>
      <c r="M466" s="31">
        <v>0.31655</v>
      </c>
      <c r="N466" s="1"/>
      <c r="O466" s="1"/>
    </row>
    <row r="467" spans="1:15" ht="12.75" customHeight="1">
      <c r="A467" s="33">
        <v>457</v>
      </c>
      <c r="B467" s="62" t="s">
        <v>233</v>
      </c>
      <c r="C467" s="31">
        <v>2968.6</v>
      </c>
      <c r="D467" s="40">
        <v>2985.4500000000003</v>
      </c>
      <c r="E467" s="40">
        <v>2946.5000000000005</v>
      </c>
      <c r="F467" s="40">
        <v>2924.4</v>
      </c>
      <c r="G467" s="40">
        <v>2885.4500000000003</v>
      </c>
      <c r="H467" s="40">
        <v>3007.5500000000006</v>
      </c>
      <c r="I467" s="40">
        <v>3046.5000000000005</v>
      </c>
      <c r="J467" s="40">
        <v>3068.6000000000008</v>
      </c>
      <c r="K467" s="31">
        <v>3024.4</v>
      </c>
      <c r="L467" s="31">
        <v>2963.35</v>
      </c>
      <c r="M467" s="31">
        <v>13.82633</v>
      </c>
      <c r="N467" s="1"/>
      <c r="O467" s="1"/>
    </row>
    <row r="468" spans="1:15" ht="12.75" customHeight="1">
      <c r="A468" s="33">
        <v>458</v>
      </c>
      <c r="B468" s="62" t="s">
        <v>234</v>
      </c>
      <c r="C468" s="31">
        <v>1857.75</v>
      </c>
      <c r="D468" s="40">
        <v>1859.9166666666667</v>
      </c>
      <c r="E468" s="40">
        <v>1849.8333333333335</v>
      </c>
      <c r="F468" s="40">
        <v>1841.9166666666667</v>
      </c>
      <c r="G468" s="40">
        <v>1831.8333333333335</v>
      </c>
      <c r="H468" s="40">
        <v>1867.8333333333335</v>
      </c>
      <c r="I468" s="40">
        <v>1877.916666666667</v>
      </c>
      <c r="J468" s="40">
        <v>1885.8333333333335</v>
      </c>
      <c r="K468" s="31">
        <v>1870</v>
      </c>
      <c r="L468" s="31">
        <v>1852</v>
      </c>
      <c r="M468" s="31">
        <v>1.64761</v>
      </c>
      <c r="N468" s="1"/>
      <c r="O468" s="1"/>
    </row>
    <row r="469" spans="1:15" ht="12.75" customHeight="1">
      <c r="A469" s="33">
        <v>459</v>
      </c>
      <c r="B469" s="62" t="s">
        <v>302</v>
      </c>
      <c r="C469" s="31">
        <v>673.25</v>
      </c>
      <c r="D469" s="40">
        <v>675.43333333333339</v>
      </c>
      <c r="E469" s="40">
        <v>664.91666666666674</v>
      </c>
      <c r="F469" s="40">
        <v>656.58333333333337</v>
      </c>
      <c r="G469" s="40">
        <v>646.06666666666672</v>
      </c>
      <c r="H469" s="40">
        <v>683.76666666666677</v>
      </c>
      <c r="I469" s="40">
        <v>694.28333333333342</v>
      </c>
      <c r="J469" s="40">
        <v>702.61666666666679</v>
      </c>
      <c r="K469" s="31">
        <v>685.95</v>
      </c>
      <c r="L469" s="31">
        <v>667.1</v>
      </c>
      <c r="M469" s="31">
        <v>5.1259199999999998</v>
      </c>
      <c r="N469" s="1"/>
      <c r="O469" s="1"/>
    </row>
    <row r="470" spans="1:15" ht="12.75" customHeight="1">
      <c r="A470" s="33">
        <v>460</v>
      </c>
      <c r="B470" s="62" t="s">
        <v>565</v>
      </c>
      <c r="C470" s="31">
        <v>715.05</v>
      </c>
      <c r="D470" s="40">
        <v>717.68333333333339</v>
      </c>
      <c r="E470" s="40">
        <v>710.36666666666679</v>
      </c>
      <c r="F470" s="40">
        <v>705.68333333333339</v>
      </c>
      <c r="G470" s="40">
        <v>698.36666666666679</v>
      </c>
      <c r="H470" s="40">
        <v>722.36666666666679</v>
      </c>
      <c r="I470" s="40">
        <v>729.68333333333339</v>
      </c>
      <c r="J470" s="40">
        <v>734.36666666666679</v>
      </c>
      <c r="K470" s="31">
        <v>725</v>
      </c>
      <c r="L470" s="31">
        <v>713</v>
      </c>
      <c r="M470" s="31">
        <v>0.40361999999999998</v>
      </c>
      <c r="N470" s="1"/>
      <c r="O470" s="1"/>
    </row>
    <row r="471" spans="1:15" ht="12.75" customHeight="1">
      <c r="A471" s="33">
        <v>461</v>
      </c>
      <c r="B471" s="62" t="s">
        <v>235</v>
      </c>
      <c r="C471" s="31">
        <v>1708.45</v>
      </c>
      <c r="D471" s="40">
        <v>1710.3833333333332</v>
      </c>
      <c r="E471" s="40">
        <v>1697.2166666666665</v>
      </c>
      <c r="F471" s="40">
        <v>1685.9833333333333</v>
      </c>
      <c r="G471" s="40">
        <v>1672.8166666666666</v>
      </c>
      <c r="H471" s="40">
        <v>1721.6166666666663</v>
      </c>
      <c r="I471" s="40">
        <v>1734.7833333333333</v>
      </c>
      <c r="J471" s="40">
        <v>1746.0166666666662</v>
      </c>
      <c r="K471" s="31">
        <v>1723.55</v>
      </c>
      <c r="L471" s="31">
        <v>1699.15</v>
      </c>
      <c r="M471" s="31">
        <v>1.9984</v>
      </c>
      <c r="N471" s="1"/>
      <c r="O471" s="1"/>
    </row>
    <row r="472" spans="1:15" ht="12.75" customHeight="1">
      <c r="A472" s="33">
        <v>462</v>
      </c>
      <c r="B472" s="62" t="s">
        <v>303</v>
      </c>
      <c r="C472" s="31">
        <v>33.35</v>
      </c>
      <c r="D472" s="40">
        <v>33.5</v>
      </c>
      <c r="E472" s="40">
        <v>33.1</v>
      </c>
      <c r="F472" s="40">
        <v>32.85</v>
      </c>
      <c r="G472" s="40">
        <v>32.450000000000003</v>
      </c>
      <c r="H472" s="40">
        <v>33.75</v>
      </c>
      <c r="I472" s="40">
        <v>34.150000000000006</v>
      </c>
      <c r="J472" s="40">
        <v>34.4</v>
      </c>
      <c r="K472" s="31">
        <v>33.9</v>
      </c>
      <c r="L472" s="31">
        <v>33.25</v>
      </c>
      <c r="M472" s="31">
        <v>75.753889999999998</v>
      </c>
      <c r="N472" s="1"/>
      <c r="O472" s="1"/>
    </row>
    <row r="473" spans="1:15" ht="12.75" customHeight="1">
      <c r="A473" s="33">
        <v>463</v>
      </c>
      <c r="B473" s="62" t="s">
        <v>566</v>
      </c>
      <c r="C473" s="31">
        <v>286</v>
      </c>
      <c r="D473" s="40">
        <v>286.95</v>
      </c>
      <c r="E473" s="40">
        <v>282.89999999999998</v>
      </c>
      <c r="F473" s="40">
        <v>279.8</v>
      </c>
      <c r="G473" s="40">
        <v>275.75</v>
      </c>
      <c r="H473" s="40">
        <v>290.04999999999995</v>
      </c>
      <c r="I473" s="40">
        <v>294.10000000000002</v>
      </c>
      <c r="J473" s="40">
        <v>297.19999999999993</v>
      </c>
      <c r="K473" s="31">
        <v>291</v>
      </c>
      <c r="L473" s="31">
        <v>283.85000000000002</v>
      </c>
      <c r="M473" s="31">
        <v>4.5993399999999998</v>
      </c>
      <c r="N473" s="1"/>
      <c r="O473" s="1"/>
    </row>
    <row r="474" spans="1:15" ht="12.75" customHeight="1">
      <c r="A474" s="33">
        <v>464</v>
      </c>
      <c r="B474" s="62" t="s">
        <v>567</v>
      </c>
      <c r="C474" s="31">
        <v>407.95</v>
      </c>
      <c r="D474" s="40">
        <v>414.48333333333335</v>
      </c>
      <c r="E474" s="40">
        <v>398.4666666666667</v>
      </c>
      <c r="F474" s="40">
        <v>388.98333333333335</v>
      </c>
      <c r="G474" s="40">
        <v>372.9666666666667</v>
      </c>
      <c r="H474" s="40">
        <v>423.9666666666667</v>
      </c>
      <c r="I474" s="40">
        <v>439.98333333333335</v>
      </c>
      <c r="J474" s="40">
        <v>449.4666666666667</v>
      </c>
      <c r="K474" s="31">
        <v>430.5</v>
      </c>
      <c r="L474" s="31">
        <v>405</v>
      </c>
      <c r="M474" s="31">
        <v>11.17816</v>
      </c>
      <c r="N474" s="1"/>
      <c r="O474" s="1"/>
    </row>
    <row r="475" spans="1:15" ht="12.75" customHeight="1">
      <c r="A475" s="33">
        <v>465</v>
      </c>
      <c r="B475" s="62" t="s">
        <v>304</v>
      </c>
      <c r="C475" s="31">
        <v>2969.8</v>
      </c>
      <c r="D475" s="40">
        <v>3007.7999999999997</v>
      </c>
      <c r="E475" s="40">
        <v>2914.4999999999995</v>
      </c>
      <c r="F475" s="40">
        <v>2859.2</v>
      </c>
      <c r="G475" s="40">
        <v>2765.8999999999996</v>
      </c>
      <c r="H475" s="40">
        <v>3063.0999999999995</v>
      </c>
      <c r="I475" s="40">
        <v>3156.3999999999996</v>
      </c>
      <c r="J475" s="40">
        <v>3211.6999999999994</v>
      </c>
      <c r="K475" s="31">
        <v>3101.1</v>
      </c>
      <c r="L475" s="31">
        <v>2952.5</v>
      </c>
      <c r="M475" s="31">
        <v>2.53817</v>
      </c>
      <c r="N475" s="1"/>
      <c r="O475" s="1"/>
    </row>
    <row r="476" spans="1:15" ht="12.75" customHeight="1">
      <c r="A476" s="33">
        <v>466</v>
      </c>
      <c r="B476" s="62" t="s">
        <v>568</v>
      </c>
      <c r="C476" s="31">
        <v>26.7</v>
      </c>
      <c r="D476" s="40">
        <v>26.75</v>
      </c>
      <c r="E476" s="40">
        <v>26.2</v>
      </c>
      <c r="F476" s="40">
        <v>25.7</v>
      </c>
      <c r="G476" s="40">
        <v>25.15</v>
      </c>
      <c r="H476" s="40">
        <v>27.25</v>
      </c>
      <c r="I476" s="40">
        <v>27.799999999999997</v>
      </c>
      <c r="J476" s="40">
        <v>28.3</v>
      </c>
      <c r="K476" s="31">
        <v>27.3</v>
      </c>
      <c r="L476" s="31">
        <v>26.25</v>
      </c>
      <c r="M476" s="31">
        <v>141.57166000000001</v>
      </c>
      <c r="N476" s="1"/>
      <c r="O476" s="1"/>
    </row>
    <row r="477" spans="1:15" ht="12.75" customHeight="1">
      <c r="A477" s="33">
        <v>467</v>
      </c>
      <c r="B477" s="62" t="s">
        <v>569</v>
      </c>
      <c r="C477" s="31">
        <v>425.7</v>
      </c>
      <c r="D477" s="40">
        <v>429.68333333333334</v>
      </c>
      <c r="E477" s="40">
        <v>420.91666666666669</v>
      </c>
      <c r="F477" s="40">
        <v>416.13333333333333</v>
      </c>
      <c r="G477" s="40">
        <v>407.36666666666667</v>
      </c>
      <c r="H477" s="40">
        <v>434.4666666666667</v>
      </c>
      <c r="I477" s="40">
        <v>443.23333333333335</v>
      </c>
      <c r="J477" s="40">
        <v>448.01666666666671</v>
      </c>
      <c r="K477" s="31">
        <v>438.45</v>
      </c>
      <c r="L477" s="31">
        <v>424.9</v>
      </c>
      <c r="M477" s="31">
        <v>1.61219</v>
      </c>
      <c r="N477" s="1"/>
      <c r="O477" s="1"/>
    </row>
    <row r="478" spans="1:15" ht="12.75" customHeight="1">
      <c r="A478" s="33">
        <v>468</v>
      </c>
      <c r="B478" s="62" t="s">
        <v>570</v>
      </c>
      <c r="C478" s="31">
        <v>585.75</v>
      </c>
      <c r="D478" s="40">
        <v>589.08333333333337</v>
      </c>
      <c r="E478" s="40">
        <v>580.16666666666674</v>
      </c>
      <c r="F478" s="40">
        <v>574.58333333333337</v>
      </c>
      <c r="G478" s="40">
        <v>565.66666666666674</v>
      </c>
      <c r="H478" s="40">
        <v>594.66666666666674</v>
      </c>
      <c r="I478" s="40">
        <v>603.58333333333348</v>
      </c>
      <c r="J478" s="40">
        <v>609.16666666666674</v>
      </c>
      <c r="K478" s="31">
        <v>598</v>
      </c>
      <c r="L478" s="31">
        <v>583.5</v>
      </c>
      <c r="M478" s="31">
        <v>1.6645700000000001</v>
      </c>
      <c r="N478" s="1"/>
      <c r="O478" s="1"/>
    </row>
    <row r="479" spans="1:15" ht="12.75" customHeight="1">
      <c r="A479" s="33">
        <v>469</v>
      </c>
      <c r="B479" s="62" t="s">
        <v>239</v>
      </c>
      <c r="C479" s="31">
        <v>685.6</v>
      </c>
      <c r="D479" s="40">
        <v>687.69999999999993</v>
      </c>
      <c r="E479" s="40">
        <v>679.39999999999986</v>
      </c>
      <c r="F479" s="40">
        <v>673.19999999999993</v>
      </c>
      <c r="G479" s="40">
        <v>664.89999999999986</v>
      </c>
      <c r="H479" s="40">
        <v>693.89999999999986</v>
      </c>
      <c r="I479" s="40">
        <v>702.19999999999982</v>
      </c>
      <c r="J479" s="40">
        <v>708.39999999999986</v>
      </c>
      <c r="K479" s="31">
        <v>696</v>
      </c>
      <c r="L479" s="31">
        <v>681.5</v>
      </c>
      <c r="M479" s="31">
        <v>15.10117</v>
      </c>
      <c r="N479" s="1"/>
      <c r="O479" s="1"/>
    </row>
    <row r="480" spans="1:15" ht="12.75" customHeight="1">
      <c r="A480" s="33">
        <v>470</v>
      </c>
      <c r="B480" s="62" t="s">
        <v>571</v>
      </c>
      <c r="C480" s="31">
        <v>686.85</v>
      </c>
      <c r="D480" s="40">
        <v>689.06666666666661</v>
      </c>
      <c r="E480" s="40">
        <v>681.13333333333321</v>
      </c>
      <c r="F480" s="40">
        <v>675.41666666666663</v>
      </c>
      <c r="G480" s="40">
        <v>667.48333333333323</v>
      </c>
      <c r="H480" s="40">
        <v>694.78333333333319</v>
      </c>
      <c r="I480" s="40">
        <v>702.71666666666658</v>
      </c>
      <c r="J480" s="40">
        <v>708.43333333333317</v>
      </c>
      <c r="K480" s="31">
        <v>697</v>
      </c>
      <c r="L480" s="31">
        <v>683.35</v>
      </c>
      <c r="M480" s="31">
        <v>0.73728000000000005</v>
      </c>
      <c r="N480" s="1"/>
      <c r="O480" s="1"/>
    </row>
    <row r="481" spans="1:15" ht="12.75" customHeight="1">
      <c r="A481" s="33">
        <v>471</v>
      </c>
      <c r="B481" s="62" t="s">
        <v>238</v>
      </c>
      <c r="C481" s="31">
        <v>8268.6</v>
      </c>
      <c r="D481" s="40">
        <v>8312.3666666666668</v>
      </c>
      <c r="E481" s="40">
        <v>8209.1333333333332</v>
      </c>
      <c r="F481" s="40">
        <v>8149.6666666666661</v>
      </c>
      <c r="G481" s="40">
        <v>8046.4333333333325</v>
      </c>
      <c r="H481" s="40">
        <v>8371.8333333333339</v>
      </c>
      <c r="I481" s="40">
        <v>8475.0666666666675</v>
      </c>
      <c r="J481" s="40">
        <v>8534.5333333333347</v>
      </c>
      <c r="K481" s="31">
        <v>8415.6</v>
      </c>
      <c r="L481" s="31">
        <v>8252.9</v>
      </c>
      <c r="M481" s="31">
        <v>1.8748800000000001</v>
      </c>
      <c r="N481" s="1"/>
      <c r="O481" s="1"/>
    </row>
    <row r="482" spans="1:15" ht="12.75" customHeight="1">
      <c r="A482" s="33">
        <v>472</v>
      </c>
      <c r="B482" s="62" t="s">
        <v>305</v>
      </c>
      <c r="C482" s="31">
        <v>71.5</v>
      </c>
      <c r="D482" s="40">
        <v>71.733333333333334</v>
      </c>
      <c r="E482" s="40">
        <v>70.866666666666674</v>
      </c>
      <c r="F482" s="40">
        <v>70.233333333333334</v>
      </c>
      <c r="G482" s="40">
        <v>69.366666666666674</v>
      </c>
      <c r="H482" s="40">
        <v>72.366666666666674</v>
      </c>
      <c r="I482" s="40">
        <v>73.23333333333332</v>
      </c>
      <c r="J482" s="40">
        <v>73.866666666666674</v>
      </c>
      <c r="K482" s="31">
        <v>72.599999999999994</v>
      </c>
      <c r="L482" s="31">
        <v>71.099999999999994</v>
      </c>
      <c r="M482" s="31">
        <v>85.343689999999995</v>
      </c>
      <c r="N482" s="1"/>
      <c r="O482" s="1"/>
    </row>
    <row r="483" spans="1:15" ht="12.75" customHeight="1">
      <c r="A483" s="33">
        <v>473</v>
      </c>
      <c r="B483" s="31" t="s">
        <v>237</v>
      </c>
      <c r="C483" s="40">
        <v>1490.35</v>
      </c>
      <c r="D483" s="40">
        <v>1499.7833333333335</v>
      </c>
      <c r="E483" s="40">
        <v>1473.616666666667</v>
      </c>
      <c r="F483" s="40">
        <v>1456.8833333333334</v>
      </c>
      <c r="G483" s="40">
        <v>1430.7166666666669</v>
      </c>
      <c r="H483" s="40">
        <v>1516.5166666666671</v>
      </c>
      <c r="I483" s="40">
        <v>1542.6833333333336</v>
      </c>
      <c r="J483" s="31">
        <v>1559.4166666666672</v>
      </c>
      <c r="K483" s="31">
        <v>1525.95</v>
      </c>
      <c r="L483" s="31">
        <v>1483.05</v>
      </c>
      <c r="M483" s="62">
        <v>3.6857199999999999</v>
      </c>
      <c r="N483" s="1"/>
      <c r="O483" s="1"/>
    </row>
    <row r="484" spans="1:15" ht="12.75" customHeight="1">
      <c r="A484" s="33">
        <v>474</v>
      </c>
      <c r="B484" s="31" t="s">
        <v>178</v>
      </c>
      <c r="C484" s="40">
        <v>899.05</v>
      </c>
      <c r="D484" s="40">
        <v>905.16666666666663</v>
      </c>
      <c r="E484" s="40">
        <v>890.38333333333321</v>
      </c>
      <c r="F484" s="40">
        <v>881.71666666666658</v>
      </c>
      <c r="G484" s="40">
        <v>866.93333333333317</v>
      </c>
      <c r="H484" s="40">
        <v>913.83333333333326</v>
      </c>
      <c r="I484" s="40">
        <v>928.61666666666679</v>
      </c>
      <c r="J484" s="31">
        <v>937.2833333333333</v>
      </c>
      <c r="K484" s="31">
        <v>919.95</v>
      </c>
      <c r="L484" s="31">
        <v>896.5</v>
      </c>
      <c r="M484" s="62">
        <v>4.1458399999999997</v>
      </c>
      <c r="N484" s="1"/>
      <c r="O484" s="1"/>
    </row>
    <row r="485" spans="1:15" ht="12.75" customHeight="1">
      <c r="A485" s="33">
        <v>475</v>
      </c>
      <c r="B485" s="31" t="s">
        <v>572</v>
      </c>
      <c r="C485" s="31">
        <v>256.8</v>
      </c>
      <c r="D485" s="40">
        <v>255.78333333333339</v>
      </c>
      <c r="E485" s="40">
        <v>253.21666666666675</v>
      </c>
      <c r="F485" s="40">
        <v>249.63333333333335</v>
      </c>
      <c r="G485" s="40">
        <v>247.06666666666672</v>
      </c>
      <c r="H485" s="40">
        <v>259.36666666666679</v>
      </c>
      <c r="I485" s="40">
        <v>261.93333333333345</v>
      </c>
      <c r="J485" s="40">
        <v>265.51666666666682</v>
      </c>
      <c r="K485" s="31">
        <v>258.35000000000002</v>
      </c>
      <c r="L485" s="31">
        <v>252.2</v>
      </c>
      <c r="M485" s="31">
        <v>2.1017100000000002</v>
      </c>
      <c r="N485" s="1"/>
      <c r="O485" s="1"/>
    </row>
    <row r="486" spans="1:15" ht="12.75" customHeight="1">
      <c r="A486" s="33">
        <v>476</v>
      </c>
      <c r="B486" s="31" t="s">
        <v>573</v>
      </c>
      <c r="C486" s="40">
        <v>2107.35</v>
      </c>
      <c r="D486" s="40">
        <v>2119.1</v>
      </c>
      <c r="E486" s="40">
        <v>2083.5499999999997</v>
      </c>
      <c r="F486" s="40">
        <v>2059.75</v>
      </c>
      <c r="G486" s="40">
        <v>2024.1999999999998</v>
      </c>
      <c r="H486" s="40">
        <v>2142.8999999999996</v>
      </c>
      <c r="I486" s="40">
        <v>2178.4499999999998</v>
      </c>
      <c r="J486" s="31">
        <v>2202.2499999999995</v>
      </c>
      <c r="K486" s="31">
        <v>2154.65</v>
      </c>
      <c r="L486" s="31">
        <v>2095.3000000000002</v>
      </c>
      <c r="M486" s="62">
        <v>0.30099999999999999</v>
      </c>
      <c r="N486" s="1"/>
      <c r="O486" s="1"/>
    </row>
    <row r="487" spans="1:15" ht="12.75" customHeight="1">
      <c r="A487" s="33">
        <v>477</v>
      </c>
      <c r="B487" s="31" t="s">
        <v>574</v>
      </c>
      <c r="C487" s="31">
        <v>653.6</v>
      </c>
      <c r="D487" s="40">
        <v>651.83333333333337</v>
      </c>
      <c r="E487" s="40">
        <v>643.7166666666667</v>
      </c>
      <c r="F487" s="40">
        <v>633.83333333333337</v>
      </c>
      <c r="G487" s="40">
        <v>625.7166666666667</v>
      </c>
      <c r="H487" s="40">
        <v>661.7166666666667</v>
      </c>
      <c r="I487" s="40">
        <v>669.83333333333326</v>
      </c>
      <c r="J487" s="40">
        <v>679.7166666666667</v>
      </c>
      <c r="K487" s="31">
        <v>659.95</v>
      </c>
      <c r="L487" s="31">
        <v>641.95000000000005</v>
      </c>
      <c r="M487" s="31">
        <v>4.2391899999999998</v>
      </c>
      <c r="N487" s="1"/>
      <c r="O487" s="1"/>
    </row>
    <row r="488" spans="1:15" ht="12.75" customHeight="1">
      <c r="A488" s="33">
        <v>478</v>
      </c>
      <c r="B488" s="31" t="s">
        <v>575</v>
      </c>
      <c r="C488" s="40">
        <v>312.75</v>
      </c>
      <c r="D488" s="40">
        <v>313.26666666666665</v>
      </c>
      <c r="E488" s="40">
        <v>309.43333333333328</v>
      </c>
      <c r="F488" s="40">
        <v>306.11666666666662</v>
      </c>
      <c r="G488" s="40">
        <v>302.28333333333325</v>
      </c>
      <c r="H488" s="40">
        <v>316.58333333333331</v>
      </c>
      <c r="I488" s="40">
        <v>320.41666666666669</v>
      </c>
      <c r="J488" s="40">
        <v>323.73333333333335</v>
      </c>
      <c r="K488" s="31">
        <v>317.10000000000002</v>
      </c>
      <c r="L488" s="31">
        <v>309.95</v>
      </c>
      <c r="M488" s="31">
        <v>3.40272</v>
      </c>
      <c r="N488" s="1"/>
      <c r="O488" s="1"/>
    </row>
    <row r="489" spans="1:15" ht="12.75" customHeight="1">
      <c r="A489" s="33">
        <v>479</v>
      </c>
      <c r="B489" s="31" t="s">
        <v>576</v>
      </c>
      <c r="C489" s="31">
        <v>358.95</v>
      </c>
      <c r="D489" s="40">
        <v>357.65000000000003</v>
      </c>
      <c r="E489" s="40">
        <v>351.30000000000007</v>
      </c>
      <c r="F489" s="40">
        <v>343.65000000000003</v>
      </c>
      <c r="G489" s="40">
        <v>337.30000000000007</v>
      </c>
      <c r="H489" s="40">
        <v>365.30000000000007</v>
      </c>
      <c r="I489" s="40">
        <v>371.65000000000009</v>
      </c>
      <c r="J489" s="40">
        <v>379.30000000000007</v>
      </c>
      <c r="K489" s="31">
        <v>364</v>
      </c>
      <c r="L489" s="31">
        <v>350</v>
      </c>
      <c r="M489" s="31">
        <v>2.4784600000000001</v>
      </c>
      <c r="N489" s="1"/>
      <c r="O489" s="1"/>
    </row>
    <row r="490" spans="1:15" ht="12.75" customHeight="1">
      <c r="A490" s="33">
        <v>480</v>
      </c>
      <c r="B490" s="31" t="s">
        <v>577</v>
      </c>
      <c r="C490" s="40">
        <v>329.5</v>
      </c>
      <c r="D490" s="40">
        <v>327.78333333333336</v>
      </c>
      <c r="E490" s="40">
        <v>322.7166666666667</v>
      </c>
      <c r="F490" s="40">
        <v>315.93333333333334</v>
      </c>
      <c r="G490" s="40">
        <v>310.86666666666667</v>
      </c>
      <c r="H490" s="40">
        <v>334.56666666666672</v>
      </c>
      <c r="I490" s="40">
        <v>339.63333333333344</v>
      </c>
      <c r="J490" s="40">
        <v>346.41666666666674</v>
      </c>
      <c r="K490" s="31">
        <v>332.85</v>
      </c>
      <c r="L490" s="31">
        <v>321</v>
      </c>
      <c r="M490" s="31">
        <v>2.3863400000000001</v>
      </c>
      <c r="N490" s="1"/>
      <c r="O490" s="1"/>
    </row>
    <row r="491" spans="1:15" ht="12.75" customHeight="1">
      <c r="A491" s="33">
        <v>481</v>
      </c>
      <c r="B491" s="62" t="s">
        <v>306</v>
      </c>
      <c r="C491" s="31">
        <v>801.35</v>
      </c>
      <c r="D491" s="40">
        <v>806.75</v>
      </c>
      <c r="E491" s="40">
        <v>790.6</v>
      </c>
      <c r="F491" s="40">
        <v>779.85</v>
      </c>
      <c r="G491" s="40">
        <v>763.7</v>
      </c>
      <c r="H491" s="40">
        <v>817.5</v>
      </c>
      <c r="I491" s="40">
        <v>833.65000000000009</v>
      </c>
      <c r="J491" s="40">
        <v>844.4</v>
      </c>
      <c r="K491" s="31">
        <v>822.9</v>
      </c>
      <c r="L491" s="31">
        <v>796</v>
      </c>
      <c r="M491" s="31">
        <v>20.13822</v>
      </c>
      <c r="N491" s="1"/>
      <c r="O491" s="1"/>
    </row>
    <row r="492" spans="1:15" ht="12.75" customHeight="1">
      <c r="A492" s="33">
        <v>482</v>
      </c>
      <c r="B492" s="62" t="s">
        <v>578</v>
      </c>
      <c r="C492" s="40">
        <v>1338.65</v>
      </c>
      <c r="D492" s="40">
        <v>1349.0166666666667</v>
      </c>
      <c r="E492" s="40">
        <v>1324.0333333333333</v>
      </c>
      <c r="F492" s="40">
        <v>1309.4166666666667</v>
      </c>
      <c r="G492" s="40">
        <v>1284.4333333333334</v>
      </c>
      <c r="H492" s="40">
        <v>1363.6333333333332</v>
      </c>
      <c r="I492" s="40">
        <v>1388.6166666666663</v>
      </c>
      <c r="J492" s="40">
        <v>1403.2333333333331</v>
      </c>
      <c r="K492" s="31">
        <v>1374</v>
      </c>
      <c r="L492" s="31">
        <v>1334.4</v>
      </c>
      <c r="M492" s="31">
        <v>0.99195999999999995</v>
      </c>
      <c r="N492" s="1"/>
      <c r="O492" s="1"/>
    </row>
    <row r="493" spans="1:15" ht="12.75" customHeight="1">
      <c r="A493" s="33">
        <v>483</v>
      </c>
      <c r="B493" s="62" t="s">
        <v>240</v>
      </c>
      <c r="C493" s="31">
        <v>280.55</v>
      </c>
      <c r="D493" s="40">
        <v>280.7</v>
      </c>
      <c r="E493" s="40">
        <v>279.5</v>
      </c>
      <c r="F493" s="40">
        <v>278.45</v>
      </c>
      <c r="G493" s="40">
        <v>277.25</v>
      </c>
      <c r="H493" s="40">
        <v>281.75</v>
      </c>
      <c r="I493" s="40">
        <v>282.94999999999993</v>
      </c>
      <c r="J493" s="40">
        <v>284</v>
      </c>
      <c r="K493" s="31">
        <v>281.89999999999998</v>
      </c>
      <c r="L493" s="31">
        <v>279.64999999999998</v>
      </c>
      <c r="M493" s="31">
        <v>30.700980000000001</v>
      </c>
      <c r="N493" s="1"/>
      <c r="O493" s="1"/>
    </row>
    <row r="494" spans="1:15" ht="12.75" customHeight="1">
      <c r="A494" s="33">
        <v>484</v>
      </c>
      <c r="B494" s="62" t="s">
        <v>579</v>
      </c>
      <c r="C494" s="40">
        <v>410.45</v>
      </c>
      <c r="D494" s="40">
        <v>409.91666666666669</v>
      </c>
      <c r="E494" s="40">
        <v>405.88333333333338</v>
      </c>
      <c r="F494" s="40">
        <v>401.31666666666672</v>
      </c>
      <c r="G494" s="40">
        <v>397.28333333333342</v>
      </c>
      <c r="H494" s="40">
        <v>414.48333333333335</v>
      </c>
      <c r="I494" s="40">
        <v>418.51666666666665</v>
      </c>
      <c r="J494" s="40">
        <v>423.08333333333331</v>
      </c>
      <c r="K494" s="31">
        <v>413.95</v>
      </c>
      <c r="L494" s="31">
        <v>405.35</v>
      </c>
      <c r="M494" s="31">
        <v>1.29436</v>
      </c>
      <c r="N494" s="1"/>
      <c r="O494" s="1"/>
    </row>
    <row r="495" spans="1:15" ht="12.75" customHeight="1">
      <c r="A495" s="33">
        <v>485</v>
      </c>
      <c r="B495" s="62" t="s">
        <v>580</v>
      </c>
      <c r="C495" s="40">
        <v>1840.85</v>
      </c>
      <c r="D495" s="40">
        <v>1842.1333333333332</v>
      </c>
      <c r="E495" s="40">
        <v>1830.7666666666664</v>
      </c>
      <c r="F495" s="40">
        <v>1820.6833333333332</v>
      </c>
      <c r="G495" s="40">
        <v>1809.3166666666664</v>
      </c>
      <c r="H495" s="40">
        <v>1852.2166666666665</v>
      </c>
      <c r="I495" s="40">
        <v>1863.5833333333333</v>
      </c>
      <c r="J495" s="40">
        <v>1873.6666666666665</v>
      </c>
      <c r="K495" s="31">
        <v>1853.5</v>
      </c>
      <c r="L495" s="31">
        <v>1832.05</v>
      </c>
      <c r="M495" s="31">
        <v>0.31535000000000002</v>
      </c>
      <c r="N495" s="1"/>
      <c r="O495" s="1"/>
    </row>
    <row r="496" spans="1:15" ht="12.75" customHeight="1">
      <c r="A496" s="33">
        <v>486</v>
      </c>
      <c r="B496" s="62" t="s">
        <v>143</v>
      </c>
      <c r="C496" s="40">
        <v>7.6</v>
      </c>
      <c r="D496" s="40">
        <v>7.6833333333333327</v>
      </c>
      <c r="E496" s="40">
        <v>7.5166666666666657</v>
      </c>
      <c r="F496" s="40">
        <v>7.4333333333333327</v>
      </c>
      <c r="G496" s="40">
        <v>7.2666666666666657</v>
      </c>
      <c r="H496" s="40">
        <v>7.7666666666666657</v>
      </c>
      <c r="I496" s="40">
        <v>7.9333333333333318</v>
      </c>
      <c r="J496" s="40">
        <v>8.0166666666666657</v>
      </c>
      <c r="K496" s="31">
        <v>7.85</v>
      </c>
      <c r="L496" s="31">
        <v>7.6</v>
      </c>
      <c r="M496" s="31">
        <v>609.44546000000003</v>
      </c>
      <c r="N496" s="1"/>
      <c r="O496" s="1"/>
    </row>
    <row r="497" spans="1:15" ht="12.75" customHeight="1">
      <c r="A497" s="33">
        <v>487</v>
      </c>
      <c r="B497" s="62" t="s">
        <v>241</v>
      </c>
      <c r="C497" s="40">
        <v>790.15</v>
      </c>
      <c r="D497" s="40">
        <v>791.79999999999984</v>
      </c>
      <c r="E497" s="40">
        <v>783.89999999999964</v>
      </c>
      <c r="F497" s="40">
        <v>777.64999999999975</v>
      </c>
      <c r="G497" s="40">
        <v>769.74999999999955</v>
      </c>
      <c r="H497" s="40">
        <v>798.04999999999973</v>
      </c>
      <c r="I497" s="40">
        <v>805.95</v>
      </c>
      <c r="J497" s="40">
        <v>812.19999999999982</v>
      </c>
      <c r="K497" s="31">
        <v>799.7</v>
      </c>
      <c r="L497" s="31">
        <v>785.55</v>
      </c>
      <c r="M497" s="31">
        <v>11.44336</v>
      </c>
      <c r="N497" s="1"/>
      <c r="O497" s="1"/>
    </row>
    <row r="498" spans="1:15" ht="12.75" customHeight="1">
      <c r="A498" s="33">
        <v>488</v>
      </c>
      <c r="B498" s="62" t="s">
        <v>581</v>
      </c>
      <c r="C498" s="40">
        <v>265.64999999999998</v>
      </c>
      <c r="D498" s="40">
        <v>267.55</v>
      </c>
      <c r="E498" s="40">
        <v>263.10000000000002</v>
      </c>
      <c r="F498" s="40">
        <v>260.55</v>
      </c>
      <c r="G498" s="40">
        <v>256.10000000000002</v>
      </c>
      <c r="H498" s="40">
        <v>270.10000000000002</v>
      </c>
      <c r="I498" s="40">
        <v>274.54999999999995</v>
      </c>
      <c r="J498" s="40">
        <v>277.10000000000002</v>
      </c>
      <c r="K498" s="31">
        <v>272</v>
      </c>
      <c r="L498" s="31">
        <v>265</v>
      </c>
      <c r="M498" s="31">
        <v>6.2321</v>
      </c>
      <c r="N498" s="1"/>
      <c r="O498" s="1"/>
    </row>
    <row r="499" spans="1:15" ht="12.75" customHeight="1">
      <c r="A499" s="33">
        <v>489</v>
      </c>
      <c r="B499" s="62" t="s">
        <v>582</v>
      </c>
      <c r="C499" s="40">
        <v>92.35</v>
      </c>
      <c r="D499" s="40">
        <v>93.266666666666666</v>
      </c>
      <c r="E499" s="40">
        <v>91.083333333333329</v>
      </c>
      <c r="F499" s="40">
        <v>89.816666666666663</v>
      </c>
      <c r="G499" s="40">
        <v>87.633333333333326</v>
      </c>
      <c r="H499" s="40">
        <v>94.533333333333331</v>
      </c>
      <c r="I499" s="40">
        <v>96.716666666666669</v>
      </c>
      <c r="J499" s="40">
        <v>97.983333333333334</v>
      </c>
      <c r="K499" s="31">
        <v>95.45</v>
      </c>
      <c r="L499" s="31">
        <v>92</v>
      </c>
      <c r="M499" s="31">
        <v>9.4722399999999993</v>
      </c>
      <c r="N499" s="1"/>
      <c r="O499" s="1"/>
    </row>
    <row r="500" spans="1:15" ht="12.75" customHeight="1">
      <c r="A500" s="33">
        <v>490</v>
      </c>
      <c r="B500" s="62" t="s">
        <v>583</v>
      </c>
      <c r="C500" s="40">
        <v>854.3</v>
      </c>
      <c r="D500" s="40">
        <v>854.88333333333333</v>
      </c>
      <c r="E500" s="40">
        <v>834.41666666666663</v>
      </c>
      <c r="F500" s="40">
        <v>814.5333333333333</v>
      </c>
      <c r="G500" s="40">
        <v>794.06666666666661</v>
      </c>
      <c r="H500" s="40">
        <v>874.76666666666665</v>
      </c>
      <c r="I500" s="40">
        <v>895.23333333333335</v>
      </c>
      <c r="J500" s="40">
        <v>915.11666666666667</v>
      </c>
      <c r="K500" s="31">
        <v>875.35</v>
      </c>
      <c r="L500" s="31">
        <v>835</v>
      </c>
      <c r="M500" s="31">
        <v>4.7598700000000003</v>
      </c>
      <c r="N500" s="1"/>
      <c r="O500" s="1"/>
    </row>
    <row r="501" spans="1:15" ht="12.75" customHeight="1">
      <c r="A501" s="33">
        <v>491</v>
      </c>
      <c r="B501" s="62" t="s">
        <v>307</v>
      </c>
      <c r="C501" s="62">
        <v>1449.6</v>
      </c>
      <c r="D501" s="40">
        <v>1454.7333333333333</v>
      </c>
      <c r="E501" s="40">
        <v>1439.9166666666667</v>
      </c>
      <c r="F501" s="40">
        <v>1430.2333333333333</v>
      </c>
      <c r="G501" s="40">
        <v>1415.4166666666667</v>
      </c>
      <c r="H501" s="40">
        <v>1464.4166666666667</v>
      </c>
      <c r="I501" s="40">
        <v>1479.2333333333333</v>
      </c>
      <c r="J501" s="40">
        <v>1488.9166666666667</v>
      </c>
      <c r="K501" s="31">
        <v>1469.55</v>
      </c>
      <c r="L501" s="31">
        <v>1445.05</v>
      </c>
      <c r="M501" s="31">
        <v>0.39088000000000001</v>
      </c>
      <c r="N501" s="1"/>
      <c r="O501" s="1"/>
    </row>
    <row r="502" spans="1:15" ht="12.75" customHeight="1">
      <c r="A502" s="33">
        <v>492</v>
      </c>
      <c r="B502" s="62" t="s">
        <v>242</v>
      </c>
      <c r="C502" s="62">
        <v>380.15</v>
      </c>
      <c r="D502" s="40">
        <v>379.75</v>
      </c>
      <c r="E502" s="40">
        <v>377.5</v>
      </c>
      <c r="F502" s="40">
        <v>374.85</v>
      </c>
      <c r="G502" s="40">
        <v>372.6</v>
      </c>
      <c r="H502" s="40">
        <v>382.4</v>
      </c>
      <c r="I502" s="40">
        <v>384.65</v>
      </c>
      <c r="J502" s="40">
        <v>387.29999999999995</v>
      </c>
      <c r="K502" s="31">
        <v>382</v>
      </c>
      <c r="L502" s="31">
        <v>377.1</v>
      </c>
      <c r="M502" s="31">
        <v>53.147199999999998</v>
      </c>
      <c r="N502" s="1"/>
      <c r="O502" s="1"/>
    </row>
    <row r="503" spans="1:15" ht="12.75" customHeight="1">
      <c r="A503" s="33">
        <v>493</v>
      </c>
      <c r="B503" s="62" t="s">
        <v>584</v>
      </c>
      <c r="C503" s="62">
        <v>234.85</v>
      </c>
      <c r="D503" s="40">
        <v>228.54999999999998</v>
      </c>
      <c r="E503" s="40">
        <v>219.29999999999995</v>
      </c>
      <c r="F503" s="40">
        <v>203.74999999999997</v>
      </c>
      <c r="G503" s="40">
        <v>194.49999999999994</v>
      </c>
      <c r="H503" s="40">
        <v>244.09999999999997</v>
      </c>
      <c r="I503" s="40">
        <v>253.35000000000002</v>
      </c>
      <c r="J503" s="40">
        <v>268.89999999999998</v>
      </c>
      <c r="K503" s="31">
        <v>237.8</v>
      </c>
      <c r="L503" s="31">
        <v>213</v>
      </c>
      <c r="M503" s="31">
        <v>104.67424</v>
      </c>
      <c r="N503" s="1"/>
      <c r="O503" s="1"/>
    </row>
    <row r="504" spans="1:15" ht="12.75" customHeight="1">
      <c r="A504" s="33">
        <v>494</v>
      </c>
      <c r="B504" s="62" t="s">
        <v>308</v>
      </c>
      <c r="C504" s="62">
        <v>16.25</v>
      </c>
      <c r="D504" s="40">
        <v>16.366666666666667</v>
      </c>
      <c r="E504" s="40">
        <v>15.983333333333334</v>
      </c>
      <c r="F504" s="40">
        <v>15.716666666666669</v>
      </c>
      <c r="G504" s="40">
        <v>15.333333333333336</v>
      </c>
      <c r="H504" s="40">
        <v>16.633333333333333</v>
      </c>
      <c r="I504" s="40">
        <v>17.016666666666666</v>
      </c>
      <c r="J504" s="40">
        <v>17.283333333333331</v>
      </c>
      <c r="K504" s="31">
        <v>16.75</v>
      </c>
      <c r="L504" s="31">
        <v>16.100000000000001</v>
      </c>
      <c r="M504" s="31">
        <v>1272.60482</v>
      </c>
      <c r="N504" s="1"/>
      <c r="O504" s="1"/>
    </row>
    <row r="505" spans="1:15" ht="12.75" customHeight="1">
      <c r="A505" s="33">
        <v>495</v>
      </c>
      <c r="B505" s="62" t="s">
        <v>585</v>
      </c>
      <c r="C505" s="40">
        <v>11986.75</v>
      </c>
      <c r="D505" s="40">
        <v>11949.25</v>
      </c>
      <c r="E505" s="40">
        <v>11819.5</v>
      </c>
      <c r="F505" s="40">
        <v>11652.25</v>
      </c>
      <c r="G505" s="40">
        <v>11522.5</v>
      </c>
      <c r="H505" s="40">
        <v>12116.5</v>
      </c>
      <c r="I505" s="40">
        <v>12246.25</v>
      </c>
      <c r="J505" s="31">
        <v>12413.5</v>
      </c>
      <c r="K505" s="31">
        <v>12079</v>
      </c>
      <c r="L505" s="31">
        <v>11782</v>
      </c>
      <c r="M505" s="62">
        <v>9.9959999999999993E-2</v>
      </c>
      <c r="N505" s="1"/>
      <c r="O505" s="1"/>
    </row>
    <row r="506" spans="1:15" ht="12.75" customHeight="1">
      <c r="A506" s="33">
        <v>496</v>
      </c>
      <c r="B506" s="62" t="s">
        <v>243</v>
      </c>
      <c r="C506" s="40">
        <v>185.25</v>
      </c>
      <c r="D506" s="40">
        <v>186.15</v>
      </c>
      <c r="E506" s="40">
        <v>183.55</v>
      </c>
      <c r="F506" s="40">
        <v>181.85</v>
      </c>
      <c r="G506" s="40">
        <v>179.25</v>
      </c>
      <c r="H506" s="40">
        <v>187.85000000000002</v>
      </c>
      <c r="I506" s="40">
        <v>190.45</v>
      </c>
      <c r="J506" s="31">
        <v>192.15000000000003</v>
      </c>
      <c r="K506" s="31">
        <v>188.75</v>
      </c>
      <c r="L506" s="31">
        <v>184.45</v>
      </c>
      <c r="M506" s="62">
        <v>66.240409999999997</v>
      </c>
      <c r="N506" s="1"/>
      <c r="O506" s="1"/>
    </row>
    <row r="507" spans="1:15" ht="12.75" customHeight="1">
      <c r="A507" s="33">
        <v>497</v>
      </c>
      <c r="B507" s="62" t="s">
        <v>586</v>
      </c>
      <c r="C507" s="62">
        <v>391.05</v>
      </c>
      <c r="D507" s="40">
        <v>392.48333333333335</v>
      </c>
      <c r="E507" s="40">
        <v>388.56666666666672</v>
      </c>
      <c r="F507" s="40">
        <v>386.08333333333337</v>
      </c>
      <c r="G507" s="40">
        <v>382.16666666666674</v>
      </c>
      <c r="H507" s="40">
        <v>394.9666666666667</v>
      </c>
      <c r="I507" s="40">
        <v>398.88333333333333</v>
      </c>
      <c r="J507" s="40">
        <v>401.36666666666667</v>
      </c>
      <c r="K507" s="31">
        <v>396.4</v>
      </c>
      <c r="L507" s="31">
        <v>390</v>
      </c>
      <c r="M507" s="31">
        <v>7.8711799999999998</v>
      </c>
      <c r="N507" s="1"/>
      <c r="O507" s="1"/>
    </row>
    <row r="508" spans="1:15" ht="12.75" customHeight="1">
      <c r="A508" s="33">
        <v>498</v>
      </c>
      <c r="B508" s="62" t="s">
        <v>309</v>
      </c>
      <c r="C508" s="62">
        <v>75.849999999999994</v>
      </c>
      <c r="D508" s="40">
        <v>75.649999999999991</v>
      </c>
      <c r="E508" s="40">
        <v>74.299999999999983</v>
      </c>
      <c r="F508" s="40">
        <v>72.749999999999986</v>
      </c>
      <c r="G508" s="40">
        <v>71.399999999999977</v>
      </c>
      <c r="H508" s="40">
        <v>77.199999999999989</v>
      </c>
      <c r="I508" s="40">
        <v>78.549999999999983</v>
      </c>
      <c r="J508" s="40">
        <v>80.099999999999994</v>
      </c>
      <c r="K508" s="31">
        <v>77</v>
      </c>
      <c r="L508" s="31">
        <v>74.099999999999994</v>
      </c>
      <c r="M508" s="31">
        <v>627.44980999999996</v>
      </c>
      <c r="N508" s="1"/>
      <c r="O508" s="1"/>
    </row>
    <row r="509" spans="1:15" ht="12.75" customHeight="1">
      <c r="A509" s="33">
        <v>499</v>
      </c>
      <c r="B509" s="62" t="s">
        <v>244</v>
      </c>
      <c r="C509" s="40">
        <v>554.15</v>
      </c>
      <c r="D509" s="40">
        <v>555.9</v>
      </c>
      <c r="E509" s="40">
        <v>549.29999999999995</v>
      </c>
      <c r="F509" s="40">
        <v>544.44999999999993</v>
      </c>
      <c r="G509" s="40">
        <v>537.84999999999991</v>
      </c>
      <c r="H509" s="40">
        <v>560.75</v>
      </c>
      <c r="I509" s="40">
        <v>567.35000000000014</v>
      </c>
      <c r="J509" s="31">
        <v>572.20000000000005</v>
      </c>
      <c r="K509" s="31">
        <v>562.5</v>
      </c>
      <c r="L509" s="31">
        <v>551.04999999999995</v>
      </c>
      <c r="M509" s="62">
        <v>9.1803600000000003</v>
      </c>
      <c r="N509" s="1"/>
      <c r="O509" s="1"/>
    </row>
    <row r="510" spans="1:15" ht="12.75" customHeight="1">
      <c r="A510" s="33">
        <v>500</v>
      </c>
      <c r="B510" s="62" t="s">
        <v>587</v>
      </c>
      <c r="C510" s="62">
        <v>1497.05</v>
      </c>
      <c r="D510" s="40">
        <v>1499.9833333333336</v>
      </c>
      <c r="E510" s="40">
        <v>1489.9666666666672</v>
      </c>
      <c r="F510" s="40">
        <v>1482.8833333333337</v>
      </c>
      <c r="G510" s="40">
        <v>1472.8666666666672</v>
      </c>
      <c r="H510" s="40">
        <v>1507.0666666666671</v>
      </c>
      <c r="I510" s="40">
        <v>1517.0833333333335</v>
      </c>
      <c r="J510" s="40">
        <v>1524.166666666667</v>
      </c>
      <c r="K510" s="31">
        <v>1510</v>
      </c>
      <c r="L510" s="31">
        <v>1492.9</v>
      </c>
      <c r="M510" s="31">
        <v>0.22222</v>
      </c>
      <c r="N510" s="1"/>
      <c r="O510" s="1"/>
    </row>
    <row r="511" spans="1:15" ht="12.75" customHeight="1">
      <c r="B511" s="1" t="s">
        <v>588</v>
      </c>
      <c r="C511" s="1">
        <v>1780</v>
      </c>
      <c r="D511" s="1">
        <v>1749.3500000000001</v>
      </c>
      <c r="E511" s="1">
        <v>1700.7000000000003</v>
      </c>
      <c r="F511" s="1">
        <v>1621.4</v>
      </c>
      <c r="G511" s="1">
        <v>1572.7500000000002</v>
      </c>
      <c r="H511" s="1">
        <v>1828.6500000000003</v>
      </c>
      <c r="I511" s="1">
        <v>1877.3000000000004</v>
      </c>
      <c r="J511" s="1">
        <v>1956.6000000000004</v>
      </c>
      <c r="K511" s="1">
        <v>1798</v>
      </c>
      <c r="L511" s="1">
        <v>1670.05</v>
      </c>
      <c r="M511" s="1">
        <v>6.2891899999999996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73" t="s">
        <v>589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3" t="s">
        <v>245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3" t="s">
        <v>246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3" t="s">
        <v>247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3" t="s">
        <v>248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7" t="s">
        <v>251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7" t="s">
        <v>252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7" t="s">
        <v>253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7" t="s">
        <v>254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7" t="s">
        <v>255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7" t="s">
        <v>256</v>
      </c>
      <c r="N528" s="1"/>
      <c r="O528" s="1"/>
    </row>
    <row r="529" spans="1:15" ht="12.75" customHeight="1">
      <c r="A529" s="77" t="s">
        <v>257</v>
      </c>
      <c r="N529" s="1"/>
      <c r="O529" s="1"/>
    </row>
    <row r="530" spans="1:15" ht="12.75" customHeight="1">
      <c r="A530" s="77" t="s">
        <v>258</v>
      </c>
      <c r="N530" s="1"/>
      <c r="O530" s="1"/>
    </row>
    <row r="531" spans="1:15" ht="12.75" customHeight="1">
      <c r="A531" s="77" t="s">
        <v>259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81" t="s">
        <v>314</v>
      </c>
      <c r="B1" s="82"/>
      <c r="C1" s="83"/>
      <c r="D1" s="84"/>
      <c r="E1" s="82"/>
      <c r="F1" s="82"/>
      <c r="G1" s="82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ht="12.75" customHeight="1">
      <c r="A2" s="86"/>
      <c r="B2" s="87"/>
      <c r="C2" s="88"/>
      <c r="D2" s="89"/>
      <c r="E2" s="87"/>
      <c r="F2" s="87"/>
      <c r="G2" s="87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1:28" ht="12.75" customHeight="1">
      <c r="A3" s="86"/>
      <c r="B3" s="87"/>
      <c r="C3" s="88"/>
      <c r="D3" s="89"/>
      <c r="E3" s="87"/>
      <c r="F3" s="87"/>
      <c r="G3" s="87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</row>
    <row r="4" spans="1:28" ht="12.75" customHeight="1">
      <c r="A4" s="86"/>
      <c r="B4" s="87"/>
      <c r="C4" s="88"/>
      <c r="D4" s="89"/>
      <c r="E4" s="87"/>
      <c r="F4" s="87"/>
      <c r="G4" s="87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</row>
    <row r="5" spans="1:28" ht="6" customHeight="1">
      <c r="A5" s="402"/>
      <c r="B5" s="403"/>
      <c r="C5" s="402"/>
      <c r="D5" s="403"/>
      <c r="E5" s="82"/>
      <c r="F5" s="82"/>
      <c r="G5" s="82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</row>
    <row r="6" spans="1:28" ht="26.25" customHeight="1">
      <c r="A6" s="85"/>
      <c r="B6" s="90"/>
      <c r="C6" s="78"/>
      <c r="D6" s="78"/>
      <c r="E6" s="23" t="s">
        <v>313</v>
      </c>
      <c r="F6" s="82"/>
      <c r="G6" s="82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6.5" customHeight="1">
      <c r="A7" s="91" t="s">
        <v>590</v>
      </c>
      <c r="B7" s="404" t="s">
        <v>591</v>
      </c>
      <c r="C7" s="403"/>
      <c r="D7" s="7">
        <f>Main!B10</f>
        <v>45097</v>
      </c>
      <c r="E7" s="92"/>
      <c r="F7" s="82"/>
      <c r="G7" s="93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</row>
    <row r="8" spans="1:28" ht="12.75" customHeight="1">
      <c r="A8" s="81"/>
      <c r="B8" s="82"/>
      <c r="C8" s="83"/>
      <c r="D8" s="84"/>
      <c r="E8" s="92"/>
      <c r="F8" s="92"/>
      <c r="G8" s="92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</row>
    <row r="9" spans="1:28" ht="51">
      <c r="A9" s="94" t="s">
        <v>592</v>
      </c>
      <c r="B9" s="95" t="s">
        <v>593</v>
      </c>
      <c r="C9" s="95" t="s">
        <v>594</v>
      </c>
      <c r="D9" s="95" t="s">
        <v>595</v>
      </c>
      <c r="E9" s="95" t="s">
        <v>596</v>
      </c>
      <c r="F9" s="95" t="s">
        <v>597</v>
      </c>
      <c r="G9" s="95" t="s">
        <v>598</v>
      </c>
      <c r="H9" s="95" t="s">
        <v>599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</row>
    <row r="10" spans="1:28" ht="12.75" customHeight="1">
      <c r="A10" s="96">
        <v>45096</v>
      </c>
      <c r="B10" s="32">
        <v>531156</v>
      </c>
      <c r="C10" s="31" t="s">
        <v>1072</v>
      </c>
      <c r="D10" s="31" t="s">
        <v>1073</v>
      </c>
      <c r="E10" s="31" t="s">
        <v>600</v>
      </c>
      <c r="F10" s="97">
        <v>258495</v>
      </c>
      <c r="G10" s="32">
        <v>16.09</v>
      </c>
      <c r="H10" s="32" t="s">
        <v>340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</row>
    <row r="11" spans="1:28" ht="12.75" customHeight="1">
      <c r="A11" s="96">
        <v>45096</v>
      </c>
      <c r="B11" s="32">
        <v>531156</v>
      </c>
      <c r="C11" s="31" t="s">
        <v>1072</v>
      </c>
      <c r="D11" s="31" t="s">
        <v>1073</v>
      </c>
      <c r="E11" s="31" t="s">
        <v>601</v>
      </c>
      <c r="F11" s="97">
        <v>108500</v>
      </c>
      <c r="G11" s="32">
        <v>16.010000000000002</v>
      </c>
      <c r="H11" s="32" t="s">
        <v>340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</row>
    <row r="12" spans="1:28" ht="12.75" customHeight="1">
      <c r="A12" s="96">
        <v>45096</v>
      </c>
      <c r="B12" s="32">
        <v>543349</v>
      </c>
      <c r="C12" s="31" t="s">
        <v>1074</v>
      </c>
      <c r="D12" s="31" t="s">
        <v>1075</v>
      </c>
      <c r="E12" s="31" t="s">
        <v>601</v>
      </c>
      <c r="F12" s="97">
        <v>360000</v>
      </c>
      <c r="G12" s="32">
        <v>1265</v>
      </c>
      <c r="H12" s="32" t="s">
        <v>340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8" ht="12.75" customHeight="1">
      <c r="A13" s="96">
        <v>45096</v>
      </c>
      <c r="B13" s="32">
        <v>531420</v>
      </c>
      <c r="C13" s="31" t="s">
        <v>1076</v>
      </c>
      <c r="D13" s="31" t="s">
        <v>1077</v>
      </c>
      <c r="E13" s="31" t="s">
        <v>601</v>
      </c>
      <c r="F13" s="97">
        <v>50000</v>
      </c>
      <c r="G13" s="32">
        <v>3.48</v>
      </c>
      <c r="H13" s="32" t="s">
        <v>340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ht="12.75" customHeight="1">
      <c r="A14" s="96">
        <v>45096</v>
      </c>
      <c r="B14" s="32">
        <v>531420</v>
      </c>
      <c r="C14" s="31" t="s">
        <v>1076</v>
      </c>
      <c r="D14" s="31" t="s">
        <v>1078</v>
      </c>
      <c r="E14" s="31" t="s">
        <v>600</v>
      </c>
      <c r="F14" s="97">
        <v>35000</v>
      </c>
      <c r="G14" s="32">
        <v>3.48</v>
      </c>
      <c r="H14" s="32" t="s">
        <v>340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</row>
    <row r="15" spans="1:28" ht="12.75" customHeight="1">
      <c r="A15" s="96">
        <v>45096</v>
      </c>
      <c r="B15" s="32">
        <v>531420</v>
      </c>
      <c r="C15" s="31" t="s">
        <v>1076</v>
      </c>
      <c r="D15" s="31" t="s">
        <v>1079</v>
      </c>
      <c r="E15" s="31" t="s">
        <v>601</v>
      </c>
      <c r="F15" s="97">
        <v>35000</v>
      </c>
      <c r="G15" s="32">
        <v>3.48</v>
      </c>
      <c r="H15" s="32" t="s">
        <v>340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8" ht="12.75" customHeight="1">
      <c r="A16" s="96">
        <v>45096</v>
      </c>
      <c r="B16" s="32">
        <v>539770</v>
      </c>
      <c r="C16" s="31" t="s">
        <v>1080</v>
      </c>
      <c r="D16" s="31" t="s">
        <v>1081</v>
      </c>
      <c r="E16" s="31" t="s">
        <v>601</v>
      </c>
      <c r="F16" s="97">
        <v>150000</v>
      </c>
      <c r="G16" s="32">
        <v>4.84</v>
      </c>
      <c r="H16" s="32" t="s">
        <v>340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8" ht="12.75" customHeight="1">
      <c r="A17" s="96">
        <v>45096</v>
      </c>
      <c r="B17" s="32">
        <v>539770</v>
      </c>
      <c r="C17" s="31" t="s">
        <v>1080</v>
      </c>
      <c r="D17" s="31" t="s">
        <v>1082</v>
      </c>
      <c r="E17" s="31" t="s">
        <v>600</v>
      </c>
      <c r="F17" s="97">
        <v>130583</v>
      </c>
      <c r="G17" s="32">
        <v>4.84</v>
      </c>
      <c r="H17" s="32" t="s">
        <v>340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8" ht="12.75" customHeight="1">
      <c r="A18" s="96">
        <v>45096</v>
      </c>
      <c r="B18" s="32">
        <v>539559</v>
      </c>
      <c r="C18" s="31" t="s">
        <v>1083</v>
      </c>
      <c r="D18" s="31" t="s">
        <v>1084</v>
      </c>
      <c r="E18" s="31" t="s">
        <v>600</v>
      </c>
      <c r="F18" s="97">
        <v>129630</v>
      </c>
      <c r="G18" s="32">
        <v>8.8000000000000007</v>
      </c>
      <c r="H18" s="32" t="s">
        <v>340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8" ht="12.75" customHeight="1">
      <c r="A19" s="96">
        <v>45096</v>
      </c>
      <c r="B19" s="32">
        <v>539559</v>
      </c>
      <c r="C19" s="31" t="s">
        <v>1083</v>
      </c>
      <c r="D19" s="31" t="s">
        <v>1084</v>
      </c>
      <c r="E19" s="31" t="s">
        <v>601</v>
      </c>
      <c r="F19" s="97">
        <v>264311</v>
      </c>
      <c r="G19" s="32">
        <v>8.8699999999999992</v>
      </c>
      <c r="H19" s="32" t="s">
        <v>340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8" ht="12.75" customHeight="1">
      <c r="A20" s="96">
        <v>45096</v>
      </c>
      <c r="B20" s="32">
        <v>514060</v>
      </c>
      <c r="C20" s="31" t="s">
        <v>1085</v>
      </c>
      <c r="D20" s="31" t="s">
        <v>1086</v>
      </c>
      <c r="E20" s="31" t="s">
        <v>601</v>
      </c>
      <c r="F20" s="97">
        <v>35300</v>
      </c>
      <c r="G20" s="32">
        <v>27</v>
      </c>
      <c r="H20" s="32" t="s">
        <v>340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8" ht="12.75" customHeight="1">
      <c r="A21" s="96">
        <v>45096</v>
      </c>
      <c r="B21" s="32">
        <v>516110</v>
      </c>
      <c r="C21" s="31" t="s">
        <v>1018</v>
      </c>
      <c r="D21" s="31" t="s">
        <v>1087</v>
      </c>
      <c r="E21" s="31" t="s">
        <v>600</v>
      </c>
      <c r="F21" s="97">
        <v>43660</v>
      </c>
      <c r="G21" s="32">
        <v>7.57</v>
      </c>
      <c r="H21" s="32" t="s">
        <v>340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8" ht="12.75" customHeight="1">
      <c r="A22" s="96">
        <v>45096</v>
      </c>
      <c r="B22" s="32">
        <v>516110</v>
      </c>
      <c r="C22" s="31" t="s">
        <v>1018</v>
      </c>
      <c r="D22" s="31" t="s">
        <v>603</v>
      </c>
      <c r="E22" s="31" t="s">
        <v>600</v>
      </c>
      <c r="F22" s="97">
        <v>1</v>
      </c>
      <c r="G22" s="32">
        <v>7.95</v>
      </c>
      <c r="H22" s="32" t="s">
        <v>340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</row>
    <row r="23" spans="1:28" ht="12.75" customHeight="1">
      <c r="A23" s="96">
        <v>45096</v>
      </c>
      <c r="B23" s="32">
        <v>516110</v>
      </c>
      <c r="C23" s="31" t="s">
        <v>1018</v>
      </c>
      <c r="D23" s="31" t="s">
        <v>1087</v>
      </c>
      <c r="E23" s="31" t="s">
        <v>601</v>
      </c>
      <c r="F23" s="97">
        <v>295084</v>
      </c>
      <c r="G23" s="32">
        <v>7.9</v>
      </c>
      <c r="H23" s="32" t="s">
        <v>340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</row>
    <row r="24" spans="1:28" ht="12.75" customHeight="1">
      <c r="A24" s="96">
        <v>45096</v>
      </c>
      <c r="B24" s="32">
        <v>516110</v>
      </c>
      <c r="C24" s="31" t="s">
        <v>1018</v>
      </c>
      <c r="D24" s="31" t="s">
        <v>603</v>
      </c>
      <c r="E24" s="31" t="s">
        <v>601</v>
      </c>
      <c r="F24" s="97">
        <v>545792</v>
      </c>
      <c r="G24" s="32">
        <v>8</v>
      </c>
      <c r="H24" s="32" t="s">
        <v>340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</row>
    <row r="25" spans="1:28" ht="12.75" customHeight="1">
      <c r="A25" s="96">
        <v>45096</v>
      </c>
      <c r="B25" s="32">
        <v>516110</v>
      </c>
      <c r="C25" s="31" t="s">
        <v>1018</v>
      </c>
      <c r="D25" s="31" t="s">
        <v>1088</v>
      </c>
      <c r="E25" s="31" t="s">
        <v>600</v>
      </c>
      <c r="F25" s="97">
        <v>348473</v>
      </c>
      <c r="G25" s="32">
        <v>7.86</v>
      </c>
      <c r="H25" s="32" t="s">
        <v>340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</row>
    <row r="26" spans="1:28" ht="12.75" customHeight="1">
      <c r="A26" s="96">
        <v>45096</v>
      </c>
      <c r="B26" s="32">
        <v>516110</v>
      </c>
      <c r="C26" s="31" t="s">
        <v>1018</v>
      </c>
      <c r="D26" s="31" t="s">
        <v>1088</v>
      </c>
      <c r="E26" s="31" t="s">
        <v>601</v>
      </c>
      <c r="F26" s="97">
        <v>333335</v>
      </c>
      <c r="G26" s="32">
        <v>8.09</v>
      </c>
      <c r="H26" s="32" t="s">
        <v>340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8" ht="12.75" customHeight="1">
      <c r="A27" s="96">
        <v>45096</v>
      </c>
      <c r="B27" s="32">
        <v>516110</v>
      </c>
      <c r="C27" s="31" t="s">
        <v>1018</v>
      </c>
      <c r="D27" s="31" t="s">
        <v>1089</v>
      </c>
      <c r="E27" s="31" t="s">
        <v>601</v>
      </c>
      <c r="F27" s="97">
        <v>833000</v>
      </c>
      <c r="G27" s="32">
        <v>7.87</v>
      </c>
      <c r="H27" s="32" t="s">
        <v>340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2.75" customHeight="1">
      <c r="A28" s="96">
        <v>45096</v>
      </c>
      <c r="B28" s="32">
        <v>516110</v>
      </c>
      <c r="C28" s="31" t="s">
        <v>1018</v>
      </c>
      <c r="D28" s="31" t="s">
        <v>1025</v>
      </c>
      <c r="E28" s="31" t="s">
        <v>601</v>
      </c>
      <c r="F28" s="97">
        <v>350410</v>
      </c>
      <c r="G28" s="32">
        <v>7.94</v>
      </c>
      <c r="H28" s="32" t="s">
        <v>340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8" ht="12.75" customHeight="1">
      <c r="A29" s="96">
        <v>45096</v>
      </c>
      <c r="B29" s="32">
        <v>516110</v>
      </c>
      <c r="C29" s="31" t="s">
        <v>1018</v>
      </c>
      <c r="D29" s="31" t="s">
        <v>1025</v>
      </c>
      <c r="E29" s="31" t="s">
        <v>600</v>
      </c>
      <c r="F29" s="97">
        <v>410</v>
      </c>
      <c r="G29" s="32">
        <v>8.15</v>
      </c>
      <c r="H29" s="32" t="s">
        <v>340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8" ht="12.75" customHeight="1">
      <c r="A30" s="96">
        <v>45096</v>
      </c>
      <c r="B30" s="32">
        <v>516110</v>
      </c>
      <c r="C30" s="31" t="s">
        <v>1018</v>
      </c>
      <c r="D30" s="31" t="s">
        <v>1019</v>
      </c>
      <c r="E30" s="31" t="s">
        <v>601</v>
      </c>
      <c r="F30" s="97">
        <v>738593</v>
      </c>
      <c r="G30" s="32">
        <v>7.6</v>
      </c>
      <c r="H30" s="32" t="s">
        <v>340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8" ht="12.75" customHeight="1">
      <c r="A31" s="96">
        <v>45096</v>
      </c>
      <c r="B31" s="32">
        <v>542918</v>
      </c>
      <c r="C31" s="31" t="s">
        <v>1090</v>
      </c>
      <c r="D31" s="31" t="s">
        <v>1091</v>
      </c>
      <c r="E31" s="31" t="s">
        <v>601</v>
      </c>
      <c r="F31" s="97">
        <v>71749</v>
      </c>
      <c r="G31" s="32">
        <v>21.59</v>
      </c>
      <c r="H31" s="32" t="s">
        <v>340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ht="12.75" customHeight="1">
      <c r="A32" s="96">
        <v>45096</v>
      </c>
      <c r="B32" s="32">
        <v>542918</v>
      </c>
      <c r="C32" s="31" t="s">
        <v>1090</v>
      </c>
      <c r="D32" s="31" t="s">
        <v>1092</v>
      </c>
      <c r="E32" s="31" t="s">
        <v>600</v>
      </c>
      <c r="F32" s="97">
        <v>98000</v>
      </c>
      <c r="G32" s="32">
        <v>21.54</v>
      </c>
      <c r="H32" s="32" t="s">
        <v>340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1:28" ht="12.75" customHeight="1">
      <c r="A33" s="96">
        <v>45096</v>
      </c>
      <c r="B33" s="32">
        <v>530663</v>
      </c>
      <c r="C33" s="31" t="s">
        <v>1020</v>
      </c>
      <c r="D33" s="31" t="s">
        <v>1021</v>
      </c>
      <c r="E33" s="31" t="s">
        <v>600</v>
      </c>
      <c r="F33" s="97">
        <v>441000</v>
      </c>
      <c r="G33" s="32">
        <v>2.02</v>
      </c>
      <c r="H33" s="32" t="s">
        <v>340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</row>
    <row r="34" spans="1:28" ht="12.75" customHeight="1">
      <c r="A34" s="96">
        <v>45096</v>
      </c>
      <c r="B34" s="32">
        <v>532951</v>
      </c>
      <c r="C34" s="31" t="s">
        <v>1029</v>
      </c>
      <c r="D34" s="31" t="s">
        <v>1093</v>
      </c>
      <c r="E34" s="31" t="s">
        <v>600</v>
      </c>
      <c r="F34" s="97">
        <v>108000</v>
      </c>
      <c r="G34" s="32">
        <v>194.55</v>
      </c>
      <c r="H34" s="32" t="s">
        <v>340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2.75" customHeight="1">
      <c r="A35" s="96">
        <v>45096</v>
      </c>
      <c r="B35" s="32">
        <v>532951</v>
      </c>
      <c r="C35" s="31" t="s">
        <v>1029</v>
      </c>
      <c r="D35" s="31" t="s">
        <v>1094</v>
      </c>
      <c r="E35" s="31" t="s">
        <v>601</v>
      </c>
      <c r="F35" s="97">
        <v>108000</v>
      </c>
      <c r="G35" s="32">
        <v>194.55</v>
      </c>
      <c r="H35" s="32" t="s">
        <v>340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</row>
    <row r="36" spans="1:28" ht="12.75" customHeight="1">
      <c r="A36" s="96">
        <v>45096</v>
      </c>
      <c r="B36" s="32">
        <v>536709</v>
      </c>
      <c r="C36" s="31" t="s">
        <v>1095</v>
      </c>
      <c r="D36" s="31" t="s">
        <v>1096</v>
      </c>
      <c r="E36" s="31" t="s">
        <v>600</v>
      </c>
      <c r="F36" s="97">
        <v>21000</v>
      </c>
      <c r="G36" s="32">
        <v>13.9</v>
      </c>
      <c r="H36" s="32" t="s">
        <v>340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1:28" ht="12.75" customHeight="1">
      <c r="A37" s="96">
        <v>45096</v>
      </c>
      <c r="B37" s="32">
        <v>502901</v>
      </c>
      <c r="C37" s="31" t="s">
        <v>1097</v>
      </c>
      <c r="D37" s="31" t="s">
        <v>1098</v>
      </c>
      <c r="E37" s="31" t="s">
        <v>600</v>
      </c>
      <c r="F37" s="97">
        <v>497</v>
      </c>
      <c r="G37" s="32">
        <v>3815</v>
      </c>
      <c r="H37" s="32" t="s">
        <v>340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1:28" ht="12.75" customHeight="1">
      <c r="A38" s="96">
        <v>45096</v>
      </c>
      <c r="B38" s="32">
        <v>502901</v>
      </c>
      <c r="C38" s="31" t="s">
        <v>1097</v>
      </c>
      <c r="D38" s="31" t="s">
        <v>1099</v>
      </c>
      <c r="E38" s="31" t="s">
        <v>601</v>
      </c>
      <c r="F38" s="97">
        <v>504</v>
      </c>
      <c r="G38" s="32">
        <v>3816.95</v>
      </c>
      <c r="H38" s="32" t="s">
        <v>340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1:28" ht="12.75" customHeight="1">
      <c r="A39" s="96">
        <v>45096</v>
      </c>
      <c r="B39" s="32">
        <v>522036</v>
      </c>
      <c r="C39" s="31" t="s">
        <v>602</v>
      </c>
      <c r="D39" s="31" t="s">
        <v>1022</v>
      </c>
      <c r="E39" s="31" t="s">
        <v>601</v>
      </c>
      <c r="F39" s="97">
        <v>24269</v>
      </c>
      <c r="G39" s="32">
        <v>14.44</v>
      </c>
      <c r="H39" s="32" t="s">
        <v>340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</row>
    <row r="40" spans="1:28" ht="12.75" customHeight="1">
      <c r="A40" s="96">
        <v>45096</v>
      </c>
      <c r="B40" s="32">
        <v>540809</v>
      </c>
      <c r="C40" s="31" t="s">
        <v>1100</v>
      </c>
      <c r="D40" s="31" t="s">
        <v>1101</v>
      </c>
      <c r="E40" s="31" t="s">
        <v>600</v>
      </c>
      <c r="F40" s="97">
        <v>95775</v>
      </c>
      <c r="G40" s="32">
        <v>53</v>
      </c>
      <c r="H40" s="32" t="s">
        <v>340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</row>
    <row r="41" spans="1:28" ht="12.75" customHeight="1">
      <c r="A41" s="96">
        <v>45096</v>
      </c>
      <c r="B41" s="32">
        <v>540809</v>
      </c>
      <c r="C41" s="31" t="s">
        <v>1100</v>
      </c>
      <c r="D41" s="31" t="s">
        <v>1102</v>
      </c>
      <c r="E41" s="31" t="s">
        <v>601</v>
      </c>
      <c r="F41" s="97">
        <v>72241</v>
      </c>
      <c r="G41" s="32">
        <v>53.26</v>
      </c>
      <c r="H41" s="32" t="s">
        <v>340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</row>
    <row r="42" spans="1:28" ht="12.75" customHeight="1">
      <c r="A42" s="96">
        <v>45096</v>
      </c>
      <c r="B42" s="32">
        <v>540809</v>
      </c>
      <c r="C42" s="31" t="s">
        <v>1100</v>
      </c>
      <c r="D42" s="31" t="s">
        <v>1103</v>
      </c>
      <c r="E42" s="31" t="s">
        <v>601</v>
      </c>
      <c r="F42" s="97">
        <v>68454</v>
      </c>
      <c r="G42" s="32">
        <v>53.24</v>
      </c>
      <c r="H42" s="32" t="s">
        <v>340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</row>
    <row r="43" spans="1:28" ht="12.75" customHeight="1">
      <c r="A43" s="96">
        <v>45096</v>
      </c>
      <c r="B43" s="32">
        <v>540809</v>
      </c>
      <c r="C43" s="31" t="s">
        <v>1100</v>
      </c>
      <c r="D43" s="31" t="s">
        <v>1103</v>
      </c>
      <c r="E43" s="31" t="s">
        <v>600</v>
      </c>
      <c r="F43" s="97">
        <v>3500</v>
      </c>
      <c r="G43" s="32">
        <v>53.01</v>
      </c>
      <c r="H43" s="32" t="s">
        <v>340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</row>
    <row r="44" spans="1:28" ht="12.75" customHeight="1">
      <c r="A44" s="96">
        <v>45096</v>
      </c>
      <c r="B44" s="32">
        <v>538537</v>
      </c>
      <c r="C44" s="31" t="s">
        <v>1104</v>
      </c>
      <c r="D44" s="31" t="s">
        <v>1105</v>
      </c>
      <c r="E44" s="31" t="s">
        <v>601</v>
      </c>
      <c r="F44" s="97">
        <v>227635</v>
      </c>
      <c r="G44" s="32">
        <v>0.44</v>
      </c>
      <c r="H44" s="32" t="s">
        <v>340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</row>
    <row r="45" spans="1:28" ht="12.75" customHeight="1">
      <c r="A45" s="96">
        <v>45096</v>
      </c>
      <c r="B45" s="32">
        <v>538537</v>
      </c>
      <c r="C45" s="31" t="s">
        <v>1104</v>
      </c>
      <c r="D45" s="31" t="s">
        <v>1106</v>
      </c>
      <c r="E45" s="31" t="s">
        <v>600</v>
      </c>
      <c r="F45" s="97">
        <v>249658</v>
      </c>
      <c r="G45" s="32">
        <v>0.44</v>
      </c>
      <c r="H45" s="32" t="s">
        <v>340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</row>
    <row r="46" spans="1:28" ht="12.75" customHeight="1">
      <c r="A46" s="96">
        <v>45096</v>
      </c>
      <c r="B46" s="32">
        <v>532880</v>
      </c>
      <c r="C46" s="31" t="s">
        <v>1107</v>
      </c>
      <c r="D46" s="31" t="s">
        <v>1094</v>
      </c>
      <c r="E46" s="31" t="s">
        <v>601</v>
      </c>
      <c r="F46" s="97">
        <v>940000</v>
      </c>
      <c r="G46" s="32">
        <v>51.74</v>
      </c>
      <c r="H46" s="32" t="s">
        <v>340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1:28" ht="12.75" customHeight="1">
      <c r="A47" s="96">
        <v>45096</v>
      </c>
      <c r="B47" s="32">
        <v>532880</v>
      </c>
      <c r="C47" s="31" t="s">
        <v>1107</v>
      </c>
      <c r="D47" s="31" t="s">
        <v>1093</v>
      </c>
      <c r="E47" s="31" t="s">
        <v>600</v>
      </c>
      <c r="F47" s="97">
        <v>940000</v>
      </c>
      <c r="G47" s="32">
        <v>51.74</v>
      </c>
      <c r="H47" s="32" t="s">
        <v>340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</row>
    <row r="48" spans="1:28" ht="12.75" customHeight="1">
      <c r="A48" s="96">
        <v>45096</v>
      </c>
      <c r="B48" s="32">
        <v>531496</v>
      </c>
      <c r="C48" s="31" t="s">
        <v>1108</v>
      </c>
      <c r="D48" s="31" t="s">
        <v>1109</v>
      </c>
      <c r="E48" s="31" t="s">
        <v>601</v>
      </c>
      <c r="F48" s="97">
        <v>42967</v>
      </c>
      <c r="G48" s="32">
        <v>3.53</v>
      </c>
      <c r="H48" s="32" t="s">
        <v>340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</row>
    <row r="49" spans="1:28" ht="12.75" customHeight="1">
      <c r="A49" s="96">
        <v>45096</v>
      </c>
      <c r="B49" s="32">
        <v>531496</v>
      </c>
      <c r="C49" s="31" t="s">
        <v>1108</v>
      </c>
      <c r="D49" s="31" t="s">
        <v>1110</v>
      </c>
      <c r="E49" s="31" t="s">
        <v>600</v>
      </c>
      <c r="F49" s="97">
        <v>30000</v>
      </c>
      <c r="G49" s="32">
        <v>3.53</v>
      </c>
      <c r="H49" s="32" t="s">
        <v>340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8" ht="12.75" customHeight="1">
      <c r="A50" s="96">
        <v>45096</v>
      </c>
      <c r="B50" s="32">
        <v>531496</v>
      </c>
      <c r="C50" s="31" t="s">
        <v>1108</v>
      </c>
      <c r="D50" s="31" t="s">
        <v>1111</v>
      </c>
      <c r="E50" s="31" t="s">
        <v>601</v>
      </c>
      <c r="F50" s="97">
        <v>25005</v>
      </c>
      <c r="G50" s="32">
        <v>3.53</v>
      </c>
      <c r="H50" s="32" t="s">
        <v>340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8" ht="12.75" customHeight="1">
      <c r="A51" s="96">
        <v>45096</v>
      </c>
      <c r="B51" s="32">
        <v>543171</v>
      </c>
      <c r="C51" s="31" t="s">
        <v>996</v>
      </c>
      <c r="D51" s="31" t="s">
        <v>1112</v>
      </c>
      <c r="E51" s="31" t="s">
        <v>600</v>
      </c>
      <c r="F51" s="97">
        <v>312988</v>
      </c>
      <c r="G51" s="32">
        <v>6.98</v>
      </c>
      <c r="H51" s="32" t="s">
        <v>340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8" ht="12.75" customHeight="1">
      <c r="A52" s="96">
        <v>45096</v>
      </c>
      <c r="B52" s="32">
        <v>543171</v>
      </c>
      <c r="C52" s="31" t="s">
        <v>996</v>
      </c>
      <c r="D52" s="31" t="s">
        <v>1113</v>
      </c>
      <c r="E52" s="31" t="s">
        <v>600</v>
      </c>
      <c r="F52" s="97">
        <v>280000</v>
      </c>
      <c r="G52" s="32">
        <v>7</v>
      </c>
      <c r="H52" s="32" t="s">
        <v>340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8" ht="12.75" customHeight="1">
      <c r="A53" s="96">
        <v>45096</v>
      </c>
      <c r="B53" s="32">
        <v>512399</v>
      </c>
      <c r="C53" s="31" t="s">
        <v>1114</v>
      </c>
      <c r="D53" s="31" t="s">
        <v>603</v>
      </c>
      <c r="E53" s="31" t="s">
        <v>601</v>
      </c>
      <c r="F53" s="97">
        <v>763716</v>
      </c>
      <c r="G53" s="32">
        <v>14.42</v>
      </c>
      <c r="H53" s="32" t="s">
        <v>340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8" ht="12.75" customHeight="1">
      <c r="A54" s="96">
        <v>45096</v>
      </c>
      <c r="B54" s="32">
        <v>512399</v>
      </c>
      <c r="C54" s="31" t="s">
        <v>1114</v>
      </c>
      <c r="D54" s="31" t="s">
        <v>1025</v>
      </c>
      <c r="E54" s="31" t="s">
        <v>600</v>
      </c>
      <c r="F54" s="97">
        <v>350000</v>
      </c>
      <c r="G54" s="32">
        <v>14.41</v>
      </c>
      <c r="H54" s="32" t="s">
        <v>340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8" ht="12.75" customHeight="1">
      <c r="A55" s="96">
        <v>45096</v>
      </c>
      <c r="B55" s="32">
        <v>530525</v>
      </c>
      <c r="C55" s="31" t="s">
        <v>604</v>
      </c>
      <c r="D55" s="31" t="s">
        <v>997</v>
      </c>
      <c r="E55" s="31" t="s">
        <v>601</v>
      </c>
      <c r="F55" s="97">
        <v>70143</v>
      </c>
      <c r="G55" s="32">
        <v>17.68</v>
      </c>
      <c r="H55" s="32" t="s">
        <v>340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</row>
    <row r="56" spans="1:28" ht="12.75" customHeight="1">
      <c r="A56" s="96">
        <v>45096</v>
      </c>
      <c r="B56" s="32">
        <v>511218</v>
      </c>
      <c r="C56" s="31" t="s">
        <v>221</v>
      </c>
      <c r="D56" s="31" t="s">
        <v>1115</v>
      </c>
      <c r="E56" s="31" t="s">
        <v>601</v>
      </c>
      <c r="F56" s="97">
        <v>9918348</v>
      </c>
      <c r="G56" s="32">
        <v>1401</v>
      </c>
      <c r="H56" s="32" t="s">
        <v>340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</row>
    <row r="57" spans="1:28" ht="12.75" customHeight="1">
      <c r="A57" s="96">
        <v>45096</v>
      </c>
      <c r="B57" s="32">
        <v>539584</v>
      </c>
      <c r="C57" s="31" t="s">
        <v>1023</v>
      </c>
      <c r="D57" s="31" t="s">
        <v>1116</v>
      </c>
      <c r="E57" s="31" t="s">
        <v>601</v>
      </c>
      <c r="F57" s="97">
        <v>450000</v>
      </c>
      <c r="G57" s="32">
        <v>0.96</v>
      </c>
      <c r="H57" s="32" t="s">
        <v>340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</row>
    <row r="58" spans="1:28" ht="12.75" customHeight="1">
      <c r="A58" s="96">
        <v>45096</v>
      </c>
      <c r="B58" s="32">
        <v>543924</v>
      </c>
      <c r="C58" s="31" t="s">
        <v>1117</v>
      </c>
      <c r="D58" s="31" t="s">
        <v>1118</v>
      </c>
      <c r="E58" s="31" t="s">
        <v>600</v>
      </c>
      <c r="F58" s="97">
        <v>16000</v>
      </c>
      <c r="G58" s="32">
        <v>39.43</v>
      </c>
      <c r="H58" s="32" t="s">
        <v>340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ht="12.75" customHeight="1">
      <c r="A59" s="96">
        <v>45096</v>
      </c>
      <c r="B59" s="32">
        <v>543924</v>
      </c>
      <c r="C59" s="31" t="s">
        <v>1117</v>
      </c>
      <c r="D59" s="31" t="s">
        <v>1119</v>
      </c>
      <c r="E59" s="31" t="s">
        <v>600</v>
      </c>
      <c r="F59" s="97">
        <v>80000</v>
      </c>
      <c r="G59" s="32">
        <v>38</v>
      </c>
      <c r="H59" s="32" t="s">
        <v>340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ht="12.75" customHeight="1">
      <c r="A60" s="96">
        <v>45096</v>
      </c>
      <c r="B60" s="32">
        <v>543924</v>
      </c>
      <c r="C60" s="31" t="s">
        <v>1117</v>
      </c>
      <c r="D60" s="31" t="s">
        <v>1120</v>
      </c>
      <c r="E60" s="31" t="s">
        <v>600</v>
      </c>
      <c r="F60" s="97">
        <v>12000</v>
      </c>
      <c r="G60" s="32">
        <v>38</v>
      </c>
      <c r="H60" s="32" t="s">
        <v>340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ht="12.75" customHeight="1">
      <c r="A61" s="96">
        <v>45096</v>
      </c>
      <c r="B61" s="32">
        <v>543924</v>
      </c>
      <c r="C61" s="31" t="s">
        <v>1117</v>
      </c>
      <c r="D61" s="31" t="s">
        <v>1121</v>
      </c>
      <c r="E61" s="31" t="s">
        <v>600</v>
      </c>
      <c r="F61" s="97">
        <v>40000</v>
      </c>
      <c r="G61" s="32">
        <v>39.9</v>
      </c>
      <c r="H61" s="32" t="s">
        <v>340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ht="12.75" customHeight="1">
      <c r="A62" s="96">
        <v>45096</v>
      </c>
      <c r="B62" s="32">
        <v>543924</v>
      </c>
      <c r="C62" s="31" t="s">
        <v>1117</v>
      </c>
      <c r="D62" s="31" t="s">
        <v>1122</v>
      </c>
      <c r="E62" s="31" t="s">
        <v>600</v>
      </c>
      <c r="F62" s="97">
        <v>20000</v>
      </c>
      <c r="G62" s="32">
        <v>39.9</v>
      </c>
      <c r="H62" s="32" t="s">
        <v>340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ht="12.75" customHeight="1">
      <c r="A63" s="96">
        <v>45096</v>
      </c>
      <c r="B63" s="32">
        <v>543924</v>
      </c>
      <c r="C63" s="31" t="s">
        <v>1117</v>
      </c>
      <c r="D63" s="31" t="s">
        <v>1123</v>
      </c>
      <c r="E63" s="31" t="s">
        <v>600</v>
      </c>
      <c r="F63" s="97">
        <v>120000</v>
      </c>
      <c r="G63" s="32">
        <v>39.9</v>
      </c>
      <c r="H63" s="32" t="s">
        <v>340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ht="12.75" customHeight="1">
      <c r="A64" s="96">
        <v>45096</v>
      </c>
      <c r="B64" s="32">
        <v>543924</v>
      </c>
      <c r="C64" s="31" t="s">
        <v>1117</v>
      </c>
      <c r="D64" s="31" t="s">
        <v>1124</v>
      </c>
      <c r="E64" s="31" t="s">
        <v>600</v>
      </c>
      <c r="F64" s="97">
        <v>40000</v>
      </c>
      <c r="G64" s="32">
        <v>38</v>
      </c>
      <c r="H64" s="32" t="s">
        <v>340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:28" ht="12.75" customHeight="1">
      <c r="A65" s="96">
        <v>45096</v>
      </c>
      <c r="B65" s="32">
        <v>539041</v>
      </c>
      <c r="C65" s="31" t="s">
        <v>1024</v>
      </c>
      <c r="D65" s="31" t="s">
        <v>1125</v>
      </c>
      <c r="E65" s="31" t="s">
        <v>600</v>
      </c>
      <c r="F65" s="97">
        <v>62500</v>
      </c>
      <c r="G65" s="32">
        <v>101.65</v>
      </c>
      <c r="H65" s="32" t="s">
        <v>340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:28" ht="12.75" customHeight="1">
      <c r="A66" s="96">
        <v>45096</v>
      </c>
      <c r="B66" s="32">
        <v>539041</v>
      </c>
      <c r="C66" s="31" t="s">
        <v>1024</v>
      </c>
      <c r="D66" s="31" t="s">
        <v>1125</v>
      </c>
      <c r="E66" s="31" t="s">
        <v>601</v>
      </c>
      <c r="F66" s="97">
        <v>62500</v>
      </c>
      <c r="G66" s="32">
        <v>100.34</v>
      </c>
      <c r="H66" s="32" t="s">
        <v>340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:28" ht="12.75" customHeight="1">
      <c r="A67" s="96">
        <v>45096</v>
      </c>
      <c r="B67" s="32">
        <v>543413</v>
      </c>
      <c r="C67" s="31" t="s">
        <v>1126</v>
      </c>
      <c r="D67" s="31" t="s">
        <v>1127</v>
      </c>
      <c r="E67" s="31" t="s">
        <v>601</v>
      </c>
      <c r="F67" s="97">
        <v>724950</v>
      </c>
      <c r="G67" s="32">
        <v>907</v>
      </c>
      <c r="H67" s="32" t="s">
        <v>340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:28" ht="12.75" customHeight="1">
      <c r="A68" s="96">
        <v>45096</v>
      </c>
      <c r="B68" s="32">
        <v>543413</v>
      </c>
      <c r="C68" s="31" t="s">
        <v>1126</v>
      </c>
      <c r="D68" s="31" t="s">
        <v>1128</v>
      </c>
      <c r="E68" s="31" t="s">
        <v>601</v>
      </c>
      <c r="F68" s="97">
        <v>2000000</v>
      </c>
      <c r="G68" s="32">
        <v>907.02</v>
      </c>
      <c r="H68" s="32" t="s">
        <v>340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:28" ht="12.75" customHeight="1">
      <c r="A69" s="96">
        <v>45096</v>
      </c>
      <c r="B69" s="32">
        <v>543413</v>
      </c>
      <c r="C69" s="31" t="s">
        <v>1126</v>
      </c>
      <c r="D69" s="31" t="s">
        <v>1129</v>
      </c>
      <c r="E69" s="31" t="s">
        <v>600</v>
      </c>
      <c r="F69" s="97">
        <v>401421</v>
      </c>
      <c r="G69" s="32">
        <v>907.42</v>
      </c>
      <c r="H69" s="32" t="s">
        <v>340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:28" ht="12.75" customHeight="1">
      <c r="A70" s="96">
        <v>45096</v>
      </c>
      <c r="B70" s="32">
        <v>542765</v>
      </c>
      <c r="C70" s="31" t="s">
        <v>1130</v>
      </c>
      <c r="D70" s="31" t="s">
        <v>1131</v>
      </c>
      <c r="E70" s="31" t="s">
        <v>601</v>
      </c>
      <c r="F70" s="97">
        <v>2000</v>
      </c>
      <c r="G70" s="32">
        <v>165.58</v>
      </c>
      <c r="H70" s="32" t="s">
        <v>340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:28" ht="12.75" customHeight="1">
      <c r="A71" s="96">
        <v>45096</v>
      </c>
      <c r="B71" s="32" t="s">
        <v>1026</v>
      </c>
      <c r="C71" s="31" t="s">
        <v>1027</v>
      </c>
      <c r="D71" s="31" t="s">
        <v>1132</v>
      </c>
      <c r="E71" s="31" t="s">
        <v>600</v>
      </c>
      <c r="F71" s="97">
        <v>132972</v>
      </c>
      <c r="G71" s="32">
        <v>37.799999999999997</v>
      </c>
      <c r="H71" s="32" t="s">
        <v>605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:28" ht="12.75" customHeight="1">
      <c r="A72" s="96">
        <v>45096</v>
      </c>
      <c r="B72" s="32" t="s">
        <v>1026</v>
      </c>
      <c r="C72" s="31" t="s">
        <v>1027</v>
      </c>
      <c r="D72" s="31" t="s">
        <v>1133</v>
      </c>
      <c r="E72" s="31" t="s">
        <v>600</v>
      </c>
      <c r="F72" s="97">
        <v>129418</v>
      </c>
      <c r="G72" s="32">
        <v>40.130000000000003</v>
      </c>
      <c r="H72" s="32" t="s">
        <v>605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:28" ht="12.75" customHeight="1">
      <c r="A73" s="96">
        <v>45096</v>
      </c>
      <c r="B73" s="32" t="s">
        <v>1026</v>
      </c>
      <c r="C73" s="31" t="s">
        <v>1027</v>
      </c>
      <c r="D73" s="31" t="s">
        <v>1134</v>
      </c>
      <c r="E73" s="31" t="s">
        <v>600</v>
      </c>
      <c r="F73" s="97">
        <v>135829</v>
      </c>
      <c r="G73" s="32">
        <v>39.04</v>
      </c>
      <c r="H73" s="32" t="s">
        <v>605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:28" ht="12.75" customHeight="1">
      <c r="A74" s="96">
        <v>45096</v>
      </c>
      <c r="B74" s="32" t="s">
        <v>1135</v>
      </c>
      <c r="C74" s="31" t="s">
        <v>1136</v>
      </c>
      <c r="D74" s="31" t="s">
        <v>1028</v>
      </c>
      <c r="E74" s="31" t="s">
        <v>600</v>
      </c>
      <c r="F74" s="97">
        <v>356738</v>
      </c>
      <c r="G74" s="32">
        <v>119.13</v>
      </c>
      <c r="H74" s="32" t="s">
        <v>605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  <row r="75" spans="1:28" ht="12.75" customHeight="1">
      <c r="A75" s="96">
        <v>45096</v>
      </c>
      <c r="B75" s="32" t="s">
        <v>1135</v>
      </c>
      <c r="C75" s="31" t="s">
        <v>1136</v>
      </c>
      <c r="D75" s="31" t="s">
        <v>606</v>
      </c>
      <c r="E75" s="31" t="s">
        <v>600</v>
      </c>
      <c r="F75" s="97">
        <v>529175</v>
      </c>
      <c r="G75" s="32">
        <v>119.17</v>
      </c>
      <c r="H75" s="32" t="s">
        <v>605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</row>
    <row r="76" spans="1:28" ht="12.75" customHeight="1">
      <c r="A76" s="96">
        <v>45096</v>
      </c>
      <c r="B76" s="32" t="s">
        <v>1137</v>
      </c>
      <c r="C76" s="31" t="s">
        <v>1138</v>
      </c>
      <c r="D76" s="31" t="s">
        <v>1139</v>
      </c>
      <c r="E76" s="31" t="s">
        <v>600</v>
      </c>
      <c r="F76" s="97">
        <v>546706</v>
      </c>
      <c r="G76" s="32">
        <v>437.29</v>
      </c>
      <c r="H76" s="32" t="s">
        <v>605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</row>
    <row r="77" spans="1:28" ht="12.75" customHeight="1">
      <c r="A77" s="96">
        <v>45096</v>
      </c>
      <c r="B77" s="32" t="s">
        <v>1137</v>
      </c>
      <c r="C77" s="31" t="s">
        <v>1138</v>
      </c>
      <c r="D77" s="31" t="s">
        <v>606</v>
      </c>
      <c r="E77" s="31" t="s">
        <v>600</v>
      </c>
      <c r="F77" s="97">
        <v>1396352</v>
      </c>
      <c r="G77" s="32">
        <v>435.86</v>
      </c>
      <c r="H77" s="32" t="s">
        <v>605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</row>
    <row r="78" spans="1:28" ht="12.75" customHeight="1">
      <c r="A78" s="96">
        <v>45096</v>
      </c>
      <c r="B78" s="32" t="s">
        <v>1137</v>
      </c>
      <c r="C78" s="31" t="s">
        <v>1138</v>
      </c>
      <c r="D78" s="31" t="s">
        <v>1030</v>
      </c>
      <c r="E78" s="31" t="s">
        <v>600</v>
      </c>
      <c r="F78" s="97">
        <v>938286</v>
      </c>
      <c r="G78" s="32">
        <v>435.86</v>
      </c>
      <c r="H78" s="32" t="s">
        <v>605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</row>
    <row r="79" spans="1:28" ht="12.75" customHeight="1">
      <c r="A79" s="96">
        <v>45096</v>
      </c>
      <c r="B79" s="32" t="s">
        <v>1137</v>
      </c>
      <c r="C79" s="31" t="s">
        <v>1138</v>
      </c>
      <c r="D79" s="31" t="s">
        <v>1140</v>
      </c>
      <c r="E79" s="31" t="s">
        <v>600</v>
      </c>
      <c r="F79" s="97">
        <v>387210</v>
      </c>
      <c r="G79" s="32">
        <v>429.31</v>
      </c>
      <c r="H79" s="32" t="s">
        <v>605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</row>
    <row r="80" spans="1:28" ht="12.75" customHeight="1">
      <c r="A80" s="96">
        <v>45096</v>
      </c>
      <c r="B80" s="32" t="s">
        <v>1141</v>
      </c>
      <c r="C80" s="31" t="s">
        <v>1142</v>
      </c>
      <c r="D80" s="31" t="s">
        <v>1143</v>
      </c>
      <c r="E80" s="31" t="s">
        <v>600</v>
      </c>
      <c r="F80" s="97">
        <v>67205</v>
      </c>
      <c r="G80" s="32">
        <v>98.04</v>
      </c>
      <c r="H80" s="32" t="s">
        <v>605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</row>
    <row r="81" spans="1:28" ht="12.75" customHeight="1">
      <c r="A81" s="96">
        <v>45096</v>
      </c>
      <c r="B81" s="32" t="s">
        <v>998</v>
      </c>
      <c r="C81" s="31" t="s">
        <v>999</v>
      </c>
      <c r="D81" s="31" t="s">
        <v>1144</v>
      </c>
      <c r="E81" s="31" t="s">
        <v>600</v>
      </c>
      <c r="F81" s="97">
        <v>32000</v>
      </c>
      <c r="G81" s="32">
        <v>165.6</v>
      </c>
      <c r="H81" s="32" t="s">
        <v>605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</row>
    <row r="82" spans="1:28" ht="12.75" customHeight="1">
      <c r="A82" s="96">
        <v>45096</v>
      </c>
      <c r="B82" s="32" t="s">
        <v>998</v>
      </c>
      <c r="C82" s="31" t="s">
        <v>999</v>
      </c>
      <c r="D82" s="31" t="s">
        <v>1000</v>
      </c>
      <c r="E82" s="31" t="s">
        <v>600</v>
      </c>
      <c r="F82" s="97">
        <v>28000</v>
      </c>
      <c r="G82" s="32">
        <v>163.75</v>
      </c>
      <c r="H82" s="32" t="s">
        <v>605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</row>
    <row r="83" spans="1:28" ht="12.75" customHeight="1">
      <c r="A83" s="96">
        <v>45096</v>
      </c>
      <c r="B83" s="32" t="s">
        <v>998</v>
      </c>
      <c r="C83" s="31" t="s">
        <v>999</v>
      </c>
      <c r="D83" s="31" t="s">
        <v>1145</v>
      </c>
      <c r="E83" s="31" t="s">
        <v>600</v>
      </c>
      <c r="F83" s="97">
        <v>23200</v>
      </c>
      <c r="G83" s="32">
        <v>163.75</v>
      </c>
      <c r="H83" s="32" t="s">
        <v>605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</row>
    <row r="84" spans="1:28" ht="12.75" customHeight="1">
      <c r="A84" s="96">
        <v>45096</v>
      </c>
      <c r="B84" s="32" t="s">
        <v>998</v>
      </c>
      <c r="C84" s="31" t="s">
        <v>999</v>
      </c>
      <c r="D84" s="31" t="s">
        <v>1146</v>
      </c>
      <c r="E84" s="31" t="s">
        <v>600</v>
      </c>
      <c r="F84" s="97">
        <v>32000</v>
      </c>
      <c r="G84" s="32">
        <v>163.75</v>
      </c>
      <c r="H84" s="32" t="s">
        <v>605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</row>
    <row r="85" spans="1:28" ht="12.75" customHeight="1">
      <c r="A85" s="96">
        <v>45096</v>
      </c>
      <c r="B85" s="32" t="s">
        <v>998</v>
      </c>
      <c r="C85" s="31" t="s">
        <v>999</v>
      </c>
      <c r="D85" s="31" t="s">
        <v>607</v>
      </c>
      <c r="E85" s="31" t="s">
        <v>600</v>
      </c>
      <c r="F85" s="97">
        <v>37600</v>
      </c>
      <c r="G85" s="32">
        <v>163.75</v>
      </c>
      <c r="H85" s="32" t="s">
        <v>605</v>
      </c>
      <c r="I85" s="85"/>
      <c r="J85" s="98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</row>
    <row r="86" spans="1:28" ht="12.75" customHeight="1">
      <c r="A86" s="96">
        <v>45096</v>
      </c>
      <c r="B86" s="32" t="s">
        <v>1031</v>
      </c>
      <c r="C86" s="31" t="s">
        <v>1032</v>
      </c>
      <c r="D86" s="31" t="s">
        <v>606</v>
      </c>
      <c r="E86" s="31" t="s">
        <v>600</v>
      </c>
      <c r="F86" s="97">
        <v>94651</v>
      </c>
      <c r="G86" s="32">
        <v>205.61</v>
      </c>
      <c r="H86" s="32" t="s">
        <v>605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</row>
    <row r="87" spans="1:28" ht="12.75" customHeight="1">
      <c r="A87" s="96">
        <v>45096</v>
      </c>
      <c r="B87" s="32" t="s">
        <v>1147</v>
      </c>
      <c r="C87" s="31" t="s">
        <v>1148</v>
      </c>
      <c r="D87" s="31" t="s">
        <v>606</v>
      </c>
      <c r="E87" s="31" t="s">
        <v>600</v>
      </c>
      <c r="F87" s="97">
        <v>207684</v>
      </c>
      <c r="G87" s="32">
        <v>607.09</v>
      </c>
      <c r="H87" s="32" t="s">
        <v>605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</row>
    <row r="88" spans="1:28" ht="12.75" customHeight="1">
      <c r="A88" s="96">
        <v>45096</v>
      </c>
      <c r="B88" s="32" t="s">
        <v>1149</v>
      </c>
      <c r="C88" s="31" t="s">
        <v>1150</v>
      </c>
      <c r="D88" s="31" t="s">
        <v>1151</v>
      </c>
      <c r="E88" s="31" t="s">
        <v>600</v>
      </c>
      <c r="F88" s="97">
        <v>3247532</v>
      </c>
      <c r="G88" s="32">
        <v>1.7</v>
      </c>
      <c r="H88" s="32" t="s">
        <v>605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</row>
    <row r="89" spans="1:28" ht="12.75" customHeight="1">
      <c r="A89" s="96">
        <v>45096</v>
      </c>
      <c r="B89" s="32" t="s">
        <v>1152</v>
      </c>
      <c r="C89" s="31" t="s">
        <v>1153</v>
      </c>
      <c r="D89" s="31" t="s">
        <v>1154</v>
      </c>
      <c r="E89" s="31" t="s">
        <v>600</v>
      </c>
      <c r="F89" s="97">
        <v>32000</v>
      </c>
      <c r="G89" s="32">
        <v>7.75</v>
      </c>
      <c r="H89" s="32" t="s">
        <v>605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</row>
    <row r="90" spans="1:28" ht="12.75" customHeight="1">
      <c r="A90" s="96">
        <v>45096</v>
      </c>
      <c r="B90" s="32" t="s">
        <v>1155</v>
      </c>
      <c r="C90" s="31" t="s">
        <v>1156</v>
      </c>
      <c r="D90" s="31" t="s">
        <v>608</v>
      </c>
      <c r="E90" s="31" t="s">
        <v>600</v>
      </c>
      <c r="F90" s="97">
        <v>561405</v>
      </c>
      <c r="G90" s="32">
        <v>45.5</v>
      </c>
      <c r="H90" s="32" t="s">
        <v>605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</row>
    <row r="91" spans="1:28" ht="12.75" customHeight="1">
      <c r="A91" s="96">
        <v>45096</v>
      </c>
      <c r="B91" s="32" t="s">
        <v>1157</v>
      </c>
      <c r="C91" s="31" t="s">
        <v>1158</v>
      </c>
      <c r="D91" s="31" t="s">
        <v>608</v>
      </c>
      <c r="E91" s="31" t="s">
        <v>600</v>
      </c>
      <c r="F91" s="97">
        <v>1439252</v>
      </c>
      <c r="G91" s="32">
        <v>19.39</v>
      </c>
      <c r="H91" s="32" t="s">
        <v>605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</row>
    <row r="92" spans="1:28" ht="12.75" customHeight="1">
      <c r="A92" s="96">
        <v>45096</v>
      </c>
      <c r="B92" s="32" t="s">
        <v>584</v>
      </c>
      <c r="C92" s="31" t="s">
        <v>1159</v>
      </c>
      <c r="D92" s="31" t="s">
        <v>606</v>
      </c>
      <c r="E92" s="31" t="s">
        <v>600</v>
      </c>
      <c r="F92" s="97">
        <v>859924</v>
      </c>
      <c r="G92" s="32">
        <v>225.86</v>
      </c>
      <c r="H92" s="32" t="s">
        <v>605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</row>
    <row r="93" spans="1:28" ht="12.75" customHeight="1">
      <c r="A93" s="96">
        <v>45096</v>
      </c>
      <c r="B93" s="32" t="s">
        <v>1160</v>
      </c>
      <c r="C93" s="31" t="s">
        <v>1161</v>
      </c>
      <c r="D93" s="31" t="s">
        <v>1162</v>
      </c>
      <c r="E93" s="31" t="s">
        <v>601</v>
      </c>
      <c r="F93" s="97">
        <v>867105</v>
      </c>
      <c r="G93" s="32">
        <v>11.49</v>
      </c>
      <c r="H93" s="32" t="s">
        <v>605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</row>
    <row r="94" spans="1:28" ht="12.75" customHeight="1">
      <c r="A94" s="96">
        <v>45096</v>
      </c>
      <c r="B94" s="32" t="s">
        <v>1026</v>
      </c>
      <c r="C94" s="31" t="s">
        <v>1027</v>
      </c>
      <c r="D94" s="31" t="s">
        <v>1133</v>
      </c>
      <c r="E94" s="31" t="s">
        <v>601</v>
      </c>
      <c r="F94" s="97">
        <v>129418</v>
      </c>
      <c r="G94" s="32">
        <v>39.619999999999997</v>
      </c>
      <c r="H94" s="32" t="s">
        <v>605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</row>
    <row r="95" spans="1:28" ht="12.75" customHeight="1">
      <c r="A95" s="96">
        <v>45096</v>
      </c>
      <c r="B95" s="32" t="s">
        <v>1026</v>
      </c>
      <c r="C95" s="31" t="s">
        <v>1027</v>
      </c>
      <c r="D95" s="31" t="s">
        <v>1134</v>
      </c>
      <c r="E95" s="31" t="s">
        <v>601</v>
      </c>
      <c r="F95" s="97">
        <v>135829</v>
      </c>
      <c r="G95" s="32">
        <v>38.85</v>
      </c>
      <c r="H95" s="32" t="s">
        <v>605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</row>
    <row r="96" spans="1:28" ht="12.75" customHeight="1">
      <c r="A96" s="96">
        <v>45096</v>
      </c>
      <c r="B96" s="32" t="s">
        <v>1026</v>
      </c>
      <c r="C96" s="31" t="s">
        <v>1027</v>
      </c>
      <c r="D96" s="31" t="s">
        <v>1132</v>
      </c>
      <c r="E96" s="31" t="s">
        <v>601</v>
      </c>
      <c r="F96" s="97">
        <v>82972</v>
      </c>
      <c r="G96" s="32">
        <v>38.6</v>
      </c>
      <c r="H96" s="32" t="s">
        <v>605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</row>
    <row r="97" spans="1:28" ht="12.75" customHeight="1">
      <c r="A97" s="96">
        <v>45096</v>
      </c>
      <c r="B97" s="32" t="s">
        <v>1135</v>
      </c>
      <c r="C97" s="31" t="s">
        <v>1136</v>
      </c>
      <c r="D97" s="31" t="s">
        <v>1028</v>
      </c>
      <c r="E97" s="31" t="s">
        <v>601</v>
      </c>
      <c r="F97" s="97">
        <v>363940</v>
      </c>
      <c r="G97" s="32">
        <v>119.37</v>
      </c>
      <c r="H97" s="32" t="s">
        <v>605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</row>
    <row r="98" spans="1:28" ht="12.75" customHeight="1">
      <c r="A98" s="96">
        <v>45096</v>
      </c>
      <c r="B98" s="32" t="s">
        <v>1135</v>
      </c>
      <c r="C98" s="31" t="s">
        <v>1136</v>
      </c>
      <c r="D98" s="31" t="s">
        <v>606</v>
      </c>
      <c r="E98" s="31" t="s">
        <v>601</v>
      </c>
      <c r="F98" s="97">
        <v>529175</v>
      </c>
      <c r="G98" s="32">
        <v>119.2</v>
      </c>
      <c r="H98" s="32" t="s">
        <v>605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</row>
    <row r="99" spans="1:28" ht="12.75" customHeight="1">
      <c r="A99" s="96">
        <v>45096</v>
      </c>
      <c r="B99" s="32" t="s">
        <v>1137</v>
      </c>
      <c r="C99" s="31" t="s">
        <v>1138</v>
      </c>
      <c r="D99" s="31" t="s">
        <v>1140</v>
      </c>
      <c r="E99" s="31" t="s">
        <v>601</v>
      </c>
      <c r="F99" s="97">
        <v>387210</v>
      </c>
      <c r="G99" s="32">
        <v>429.45</v>
      </c>
      <c r="H99" s="32" t="s">
        <v>605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8" ht="12.75" customHeight="1">
      <c r="A100" s="96">
        <v>45096</v>
      </c>
      <c r="B100" s="32" t="s">
        <v>1137</v>
      </c>
      <c r="C100" s="31" t="s">
        <v>1138</v>
      </c>
      <c r="D100" s="31" t="s">
        <v>606</v>
      </c>
      <c r="E100" s="31" t="s">
        <v>601</v>
      </c>
      <c r="F100" s="97">
        <v>1396352</v>
      </c>
      <c r="G100" s="32">
        <v>436.22</v>
      </c>
      <c r="H100" s="32" t="s">
        <v>605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</row>
    <row r="101" spans="1:28" ht="12.75" customHeight="1">
      <c r="A101" s="96">
        <v>45096</v>
      </c>
      <c r="B101" s="32" t="s">
        <v>1137</v>
      </c>
      <c r="C101" s="31" t="s">
        <v>1138</v>
      </c>
      <c r="D101" s="31" t="s">
        <v>1139</v>
      </c>
      <c r="E101" s="31" t="s">
        <v>601</v>
      </c>
      <c r="F101" s="97">
        <v>546706</v>
      </c>
      <c r="G101" s="32">
        <v>438.56</v>
      </c>
      <c r="H101" s="32" t="s">
        <v>605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</row>
    <row r="102" spans="1:28" ht="12.75" customHeight="1">
      <c r="A102" s="96">
        <v>45096</v>
      </c>
      <c r="B102" s="32" t="s">
        <v>1137</v>
      </c>
      <c r="C102" s="31" t="s">
        <v>1138</v>
      </c>
      <c r="D102" s="31" t="s">
        <v>1030</v>
      </c>
      <c r="E102" s="31" t="s">
        <v>601</v>
      </c>
      <c r="F102" s="97">
        <v>938286</v>
      </c>
      <c r="G102" s="32">
        <v>436.04</v>
      </c>
      <c r="H102" s="32" t="s">
        <v>605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</row>
    <row r="103" spans="1:28" ht="12.75" customHeight="1">
      <c r="A103" s="96">
        <v>45096</v>
      </c>
      <c r="B103" s="32" t="s">
        <v>1141</v>
      </c>
      <c r="C103" s="31" t="s">
        <v>1142</v>
      </c>
      <c r="D103" s="31" t="s">
        <v>1143</v>
      </c>
      <c r="E103" s="31" t="s">
        <v>601</v>
      </c>
      <c r="F103" s="97">
        <v>66479</v>
      </c>
      <c r="G103" s="32">
        <v>98.57</v>
      </c>
      <c r="H103" s="32" t="s">
        <v>605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</row>
    <row r="104" spans="1:28" ht="12.75" customHeight="1">
      <c r="A104" s="96">
        <v>45096</v>
      </c>
      <c r="B104" s="32" t="s">
        <v>1163</v>
      </c>
      <c r="C104" s="31" t="s">
        <v>1164</v>
      </c>
      <c r="D104" s="31" t="s">
        <v>607</v>
      </c>
      <c r="E104" s="31" t="s">
        <v>601</v>
      </c>
      <c r="F104" s="97">
        <v>4209000</v>
      </c>
      <c r="G104" s="32">
        <v>7.11</v>
      </c>
      <c r="H104" s="32" t="s">
        <v>605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</row>
    <row r="105" spans="1:28" ht="12.75" customHeight="1">
      <c r="A105" s="96">
        <v>45096</v>
      </c>
      <c r="B105" s="32" t="s">
        <v>998</v>
      </c>
      <c r="C105" s="31" t="s">
        <v>999</v>
      </c>
      <c r="D105" s="31" t="s">
        <v>1165</v>
      </c>
      <c r="E105" s="31" t="s">
        <v>601</v>
      </c>
      <c r="F105" s="97">
        <v>92000</v>
      </c>
      <c r="G105" s="32">
        <v>163.75</v>
      </c>
      <c r="H105" s="32" t="s">
        <v>605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</row>
    <row r="106" spans="1:28" ht="12.75" customHeight="1">
      <c r="A106" s="96">
        <v>45096</v>
      </c>
      <c r="B106" s="32" t="s">
        <v>998</v>
      </c>
      <c r="C106" s="31" t="s">
        <v>999</v>
      </c>
      <c r="D106" s="31" t="s">
        <v>1000</v>
      </c>
      <c r="E106" s="31" t="s">
        <v>601</v>
      </c>
      <c r="F106" s="97">
        <v>16800</v>
      </c>
      <c r="G106" s="32">
        <v>163.75</v>
      </c>
      <c r="H106" s="32" t="s">
        <v>605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</row>
    <row r="107" spans="1:28" ht="12.75" customHeight="1">
      <c r="A107" s="96">
        <v>45096</v>
      </c>
      <c r="B107" s="32" t="s">
        <v>998</v>
      </c>
      <c r="C107" s="31" t="s">
        <v>999</v>
      </c>
      <c r="D107" s="31" t="s">
        <v>1166</v>
      </c>
      <c r="E107" s="31" t="s">
        <v>601</v>
      </c>
      <c r="F107" s="97">
        <v>40000</v>
      </c>
      <c r="G107" s="32">
        <v>168.79</v>
      </c>
      <c r="H107" s="32" t="s">
        <v>605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</row>
    <row r="108" spans="1:28" ht="12.75" customHeight="1">
      <c r="A108" s="96">
        <v>45096</v>
      </c>
      <c r="B108" s="32" t="s">
        <v>998</v>
      </c>
      <c r="C108" s="31" t="s">
        <v>999</v>
      </c>
      <c r="D108" s="31" t="s">
        <v>603</v>
      </c>
      <c r="E108" s="31" t="s">
        <v>601</v>
      </c>
      <c r="F108" s="97">
        <v>56000</v>
      </c>
      <c r="G108" s="32">
        <v>163.75</v>
      </c>
      <c r="H108" s="32" t="s">
        <v>605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</row>
    <row r="109" spans="1:28" ht="12.75" customHeight="1">
      <c r="A109" s="96">
        <v>45096</v>
      </c>
      <c r="B109" s="32" t="s">
        <v>998</v>
      </c>
      <c r="C109" s="31" t="s">
        <v>999</v>
      </c>
      <c r="D109" s="31" t="s">
        <v>1146</v>
      </c>
      <c r="E109" s="31" t="s">
        <v>601</v>
      </c>
      <c r="F109" s="97">
        <v>2400</v>
      </c>
      <c r="G109" s="32">
        <v>163.75</v>
      </c>
      <c r="H109" s="32" t="s">
        <v>605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</row>
    <row r="110" spans="1:28" ht="12.75" customHeight="1">
      <c r="A110" s="96">
        <v>45096</v>
      </c>
      <c r="B110" s="32" t="s">
        <v>609</v>
      </c>
      <c r="C110" s="31" t="s">
        <v>610</v>
      </c>
      <c r="D110" s="31" t="s">
        <v>1084</v>
      </c>
      <c r="E110" s="31" t="s">
        <v>601</v>
      </c>
      <c r="F110" s="97">
        <v>281330</v>
      </c>
      <c r="G110" s="32">
        <v>8.6999999999999993</v>
      </c>
      <c r="H110" s="32" t="s">
        <v>605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</row>
    <row r="111" spans="1:28" ht="12.75" customHeight="1">
      <c r="A111" s="96">
        <v>45096</v>
      </c>
      <c r="B111" s="32" t="s">
        <v>1031</v>
      </c>
      <c r="C111" s="31" t="s">
        <v>1032</v>
      </c>
      <c r="D111" s="31" t="s">
        <v>1167</v>
      </c>
      <c r="E111" s="31" t="s">
        <v>601</v>
      </c>
      <c r="F111" s="97">
        <v>90000</v>
      </c>
      <c r="G111" s="32">
        <v>201.05</v>
      </c>
      <c r="H111" s="32" t="s">
        <v>605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</row>
    <row r="112" spans="1:28" ht="12.75" customHeight="1">
      <c r="A112" s="96">
        <v>45096</v>
      </c>
      <c r="B112" s="32" t="s">
        <v>1031</v>
      </c>
      <c r="C112" s="31" t="s">
        <v>1032</v>
      </c>
      <c r="D112" s="31" t="s">
        <v>606</v>
      </c>
      <c r="E112" s="31" t="s">
        <v>601</v>
      </c>
      <c r="F112" s="97">
        <v>95496</v>
      </c>
      <c r="G112" s="32">
        <v>204.86</v>
      </c>
      <c r="H112" s="32" t="s">
        <v>605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</row>
    <row r="113" spans="1:28" ht="12.75" customHeight="1">
      <c r="A113" s="96">
        <v>45096</v>
      </c>
      <c r="B113" s="32" t="s">
        <v>1147</v>
      </c>
      <c r="C113" s="31" t="s">
        <v>1148</v>
      </c>
      <c r="D113" s="31" t="s">
        <v>606</v>
      </c>
      <c r="E113" s="31" t="s">
        <v>601</v>
      </c>
      <c r="F113" s="97">
        <v>207684</v>
      </c>
      <c r="G113" s="32">
        <v>607.66</v>
      </c>
      <c r="H113" s="32" t="s">
        <v>605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</row>
    <row r="114" spans="1:28" ht="12.75" customHeight="1">
      <c r="A114" s="96">
        <v>45096</v>
      </c>
      <c r="B114" s="32" t="s">
        <v>1149</v>
      </c>
      <c r="C114" s="31" t="s">
        <v>1150</v>
      </c>
      <c r="D114" s="31" t="s">
        <v>1151</v>
      </c>
      <c r="E114" s="31" t="s">
        <v>601</v>
      </c>
      <c r="F114" s="97">
        <v>3182837</v>
      </c>
      <c r="G114" s="32">
        <v>1.7</v>
      </c>
      <c r="H114" s="32" t="s">
        <v>605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</row>
    <row r="115" spans="1:28" ht="12.75" customHeight="1">
      <c r="A115" s="96">
        <v>45096</v>
      </c>
      <c r="B115" s="32" t="s">
        <v>895</v>
      </c>
      <c r="C115" s="31" t="s">
        <v>1168</v>
      </c>
      <c r="D115" s="31" t="s">
        <v>1169</v>
      </c>
      <c r="E115" s="31" t="s">
        <v>601</v>
      </c>
      <c r="F115" s="97">
        <v>1000000</v>
      </c>
      <c r="G115" s="32">
        <v>168.55</v>
      </c>
      <c r="H115" s="32" t="s">
        <v>605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</row>
    <row r="116" spans="1:28" ht="12.75" customHeight="1">
      <c r="A116" s="96">
        <v>45096</v>
      </c>
      <c r="B116" s="32" t="s">
        <v>1170</v>
      </c>
      <c r="C116" s="31" t="s">
        <v>1171</v>
      </c>
      <c r="D116" s="31" t="s">
        <v>1172</v>
      </c>
      <c r="E116" s="31" t="s">
        <v>601</v>
      </c>
      <c r="F116" s="97">
        <v>1500000</v>
      </c>
      <c r="G116" s="32">
        <v>0.55000000000000004</v>
      </c>
      <c r="H116" s="32" t="s">
        <v>605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</row>
    <row r="117" spans="1:28" ht="12.75" customHeight="1">
      <c r="A117" s="96">
        <v>45096</v>
      </c>
      <c r="B117" s="32" t="s">
        <v>1155</v>
      </c>
      <c r="C117" s="31" t="s">
        <v>1156</v>
      </c>
      <c r="D117" s="31" t="s">
        <v>608</v>
      </c>
      <c r="E117" s="31" t="s">
        <v>601</v>
      </c>
      <c r="F117" s="97">
        <v>561405</v>
      </c>
      <c r="G117" s="32">
        <v>43.44</v>
      </c>
      <c r="H117" s="32" t="s">
        <v>605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</row>
    <row r="118" spans="1:28" ht="12.75" customHeight="1">
      <c r="A118" s="96">
        <v>45096</v>
      </c>
      <c r="B118" s="32" t="s">
        <v>1157</v>
      </c>
      <c r="C118" s="31" t="s">
        <v>1158</v>
      </c>
      <c r="D118" s="31" t="s">
        <v>608</v>
      </c>
      <c r="E118" s="31" t="s">
        <v>601</v>
      </c>
      <c r="F118" s="97">
        <v>1439252</v>
      </c>
      <c r="G118" s="32">
        <v>19.239999999999998</v>
      </c>
      <c r="H118" s="32" t="s">
        <v>605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</row>
    <row r="119" spans="1:28" ht="12.75" customHeight="1">
      <c r="A119" s="96">
        <v>45096</v>
      </c>
      <c r="B119" s="32" t="s">
        <v>584</v>
      </c>
      <c r="C119" s="31" t="s">
        <v>1159</v>
      </c>
      <c r="D119" s="31" t="s">
        <v>606</v>
      </c>
      <c r="E119" s="31" t="s">
        <v>601</v>
      </c>
      <c r="F119" s="97">
        <v>862923</v>
      </c>
      <c r="G119" s="32">
        <v>225.91</v>
      </c>
      <c r="H119" s="32" t="s">
        <v>605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</row>
    <row r="120" spans="1:28" ht="12.75" customHeight="1">
      <c r="A120" s="96"/>
      <c r="B120" s="32"/>
      <c r="C120" s="31"/>
      <c r="D120" s="31"/>
      <c r="E120" s="31"/>
      <c r="F120" s="97"/>
      <c r="G120" s="32"/>
      <c r="H120" s="32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</row>
    <row r="121" spans="1:28" ht="12.75" customHeight="1">
      <c r="A121" s="96"/>
      <c r="B121" s="32"/>
      <c r="C121" s="31"/>
      <c r="D121" s="31"/>
      <c r="E121" s="31"/>
      <c r="F121" s="97"/>
      <c r="G121" s="32"/>
      <c r="H121" s="32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</row>
    <row r="122" spans="1:28" ht="12.75" customHeight="1">
      <c r="A122" s="96"/>
      <c r="B122" s="32"/>
      <c r="C122" s="31"/>
      <c r="D122" s="31"/>
      <c r="E122" s="31"/>
      <c r="F122" s="97"/>
      <c r="G122" s="32"/>
      <c r="H122" s="32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</row>
    <row r="123" spans="1:28" ht="12.75" customHeight="1">
      <c r="A123" s="96"/>
      <c r="B123" s="32"/>
      <c r="C123" s="31"/>
      <c r="D123" s="31"/>
      <c r="E123" s="31"/>
      <c r="F123" s="97"/>
      <c r="G123" s="32"/>
      <c r="H123" s="32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</row>
    <row r="124" spans="1:28" ht="12.75" customHeight="1">
      <c r="A124" s="96"/>
      <c r="B124" s="32"/>
      <c r="C124" s="31"/>
      <c r="D124" s="31"/>
      <c r="E124" s="31"/>
      <c r="F124" s="97"/>
      <c r="G124" s="32"/>
      <c r="H124" s="32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</row>
    <row r="125" spans="1:28" ht="12.75" customHeight="1">
      <c r="A125" s="96"/>
      <c r="B125" s="32"/>
      <c r="C125" s="31"/>
      <c r="D125" s="31"/>
      <c r="E125" s="31"/>
      <c r="F125" s="97"/>
      <c r="G125" s="32"/>
      <c r="H125" s="32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</row>
    <row r="126" spans="1:28" ht="12.75" customHeight="1">
      <c r="A126" s="96"/>
      <c r="B126" s="32"/>
      <c r="C126" s="31"/>
      <c r="D126" s="31"/>
      <c r="E126" s="31"/>
      <c r="F126" s="97"/>
      <c r="G126" s="32"/>
      <c r="H126" s="32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</row>
    <row r="127" spans="1:28" ht="12.75" customHeight="1">
      <c r="A127" s="96"/>
      <c r="B127" s="32"/>
      <c r="C127" s="31"/>
      <c r="D127" s="31"/>
      <c r="E127" s="31"/>
      <c r="F127" s="97"/>
      <c r="G127" s="32"/>
      <c r="H127" s="32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</row>
    <row r="128" spans="1:28" ht="12.75" customHeight="1">
      <c r="A128" s="96"/>
      <c r="B128" s="32"/>
      <c r="C128" s="31"/>
      <c r="D128" s="31"/>
      <c r="E128" s="31"/>
      <c r="F128" s="97"/>
      <c r="G128" s="32"/>
      <c r="H128" s="32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</row>
    <row r="129" spans="1:28" ht="12.75" customHeight="1">
      <c r="A129" s="96"/>
      <c r="B129" s="32"/>
      <c r="C129" s="31"/>
      <c r="D129" s="31"/>
      <c r="E129" s="31"/>
      <c r="F129" s="97"/>
      <c r="G129" s="32"/>
      <c r="H129" s="32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</row>
    <row r="130" spans="1:28" ht="12.75" customHeight="1">
      <c r="A130" s="96"/>
      <c r="B130" s="32"/>
      <c r="C130" s="31"/>
      <c r="D130" s="31"/>
      <c r="E130" s="31"/>
      <c r="F130" s="97"/>
      <c r="G130" s="32"/>
      <c r="H130" s="32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</row>
    <row r="131" spans="1:28" ht="12.75" customHeight="1">
      <c r="A131" s="96"/>
      <c r="B131" s="32"/>
      <c r="C131" s="31"/>
      <c r="D131" s="31"/>
      <c r="E131" s="31"/>
      <c r="F131" s="97"/>
      <c r="G131" s="32"/>
      <c r="H131" s="32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</row>
    <row r="132" spans="1:28" ht="12.75" customHeight="1">
      <c r="A132" s="96"/>
      <c r="B132" s="32"/>
      <c r="C132" s="31"/>
      <c r="D132" s="31"/>
      <c r="E132" s="31"/>
      <c r="F132" s="97"/>
      <c r="G132" s="32"/>
      <c r="H132" s="32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</row>
    <row r="133" spans="1:28" ht="12.75" customHeight="1">
      <c r="A133" s="96"/>
      <c r="B133" s="32"/>
      <c r="C133" s="31"/>
      <c r="D133" s="31"/>
      <c r="E133" s="31"/>
      <c r="F133" s="97"/>
      <c r="G133" s="32"/>
      <c r="H133" s="32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</row>
    <row r="134" spans="1:28" ht="12.75" customHeight="1">
      <c r="A134" s="96"/>
      <c r="B134" s="32"/>
      <c r="C134" s="31"/>
      <c r="D134" s="31"/>
      <c r="E134" s="31"/>
      <c r="F134" s="97"/>
      <c r="G134" s="32"/>
      <c r="H134" s="32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</row>
    <row r="135" spans="1:28" ht="12.75" customHeight="1">
      <c r="A135" s="96"/>
      <c r="B135" s="32"/>
      <c r="C135" s="31"/>
      <c r="D135" s="31"/>
      <c r="E135" s="31"/>
      <c r="F135" s="97"/>
      <c r="G135" s="32"/>
      <c r="H135" s="32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</row>
    <row r="136" spans="1:28" ht="12.75" customHeight="1">
      <c r="A136" s="96"/>
      <c r="B136" s="32"/>
      <c r="C136" s="31"/>
      <c r="D136" s="31"/>
      <c r="E136" s="31"/>
      <c r="F136" s="97"/>
      <c r="G136" s="32"/>
      <c r="H136" s="32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</row>
    <row r="137" spans="1:28" ht="12.75" customHeight="1">
      <c r="A137" s="96"/>
      <c r="B137" s="32"/>
      <c r="C137" s="31"/>
      <c r="D137" s="31"/>
      <c r="E137" s="31"/>
      <c r="F137" s="97"/>
      <c r="G137" s="32"/>
      <c r="H137" s="32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ht="12.75" customHeight="1">
      <c r="A138" s="96"/>
      <c r="B138" s="32"/>
      <c r="C138" s="31"/>
      <c r="D138" s="31"/>
      <c r="E138" s="31"/>
      <c r="F138" s="97"/>
      <c r="G138" s="32"/>
      <c r="H138" s="32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</row>
    <row r="139" spans="1:28" ht="12.75" customHeight="1">
      <c r="A139" s="96"/>
      <c r="B139" s="32"/>
      <c r="C139" s="31"/>
      <c r="D139" s="31"/>
      <c r="E139" s="31"/>
      <c r="F139" s="97"/>
      <c r="G139" s="32"/>
      <c r="H139" s="32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</row>
    <row r="140" spans="1:28" ht="12.75" customHeight="1">
      <c r="A140" s="96"/>
      <c r="B140" s="32"/>
      <c r="C140" s="31"/>
      <c r="D140" s="31"/>
      <c r="E140" s="31"/>
      <c r="F140" s="97"/>
      <c r="G140" s="32"/>
      <c r="H140" s="32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</row>
    <row r="141" spans="1:28" ht="12.75" customHeight="1">
      <c r="A141" s="96"/>
      <c r="B141" s="32"/>
      <c r="C141" s="31"/>
      <c r="D141" s="31"/>
      <c r="E141" s="31"/>
      <c r="F141" s="97"/>
      <c r="G141" s="32"/>
      <c r="H141" s="32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</row>
    <row r="142" spans="1:28" ht="12.75" customHeight="1">
      <c r="A142" s="96"/>
      <c r="B142" s="32"/>
      <c r="C142" s="31"/>
      <c r="D142" s="31"/>
      <c r="E142" s="31"/>
      <c r="F142" s="97"/>
      <c r="G142" s="32"/>
      <c r="H142" s="32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</row>
    <row r="143" spans="1:28" ht="12.75" customHeight="1">
      <c r="A143" s="96"/>
      <c r="B143" s="32"/>
      <c r="C143" s="31"/>
      <c r="D143" s="31"/>
      <c r="E143" s="31"/>
      <c r="F143" s="97"/>
      <c r="G143" s="32"/>
      <c r="H143" s="32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</row>
    <row r="144" spans="1:28" ht="12.75" customHeight="1">
      <c r="A144" s="96"/>
      <c r="B144" s="32"/>
      <c r="C144" s="31"/>
      <c r="D144" s="31"/>
      <c r="E144" s="31"/>
      <c r="F144" s="97"/>
      <c r="G144" s="32"/>
      <c r="H144" s="32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</row>
    <row r="145" spans="1:28" ht="12.75" customHeight="1">
      <c r="A145" s="96"/>
      <c r="B145" s="32"/>
      <c r="C145" s="31"/>
      <c r="D145" s="31"/>
      <c r="E145" s="31"/>
      <c r="F145" s="97"/>
      <c r="G145" s="32"/>
      <c r="H145" s="32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</row>
    <row r="146" spans="1:28" ht="12.75" customHeight="1">
      <c r="A146" s="96"/>
      <c r="B146" s="32"/>
      <c r="C146" s="31"/>
      <c r="D146" s="31"/>
      <c r="E146" s="31"/>
      <c r="F146" s="97"/>
      <c r="G146" s="32"/>
      <c r="H146" s="32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</row>
    <row r="147" spans="1:28" ht="12.75" customHeight="1">
      <c r="A147" s="96"/>
      <c r="B147" s="32"/>
      <c r="C147" s="31"/>
      <c r="D147" s="31"/>
      <c r="E147" s="31"/>
      <c r="F147" s="97"/>
      <c r="G147" s="32"/>
      <c r="H147" s="32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</row>
    <row r="148" spans="1:28" ht="12.75" customHeight="1">
      <c r="A148" s="96"/>
      <c r="B148" s="32"/>
      <c r="C148" s="31"/>
      <c r="D148" s="31"/>
      <c r="E148" s="31"/>
      <c r="F148" s="97"/>
      <c r="G148" s="32"/>
      <c r="H148" s="32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</row>
    <row r="149" spans="1:28" ht="12.75" customHeight="1">
      <c r="A149" s="96"/>
      <c r="B149" s="32"/>
      <c r="C149" s="31"/>
      <c r="D149" s="31"/>
      <c r="E149" s="31"/>
      <c r="F149" s="97"/>
      <c r="G149" s="32"/>
      <c r="H149" s="32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</row>
    <row r="150" spans="1:28" ht="12.75" customHeight="1">
      <c r="A150" s="96"/>
      <c r="B150" s="32"/>
      <c r="C150" s="31"/>
      <c r="D150" s="31"/>
      <c r="E150" s="31"/>
      <c r="F150" s="97"/>
      <c r="G150" s="32"/>
      <c r="H150" s="32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</row>
    <row r="151" spans="1:28" ht="12.75" customHeight="1">
      <c r="A151" s="96"/>
      <c r="B151" s="32"/>
      <c r="C151" s="31"/>
      <c r="D151" s="31"/>
      <c r="E151" s="31"/>
      <c r="F151" s="97"/>
      <c r="G151" s="32"/>
      <c r="H151" s="32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</row>
    <row r="152" spans="1:28" ht="12.75" customHeight="1">
      <c r="A152" s="96"/>
      <c r="B152" s="32"/>
      <c r="C152" s="31"/>
      <c r="D152" s="31"/>
      <c r="E152" s="31"/>
      <c r="F152" s="97"/>
      <c r="G152" s="32"/>
      <c r="H152" s="32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</row>
    <row r="153" spans="1:28" ht="12.75" customHeight="1">
      <c r="A153" s="96"/>
      <c r="B153" s="32"/>
      <c r="C153" s="31"/>
      <c r="D153" s="31"/>
      <c r="E153" s="31"/>
      <c r="F153" s="97"/>
      <c r="G153" s="32"/>
      <c r="H153" s="32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</row>
    <row r="154" spans="1:28" ht="12.75" customHeight="1">
      <c r="A154" s="96"/>
      <c r="B154" s="32"/>
      <c r="C154" s="31"/>
      <c r="D154" s="31"/>
      <c r="E154" s="31"/>
      <c r="F154" s="97"/>
      <c r="G154" s="32"/>
      <c r="H154" s="32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</row>
    <row r="155" spans="1:28" ht="12.75" customHeight="1">
      <c r="A155" s="96"/>
      <c r="B155" s="32"/>
      <c r="C155" s="31"/>
      <c r="D155" s="31"/>
      <c r="E155" s="31"/>
      <c r="F155" s="97"/>
      <c r="G155" s="32"/>
      <c r="H155" s="32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</row>
    <row r="156" spans="1:28" ht="12.75" customHeight="1">
      <c r="A156" s="96"/>
      <c r="B156" s="32"/>
      <c r="C156" s="31"/>
      <c r="D156" s="31"/>
      <c r="E156" s="31"/>
      <c r="F156" s="97"/>
      <c r="G156" s="32"/>
      <c r="H156" s="32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</row>
    <row r="157" spans="1:28" ht="12.75" customHeight="1">
      <c r="A157" s="96"/>
      <c r="B157" s="32"/>
      <c r="C157" s="31"/>
      <c r="D157" s="31"/>
      <c r="E157" s="31"/>
      <c r="F157" s="97"/>
      <c r="G157" s="32"/>
      <c r="H157" s="32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</row>
    <row r="158" spans="1:28" ht="12.75" customHeight="1">
      <c r="A158" s="96"/>
      <c r="B158" s="32"/>
      <c r="C158" s="31"/>
      <c r="D158" s="31"/>
      <c r="E158" s="31"/>
      <c r="F158" s="97"/>
      <c r="G158" s="32"/>
      <c r="H158" s="32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</row>
    <row r="159" spans="1:28" ht="12.75" customHeight="1">
      <c r="A159" s="96"/>
      <c r="B159" s="32"/>
      <c r="C159" s="31"/>
      <c r="D159" s="31"/>
      <c r="E159" s="31"/>
      <c r="F159" s="97"/>
      <c r="G159" s="32"/>
      <c r="H159" s="32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</row>
    <row r="160" spans="1:28" ht="12.75" customHeight="1">
      <c r="A160" s="96"/>
      <c r="B160" s="32"/>
      <c r="C160" s="31"/>
      <c r="D160" s="31"/>
      <c r="E160" s="31"/>
      <c r="F160" s="97"/>
      <c r="G160" s="32"/>
      <c r="H160" s="32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</row>
    <row r="161" spans="1:28" ht="12.75" customHeight="1">
      <c r="A161" s="96"/>
      <c r="B161" s="32"/>
      <c r="C161" s="31"/>
      <c r="D161" s="31"/>
      <c r="E161" s="31"/>
      <c r="F161" s="97"/>
      <c r="G161" s="32"/>
      <c r="H161" s="32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</row>
    <row r="162" spans="1:28" ht="12.75" customHeight="1">
      <c r="A162" s="96"/>
      <c r="B162" s="32"/>
      <c r="C162" s="31"/>
      <c r="D162" s="31"/>
      <c r="E162" s="31"/>
      <c r="F162" s="97"/>
      <c r="G162" s="32"/>
      <c r="H162" s="32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</row>
    <row r="163" spans="1:28" ht="12.75" customHeight="1">
      <c r="A163" s="96"/>
      <c r="B163" s="32"/>
      <c r="C163" s="31"/>
      <c r="D163" s="31"/>
      <c r="E163" s="31"/>
      <c r="F163" s="97"/>
      <c r="G163" s="32"/>
      <c r="H163" s="32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</row>
    <row r="164" spans="1:28" ht="12.75" customHeight="1">
      <c r="A164" s="96"/>
      <c r="B164" s="32"/>
      <c r="C164" s="31"/>
      <c r="D164" s="31"/>
      <c r="E164" s="31"/>
      <c r="F164" s="97"/>
      <c r="G164" s="32"/>
      <c r="H164" s="32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</row>
    <row r="165" spans="1:28" ht="12.75" customHeight="1">
      <c r="A165" s="96"/>
      <c r="B165" s="32"/>
      <c r="C165" s="31"/>
      <c r="D165" s="31"/>
      <c r="E165" s="31"/>
      <c r="F165" s="97"/>
      <c r="G165" s="32"/>
      <c r="H165" s="32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</row>
    <row r="166" spans="1:28" ht="12.75" customHeight="1">
      <c r="A166" s="96"/>
      <c r="B166" s="32"/>
      <c r="C166" s="31"/>
      <c r="D166" s="31"/>
      <c r="E166" s="31"/>
      <c r="F166" s="97"/>
      <c r="G166" s="32"/>
      <c r="H166" s="32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</row>
    <row r="167" spans="1:28" ht="12.75" customHeight="1">
      <c r="A167" s="96"/>
      <c r="B167" s="32"/>
      <c r="C167" s="31"/>
      <c r="D167" s="31"/>
      <c r="E167" s="31"/>
      <c r="F167" s="97"/>
      <c r="G167" s="32"/>
      <c r="H167" s="32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</row>
    <row r="168" spans="1:28" ht="12.75" customHeight="1">
      <c r="A168" s="96"/>
      <c r="B168" s="32"/>
      <c r="C168" s="31"/>
      <c r="D168" s="31"/>
      <c r="E168" s="31"/>
      <c r="F168" s="97"/>
      <c r="G168" s="32"/>
      <c r="H168" s="32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</row>
    <row r="169" spans="1:28" ht="12.75" customHeight="1">
      <c r="A169" s="96"/>
      <c r="B169" s="32"/>
      <c r="C169" s="31"/>
      <c r="D169" s="31"/>
      <c r="E169" s="31"/>
      <c r="F169" s="97"/>
      <c r="G169" s="32"/>
      <c r="H169" s="32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</row>
    <row r="170" spans="1:28" ht="12.75" customHeight="1">
      <c r="A170" s="96"/>
      <c r="B170" s="32"/>
      <c r="C170" s="31"/>
      <c r="D170" s="31"/>
      <c r="E170" s="31"/>
      <c r="F170" s="97"/>
      <c r="G170" s="32"/>
      <c r="H170" s="32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</row>
    <row r="171" spans="1:28" ht="12.75" customHeight="1">
      <c r="A171" s="96"/>
      <c r="B171" s="32"/>
      <c r="C171" s="31"/>
      <c r="D171" s="31"/>
      <c r="E171" s="31"/>
      <c r="F171" s="97"/>
      <c r="G171" s="32"/>
      <c r="H171" s="32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</row>
    <row r="172" spans="1:28" ht="12.75" customHeight="1">
      <c r="A172" s="96"/>
      <c r="B172" s="32"/>
      <c r="C172" s="31"/>
      <c r="D172" s="31"/>
      <c r="E172" s="31"/>
      <c r="F172" s="97"/>
      <c r="G172" s="32"/>
      <c r="H172" s="32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</row>
    <row r="173" spans="1:28" ht="12.75" customHeight="1">
      <c r="A173" s="96"/>
      <c r="B173" s="32"/>
      <c r="C173" s="31"/>
      <c r="D173" s="31"/>
      <c r="E173" s="31"/>
      <c r="F173" s="97"/>
      <c r="G173" s="32"/>
      <c r="H173" s="32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</row>
    <row r="174" spans="1:28" ht="12.75" customHeight="1">
      <c r="A174" s="96"/>
      <c r="B174" s="32"/>
      <c r="C174" s="31"/>
      <c r="D174" s="31"/>
      <c r="E174" s="31"/>
      <c r="F174" s="97"/>
      <c r="G174" s="32"/>
      <c r="H174" s="32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</row>
    <row r="175" spans="1:28" ht="12.75" customHeight="1">
      <c r="A175" s="96"/>
      <c r="B175" s="32"/>
      <c r="C175" s="31"/>
      <c r="D175" s="31"/>
      <c r="E175" s="31"/>
      <c r="F175" s="97"/>
      <c r="G175" s="32"/>
      <c r="H175" s="32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</row>
    <row r="176" spans="1:28" ht="12.75" customHeight="1">
      <c r="A176" s="96"/>
      <c r="B176" s="32"/>
      <c r="C176" s="31"/>
      <c r="D176" s="31"/>
      <c r="E176" s="31"/>
      <c r="F176" s="97"/>
      <c r="G176" s="32"/>
      <c r="H176" s="32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</row>
    <row r="177" spans="1:28" ht="12.75" customHeight="1">
      <c r="A177" s="96"/>
      <c r="B177" s="32"/>
      <c r="C177" s="31"/>
      <c r="D177" s="31"/>
      <c r="E177" s="31"/>
      <c r="F177" s="97"/>
      <c r="G177" s="32"/>
      <c r="H177" s="32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</row>
    <row r="178" spans="1:28" ht="12.75" customHeight="1">
      <c r="A178" s="96"/>
      <c r="B178" s="32"/>
      <c r="C178" s="31"/>
      <c r="D178" s="31"/>
      <c r="E178" s="31"/>
      <c r="F178" s="97"/>
      <c r="G178" s="32"/>
      <c r="H178" s="32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</row>
    <row r="179" spans="1:28" ht="12.75" customHeight="1">
      <c r="A179" s="96"/>
      <c r="B179" s="32"/>
      <c r="C179" s="31"/>
      <c r="D179" s="31"/>
      <c r="E179" s="31"/>
      <c r="F179" s="97"/>
      <c r="G179" s="32"/>
      <c r="H179" s="32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</row>
    <row r="180" spans="1:28" ht="12.75" customHeight="1">
      <c r="A180" s="96"/>
      <c r="B180" s="32"/>
      <c r="C180" s="31"/>
      <c r="D180" s="31"/>
      <c r="E180" s="31"/>
      <c r="F180" s="97"/>
      <c r="G180" s="32"/>
      <c r="H180" s="32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</row>
    <row r="181" spans="1:28" ht="12.75" customHeight="1">
      <c r="A181" s="96"/>
      <c r="B181" s="32"/>
      <c r="C181" s="31"/>
      <c r="D181" s="31"/>
      <c r="E181" s="31"/>
      <c r="F181" s="97"/>
      <c r="G181" s="32"/>
      <c r="H181" s="32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</row>
    <row r="182" spans="1:28" ht="12.75" customHeight="1">
      <c r="A182" s="96"/>
      <c r="B182" s="32"/>
      <c r="C182" s="31"/>
      <c r="D182" s="31"/>
      <c r="E182" s="31"/>
      <c r="F182" s="97"/>
      <c r="G182" s="32"/>
      <c r="H182" s="32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</row>
    <row r="183" spans="1:28" ht="12.75" customHeight="1">
      <c r="A183" s="96"/>
      <c r="B183" s="32"/>
      <c r="C183" s="31"/>
      <c r="D183" s="31"/>
      <c r="E183" s="31"/>
      <c r="F183" s="97"/>
      <c r="G183" s="32"/>
      <c r="H183" s="32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</row>
    <row r="184" spans="1:28" ht="12.75" customHeight="1">
      <c r="A184" s="96"/>
      <c r="B184" s="32"/>
      <c r="C184" s="31"/>
      <c r="D184" s="31"/>
      <c r="E184" s="31"/>
      <c r="F184" s="97"/>
      <c r="G184" s="32"/>
      <c r="H184" s="32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</row>
    <row r="185" spans="1:28" ht="12.75" customHeight="1">
      <c r="A185" s="96"/>
      <c r="B185" s="32"/>
      <c r="C185" s="31"/>
      <c r="D185" s="31"/>
      <c r="E185" s="31"/>
      <c r="F185" s="97"/>
      <c r="G185" s="32"/>
      <c r="H185" s="32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</row>
    <row r="186" spans="1:28" ht="12.75" customHeight="1">
      <c r="A186" s="96"/>
      <c r="B186" s="32"/>
      <c r="C186" s="31"/>
      <c r="D186" s="31"/>
      <c r="E186" s="31"/>
      <c r="F186" s="97"/>
      <c r="G186" s="32"/>
      <c r="H186" s="32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</row>
    <row r="187" spans="1:28" ht="12.75" customHeight="1">
      <c r="A187" s="96"/>
      <c r="B187" s="32"/>
      <c r="C187" s="31"/>
      <c r="D187" s="31"/>
      <c r="E187" s="31"/>
      <c r="F187" s="97"/>
      <c r="G187" s="32"/>
      <c r="H187" s="32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</row>
    <row r="188" spans="1:28" ht="12.75" customHeight="1">
      <c r="A188" s="96"/>
      <c r="B188" s="32"/>
      <c r="C188" s="31"/>
      <c r="D188" s="31"/>
      <c r="E188" s="31"/>
      <c r="F188" s="97"/>
      <c r="G188" s="32"/>
      <c r="H188" s="32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</row>
    <row r="189" spans="1:28" ht="12.75" customHeight="1">
      <c r="A189" s="96"/>
      <c r="B189" s="32"/>
      <c r="C189" s="31"/>
      <c r="D189" s="31"/>
      <c r="E189" s="31"/>
      <c r="F189" s="97"/>
      <c r="G189" s="32"/>
      <c r="H189" s="32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</row>
    <row r="190" spans="1:28" ht="12.75" customHeight="1">
      <c r="A190" s="96"/>
      <c r="B190" s="32"/>
      <c r="C190" s="31"/>
      <c r="D190" s="31"/>
      <c r="E190" s="31"/>
      <c r="F190" s="97"/>
      <c r="G190" s="32"/>
      <c r="H190" s="32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</row>
    <row r="191" spans="1:28" ht="12.75" customHeight="1">
      <c r="A191" s="96"/>
      <c r="B191" s="32"/>
      <c r="C191" s="31"/>
      <c r="D191" s="31"/>
      <c r="E191" s="31"/>
      <c r="F191" s="97"/>
      <c r="G191" s="32"/>
      <c r="H191" s="32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</row>
    <row r="192" spans="1:28" ht="12.75" customHeight="1">
      <c r="A192" s="96"/>
      <c r="B192" s="32"/>
      <c r="C192" s="31"/>
      <c r="D192" s="31"/>
      <c r="E192" s="31"/>
      <c r="F192" s="97"/>
      <c r="G192" s="32"/>
      <c r="H192" s="32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</row>
    <row r="193" spans="1:28" ht="12.75" customHeight="1">
      <c r="A193" s="96"/>
      <c r="B193" s="32"/>
      <c r="C193" s="31"/>
      <c r="D193" s="31"/>
      <c r="E193" s="31"/>
      <c r="F193" s="97"/>
      <c r="G193" s="32"/>
      <c r="H193" s="32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</row>
    <row r="194" spans="1:28" ht="12.75" customHeight="1">
      <c r="A194" s="96"/>
      <c r="B194" s="32"/>
      <c r="C194" s="31"/>
      <c r="D194" s="31"/>
      <c r="E194" s="31"/>
      <c r="F194" s="97"/>
      <c r="G194" s="32"/>
      <c r="H194" s="32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</row>
    <row r="195" spans="1:28" ht="12.75" customHeight="1">
      <c r="A195" s="96"/>
      <c r="B195" s="32"/>
      <c r="C195" s="31"/>
      <c r="D195" s="31"/>
      <c r="E195" s="31"/>
      <c r="F195" s="97"/>
      <c r="G195" s="32"/>
      <c r="H195" s="32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</row>
    <row r="196" spans="1:28" ht="12.75" customHeight="1">
      <c r="A196" s="96"/>
      <c r="B196" s="32"/>
      <c r="C196" s="31"/>
      <c r="D196" s="31"/>
      <c r="E196" s="31"/>
      <c r="F196" s="97"/>
      <c r="G196" s="32"/>
      <c r="H196" s="32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</row>
    <row r="197" spans="1:28" ht="12.75" customHeight="1">
      <c r="A197" s="96"/>
      <c r="B197" s="32"/>
      <c r="C197" s="31"/>
      <c r="D197" s="31"/>
      <c r="E197" s="31"/>
      <c r="F197" s="97"/>
      <c r="G197" s="32"/>
      <c r="H197" s="32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</row>
    <row r="198" spans="1:28" ht="12.75" customHeight="1">
      <c r="A198" s="96"/>
      <c r="B198" s="32"/>
      <c r="C198" s="31"/>
      <c r="D198" s="31"/>
      <c r="E198" s="31"/>
      <c r="F198" s="97"/>
      <c r="G198" s="32"/>
      <c r="H198" s="32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</row>
    <row r="199" spans="1:28" ht="12.75" customHeight="1">
      <c r="A199" s="96"/>
      <c r="B199" s="32"/>
      <c r="C199" s="31"/>
      <c r="D199" s="31"/>
      <c r="E199" s="31"/>
      <c r="F199" s="97"/>
      <c r="G199" s="32"/>
      <c r="H199" s="32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</row>
    <row r="200" spans="1:28" ht="12.75" customHeight="1">
      <c r="A200" s="96"/>
      <c r="B200" s="32"/>
      <c r="C200" s="31"/>
      <c r="D200" s="31"/>
      <c r="E200" s="31"/>
      <c r="F200" s="97"/>
      <c r="G200" s="32"/>
      <c r="H200" s="32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</row>
    <row r="201" spans="1:28" ht="12.75" customHeight="1">
      <c r="A201" s="96"/>
      <c r="B201" s="32"/>
      <c r="C201" s="31"/>
      <c r="D201" s="31"/>
      <c r="E201" s="31"/>
      <c r="F201" s="97"/>
      <c r="G201" s="32"/>
      <c r="H201" s="32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</row>
    <row r="202" spans="1:28" ht="12.75" customHeight="1">
      <c r="A202" s="96"/>
      <c r="B202" s="32"/>
      <c r="C202" s="31"/>
      <c r="D202" s="31"/>
      <c r="E202" s="31"/>
      <c r="F202" s="97"/>
      <c r="G202" s="32"/>
      <c r="H202" s="32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</row>
    <row r="203" spans="1:28" ht="12.75" customHeight="1">
      <c r="A203" s="96"/>
      <c r="B203" s="32"/>
      <c r="C203" s="31"/>
      <c r="D203" s="31"/>
      <c r="E203" s="31"/>
      <c r="F203" s="97"/>
      <c r="G203" s="32"/>
      <c r="H203" s="32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</row>
    <row r="204" spans="1:28" ht="12.75" customHeight="1">
      <c r="A204" s="96"/>
      <c r="B204" s="32"/>
      <c r="C204" s="31"/>
      <c r="D204" s="31"/>
      <c r="E204" s="31"/>
      <c r="F204" s="97"/>
      <c r="G204" s="32"/>
      <c r="H204" s="32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</row>
    <row r="205" spans="1:28" ht="12.75" customHeight="1">
      <c r="A205" s="96"/>
      <c r="B205" s="32"/>
      <c r="C205" s="31"/>
      <c r="D205" s="31"/>
      <c r="E205" s="31"/>
      <c r="F205" s="97"/>
      <c r="G205" s="32"/>
      <c r="H205" s="32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</row>
    <row r="206" spans="1:28" ht="12.75" customHeight="1">
      <c r="A206" s="96"/>
      <c r="B206" s="32"/>
      <c r="C206" s="31"/>
      <c r="D206" s="31"/>
      <c r="E206" s="31"/>
      <c r="F206" s="97"/>
      <c r="G206" s="32"/>
      <c r="H206" s="32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</row>
    <row r="207" spans="1:28" ht="12.75" customHeight="1">
      <c r="A207" s="96"/>
      <c r="B207" s="32"/>
      <c r="C207" s="31"/>
      <c r="D207" s="31"/>
      <c r="E207" s="31"/>
      <c r="F207" s="97"/>
      <c r="G207" s="32"/>
      <c r="H207" s="32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</row>
    <row r="208" spans="1:28" ht="12.75" customHeight="1">
      <c r="A208" s="96"/>
      <c r="B208" s="32"/>
      <c r="C208" s="31"/>
      <c r="D208" s="31"/>
      <c r="E208" s="31"/>
      <c r="F208" s="97"/>
      <c r="G208" s="32"/>
      <c r="H208" s="32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</row>
    <row r="209" spans="1:28" ht="12.75" customHeight="1">
      <c r="A209" s="96"/>
      <c r="B209" s="32"/>
      <c r="C209" s="31"/>
      <c r="D209" s="31"/>
      <c r="E209" s="31"/>
      <c r="F209" s="97"/>
      <c r="G209" s="32"/>
      <c r="H209" s="32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</row>
    <row r="210" spans="1:28" ht="12.75" customHeight="1">
      <c r="A210" s="96"/>
      <c r="B210" s="32"/>
      <c r="C210" s="31"/>
      <c r="D210" s="31"/>
      <c r="E210" s="31"/>
      <c r="F210" s="97"/>
      <c r="G210" s="32"/>
      <c r="H210" s="32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</row>
    <row r="211" spans="1:28" ht="12.75" customHeight="1">
      <c r="A211" s="96"/>
      <c r="B211" s="32"/>
      <c r="C211" s="31"/>
      <c r="D211" s="31"/>
      <c r="E211" s="31"/>
      <c r="F211" s="97"/>
      <c r="G211" s="32"/>
      <c r="H211" s="32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</row>
    <row r="212" spans="1:28" ht="12.75" customHeight="1">
      <c r="A212" s="96"/>
      <c r="B212" s="32"/>
      <c r="C212" s="31"/>
      <c r="D212" s="31"/>
      <c r="E212" s="31"/>
      <c r="F212" s="97"/>
      <c r="G212" s="32"/>
      <c r="H212" s="32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</row>
    <row r="213" spans="1:28" ht="12.75" customHeight="1">
      <c r="A213" s="96"/>
      <c r="B213" s="32"/>
      <c r="C213" s="31"/>
      <c r="D213" s="31"/>
      <c r="E213" s="31"/>
      <c r="F213" s="97"/>
      <c r="G213" s="32"/>
      <c r="H213" s="32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</row>
    <row r="214" spans="1:28" ht="12.75" customHeight="1">
      <c r="A214" s="96"/>
      <c r="B214" s="32"/>
      <c r="C214" s="31"/>
      <c r="D214" s="31"/>
      <c r="E214" s="31"/>
      <c r="F214" s="97"/>
      <c r="G214" s="32"/>
      <c r="H214" s="32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</row>
    <row r="215" spans="1:28" ht="12.75" customHeight="1">
      <c r="A215" s="96"/>
      <c r="B215" s="32"/>
      <c r="C215" s="31"/>
      <c r="D215" s="31"/>
      <c r="E215" s="31"/>
      <c r="F215" s="97"/>
      <c r="G215" s="32"/>
      <c r="H215" s="32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</row>
    <row r="216" spans="1:28" ht="12.75" customHeight="1">
      <c r="A216" s="96"/>
      <c r="B216" s="32"/>
      <c r="C216" s="31"/>
      <c r="D216" s="31"/>
      <c r="E216" s="31"/>
      <c r="F216" s="97"/>
      <c r="G216" s="32"/>
      <c r="H216" s="32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</row>
    <row r="217" spans="1:28" ht="12.75" customHeight="1">
      <c r="A217" s="96"/>
      <c r="B217" s="32"/>
      <c r="C217" s="31"/>
      <c r="D217" s="31"/>
      <c r="E217" s="31"/>
      <c r="F217" s="97"/>
      <c r="G217" s="32"/>
      <c r="H217" s="32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</row>
    <row r="218" spans="1:28" ht="12.75" customHeight="1">
      <c r="A218" s="96"/>
      <c r="B218" s="32"/>
      <c r="C218" s="31"/>
      <c r="D218" s="31"/>
      <c r="E218" s="31"/>
      <c r="F218" s="97"/>
      <c r="G218" s="32"/>
      <c r="H218" s="32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</row>
    <row r="219" spans="1:28" ht="12.75" customHeight="1">
      <c r="A219" s="96"/>
      <c r="B219" s="32"/>
      <c r="C219" s="31"/>
      <c r="D219" s="31"/>
      <c r="E219" s="31"/>
      <c r="F219" s="97"/>
      <c r="G219" s="32"/>
      <c r="H219" s="32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</row>
    <row r="220" spans="1:28" ht="12.75" customHeight="1">
      <c r="A220" s="96"/>
      <c r="B220" s="32"/>
      <c r="C220" s="31"/>
      <c r="D220" s="31"/>
      <c r="E220" s="31"/>
      <c r="F220" s="97"/>
      <c r="G220" s="32"/>
      <c r="H220" s="32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</row>
    <row r="221" spans="1:28" ht="12.75" customHeight="1">
      <c r="A221" s="96"/>
      <c r="B221" s="32"/>
      <c r="C221" s="31"/>
      <c r="D221" s="31"/>
      <c r="E221" s="31"/>
      <c r="F221" s="97"/>
      <c r="G221" s="32"/>
      <c r="H221" s="32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</row>
    <row r="222" spans="1:28" ht="12.75" customHeight="1">
      <c r="A222" s="96"/>
      <c r="B222" s="32"/>
      <c r="C222" s="31"/>
      <c r="D222" s="31"/>
      <c r="E222" s="31"/>
      <c r="F222" s="97"/>
      <c r="G222" s="32"/>
      <c r="H222" s="32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</row>
    <row r="223" spans="1:28" ht="12.75" customHeight="1">
      <c r="A223" s="96"/>
      <c r="B223" s="32"/>
      <c r="C223" s="31"/>
      <c r="D223" s="31"/>
      <c r="E223" s="31"/>
      <c r="F223" s="97"/>
      <c r="G223" s="32"/>
      <c r="H223" s="32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</row>
    <row r="224" spans="1:28" ht="12.75" customHeight="1">
      <c r="A224" s="96"/>
      <c r="B224" s="32"/>
      <c r="C224" s="31"/>
      <c r="D224" s="31"/>
      <c r="E224" s="31"/>
      <c r="F224" s="97"/>
      <c r="G224" s="32"/>
      <c r="H224" s="32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</row>
    <row r="225" spans="1:28" ht="12.75" customHeight="1">
      <c r="A225" s="96"/>
      <c r="B225" s="32"/>
      <c r="C225" s="31"/>
      <c r="D225" s="31"/>
      <c r="E225" s="31"/>
      <c r="F225" s="97"/>
      <c r="G225" s="32"/>
      <c r="H225" s="32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</row>
    <row r="226" spans="1:28" ht="12.75" customHeight="1">
      <c r="A226" s="96"/>
      <c r="B226" s="32"/>
      <c r="C226" s="31"/>
      <c r="D226" s="31"/>
      <c r="E226" s="31"/>
      <c r="F226" s="97"/>
      <c r="G226" s="32"/>
      <c r="H226" s="32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</row>
    <row r="227" spans="1:28" ht="12.75" customHeight="1">
      <c r="A227" s="96"/>
      <c r="B227" s="32"/>
      <c r="C227" s="31"/>
      <c r="D227" s="31"/>
      <c r="E227" s="31"/>
      <c r="F227" s="97"/>
      <c r="G227" s="32"/>
      <c r="H227" s="32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</row>
    <row r="228" spans="1:28" ht="12.75" customHeight="1">
      <c r="A228" s="96"/>
      <c r="B228" s="32"/>
      <c r="C228" s="31"/>
      <c r="D228" s="31"/>
      <c r="E228" s="31"/>
      <c r="F228" s="97"/>
      <c r="G228" s="32"/>
      <c r="H228" s="32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</row>
    <row r="229" spans="1:28" ht="12.75" customHeight="1">
      <c r="A229" s="96"/>
      <c r="B229" s="32"/>
      <c r="C229" s="31"/>
      <c r="D229" s="31"/>
      <c r="E229" s="31"/>
      <c r="F229" s="97"/>
      <c r="G229" s="32"/>
      <c r="H229" s="32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</row>
    <row r="230" spans="1:28" ht="12.75" customHeight="1">
      <c r="A230" s="96"/>
      <c r="B230" s="32"/>
      <c r="C230" s="31"/>
      <c r="D230" s="31"/>
      <c r="E230" s="31"/>
      <c r="F230" s="97"/>
      <c r="G230" s="32"/>
      <c r="H230" s="32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</row>
    <row r="231" spans="1:28" ht="12.75" customHeight="1">
      <c r="A231" s="96"/>
      <c r="B231" s="32"/>
      <c r="C231" s="31"/>
      <c r="D231" s="31"/>
      <c r="E231" s="31"/>
      <c r="F231" s="97"/>
      <c r="G231" s="32"/>
      <c r="H231" s="32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</row>
    <row r="232" spans="1:28" ht="12.75" customHeight="1">
      <c r="A232" s="96"/>
      <c r="B232" s="32"/>
      <c r="C232" s="31"/>
      <c r="D232" s="31"/>
      <c r="E232" s="31"/>
      <c r="F232" s="97"/>
      <c r="G232" s="32"/>
      <c r="H232" s="32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</row>
    <row r="233" spans="1:28" ht="12.75" customHeight="1">
      <c r="A233" s="96"/>
      <c r="B233" s="32"/>
      <c r="C233" s="31"/>
      <c r="D233" s="31"/>
      <c r="E233" s="31"/>
      <c r="F233" s="97"/>
      <c r="G233" s="32"/>
      <c r="H233" s="32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</row>
    <row r="234" spans="1:28" ht="12.75" customHeight="1">
      <c r="A234" s="96"/>
      <c r="B234" s="32"/>
      <c r="C234" s="31"/>
      <c r="D234" s="31"/>
      <c r="E234" s="31"/>
      <c r="F234" s="97"/>
      <c r="G234" s="32"/>
      <c r="H234" s="32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</row>
    <row r="235" spans="1:28" ht="12.75" customHeight="1">
      <c r="A235" s="96"/>
      <c r="B235" s="32"/>
      <c r="C235" s="31"/>
      <c r="D235" s="31"/>
      <c r="E235" s="31"/>
      <c r="F235" s="97"/>
      <c r="G235" s="32"/>
      <c r="H235" s="32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</row>
    <row r="236" spans="1:28" ht="12.75" customHeight="1">
      <c r="A236" s="96"/>
      <c r="B236" s="32"/>
      <c r="C236" s="31"/>
      <c r="D236" s="31"/>
      <c r="E236" s="31"/>
      <c r="F236" s="97"/>
      <c r="G236" s="32"/>
      <c r="H236" s="32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</row>
    <row r="237" spans="1:28" ht="12.75" customHeight="1">
      <c r="A237" s="96"/>
      <c r="B237" s="32"/>
      <c r="C237" s="31"/>
      <c r="D237" s="31"/>
      <c r="E237" s="31"/>
      <c r="F237" s="97"/>
      <c r="G237" s="32"/>
      <c r="H237" s="32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</row>
    <row r="238" spans="1:28" ht="12.75" customHeight="1">
      <c r="A238" s="96"/>
      <c r="B238" s="32"/>
      <c r="C238" s="31"/>
      <c r="D238" s="31"/>
      <c r="E238" s="31"/>
      <c r="F238" s="97"/>
      <c r="G238" s="32"/>
      <c r="H238" s="32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</row>
    <row r="239" spans="1:28" ht="12.75" customHeight="1">
      <c r="A239" s="96"/>
      <c r="B239" s="32"/>
      <c r="C239" s="31"/>
      <c r="D239" s="31"/>
      <c r="E239" s="31"/>
      <c r="F239" s="97"/>
      <c r="G239" s="32"/>
      <c r="H239" s="32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</row>
    <row r="240" spans="1:28" ht="12.75" customHeight="1">
      <c r="A240" s="96"/>
      <c r="B240" s="32"/>
      <c r="C240" s="31"/>
      <c r="D240" s="31"/>
      <c r="E240" s="31"/>
      <c r="F240" s="97"/>
      <c r="G240" s="32"/>
      <c r="H240" s="32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</row>
    <row r="241" spans="1:28" ht="12.75" customHeight="1">
      <c r="A241" s="96"/>
      <c r="B241" s="32"/>
      <c r="C241" s="31"/>
      <c r="D241" s="31"/>
      <c r="E241" s="31"/>
      <c r="F241" s="97"/>
      <c r="G241" s="32"/>
      <c r="H241" s="32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</row>
    <row r="242" spans="1:28" ht="12.75" customHeight="1">
      <c r="A242" s="96"/>
      <c r="B242" s="32"/>
      <c r="C242" s="31"/>
      <c r="D242" s="31"/>
      <c r="E242" s="31"/>
      <c r="F242" s="97"/>
      <c r="G242" s="32"/>
      <c r="H242" s="32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</row>
    <row r="243" spans="1:28" ht="12.75" customHeight="1">
      <c r="A243" s="96"/>
      <c r="B243" s="32"/>
      <c r="C243" s="31"/>
      <c r="D243" s="31"/>
      <c r="E243" s="31"/>
      <c r="F243" s="97"/>
      <c r="G243" s="32"/>
      <c r="H243" s="32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</row>
    <row r="244" spans="1:28" ht="12.75" customHeight="1">
      <c r="A244" s="96"/>
      <c r="B244" s="32"/>
      <c r="C244" s="31"/>
      <c r="D244" s="31"/>
      <c r="E244" s="31"/>
      <c r="F244" s="97"/>
      <c r="G244" s="32"/>
      <c r="H244" s="32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</row>
    <row r="245" spans="1:28" ht="12.75" customHeight="1">
      <c r="A245" s="96"/>
      <c r="B245" s="32"/>
      <c r="C245" s="31"/>
      <c r="D245" s="31"/>
      <c r="E245" s="31"/>
      <c r="F245" s="97"/>
      <c r="G245" s="32"/>
      <c r="H245" s="32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</row>
    <row r="246" spans="1:28" ht="12.75" customHeight="1">
      <c r="A246" s="96"/>
      <c r="B246" s="32"/>
      <c r="C246" s="31"/>
      <c r="D246" s="31"/>
      <c r="E246" s="31"/>
      <c r="F246" s="97"/>
      <c r="G246" s="32"/>
      <c r="H246" s="32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</row>
    <row r="247" spans="1:28" ht="12.75" customHeight="1">
      <c r="A247" s="96"/>
      <c r="B247" s="32"/>
      <c r="C247" s="31"/>
      <c r="D247" s="31"/>
      <c r="E247" s="31"/>
      <c r="F247" s="97"/>
      <c r="G247" s="32"/>
      <c r="H247" s="32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</row>
    <row r="248" spans="1:28" ht="12.75" customHeight="1">
      <c r="A248" s="96"/>
      <c r="B248" s="32"/>
      <c r="C248" s="31"/>
      <c r="D248" s="31"/>
      <c r="E248" s="31"/>
      <c r="F248" s="97"/>
      <c r="G248" s="32"/>
      <c r="H248" s="32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</row>
    <row r="249" spans="1:28" ht="12.75" customHeight="1">
      <c r="A249" s="96"/>
      <c r="B249" s="32"/>
      <c r="C249" s="31"/>
      <c r="D249" s="31"/>
      <c r="E249" s="31"/>
      <c r="F249" s="97"/>
      <c r="G249" s="32"/>
      <c r="H249" s="32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</row>
    <row r="250" spans="1:28" ht="12.75" customHeight="1">
      <c r="A250" s="96"/>
      <c r="B250" s="32"/>
      <c r="C250" s="31"/>
      <c r="D250" s="31"/>
      <c r="E250" s="31"/>
      <c r="F250" s="97"/>
      <c r="G250" s="32"/>
      <c r="H250" s="32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</row>
    <row r="251" spans="1:28" ht="12.75" customHeight="1">
      <c r="A251" s="96"/>
      <c r="B251" s="32"/>
      <c r="C251" s="31"/>
      <c r="D251" s="31"/>
      <c r="E251" s="31"/>
      <c r="F251" s="97"/>
      <c r="G251" s="32"/>
      <c r="H251" s="32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</row>
    <row r="252" spans="1:28" ht="12.75" customHeight="1">
      <c r="A252" s="96"/>
      <c r="B252" s="32"/>
      <c r="C252" s="31"/>
      <c r="D252" s="31"/>
      <c r="E252" s="31"/>
      <c r="F252" s="97"/>
      <c r="G252" s="32"/>
      <c r="H252" s="32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</row>
    <row r="253" spans="1:28" ht="12.75" customHeight="1">
      <c r="A253" s="96"/>
      <c r="B253" s="32"/>
      <c r="C253" s="31"/>
      <c r="D253" s="31"/>
      <c r="E253" s="31"/>
      <c r="F253" s="97"/>
      <c r="G253" s="32"/>
      <c r="H253" s="32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</row>
    <row r="254" spans="1:28" ht="12.75" customHeight="1">
      <c r="A254" s="96"/>
      <c r="B254" s="32"/>
      <c r="C254" s="31"/>
      <c r="D254" s="31"/>
      <c r="E254" s="31"/>
      <c r="F254" s="97"/>
      <c r="G254" s="32"/>
      <c r="H254" s="32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</row>
    <row r="255" spans="1:28" ht="12.75" customHeight="1">
      <c r="A255" s="96"/>
      <c r="B255" s="32"/>
      <c r="C255" s="31"/>
      <c r="D255" s="31"/>
      <c r="E255" s="31"/>
      <c r="F255" s="97"/>
      <c r="G255" s="32"/>
      <c r="H255" s="32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</row>
    <row r="256" spans="1:28" ht="12.75" customHeight="1">
      <c r="A256" s="96"/>
      <c r="B256" s="32"/>
      <c r="C256" s="31"/>
      <c r="D256" s="31"/>
      <c r="E256" s="31"/>
      <c r="F256" s="97"/>
      <c r="G256" s="32"/>
      <c r="H256" s="32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</row>
    <row r="257" spans="1:28" ht="12.75" customHeight="1">
      <c r="A257" s="96"/>
      <c r="B257" s="32"/>
      <c r="C257" s="31"/>
      <c r="D257" s="31"/>
      <c r="E257" s="31"/>
      <c r="F257" s="97"/>
      <c r="G257" s="32"/>
      <c r="H257" s="32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</row>
    <row r="258" spans="1:28" ht="12.75" customHeight="1">
      <c r="A258" s="96"/>
      <c r="B258" s="32"/>
      <c r="C258" s="31"/>
      <c r="D258" s="31"/>
      <c r="E258" s="31"/>
      <c r="F258" s="97"/>
      <c r="G258" s="32"/>
      <c r="H258" s="32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</row>
    <row r="259" spans="1:28" ht="12.75" customHeight="1">
      <c r="A259" s="96"/>
      <c r="B259" s="32"/>
      <c r="C259" s="31"/>
      <c r="D259" s="31"/>
      <c r="E259" s="31"/>
      <c r="F259" s="97"/>
      <c r="G259" s="32"/>
      <c r="H259" s="32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</row>
    <row r="260" spans="1:28" ht="12.75" customHeight="1">
      <c r="A260" s="96"/>
      <c r="B260" s="32"/>
      <c r="C260" s="31"/>
      <c r="D260" s="31"/>
      <c r="E260" s="31"/>
      <c r="F260" s="97"/>
      <c r="G260" s="32"/>
      <c r="H260" s="32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</row>
    <row r="261" spans="1:28" ht="12.75" customHeight="1">
      <c r="A261" s="96"/>
      <c r="B261" s="32"/>
      <c r="C261" s="31"/>
      <c r="D261" s="31"/>
      <c r="E261" s="31"/>
      <c r="F261" s="97"/>
      <c r="G261" s="32"/>
      <c r="H261" s="32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</row>
    <row r="262" spans="1:28" ht="12.75" customHeight="1">
      <c r="A262" s="96"/>
      <c r="B262" s="32"/>
      <c r="C262" s="31"/>
      <c r="D262" s="31"/>
      <c r="E262" s="31"/>
      <c r="F262" s="97"/>
      <c r="G262" s="32"/>
      <c r="H262" s="32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</row>
    <row r="263" spans="1:28" ht="12.75" customHeight="1">
      <c r="A263" s="96"/>
      <c r="B263" s="32"/>
      <c r="C263" s="31"/>
      <c r="D263" s="31"/>
      <c r="E263" s="31"/>
      <c r="F263" s="97"/>
      <c r="G263" s="32"/>
      <c r="H263" s="32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</row>
    <row r="264" spans="1:28" ht="12.75" customHeight="1">
      <c r="A264" s="96"/>
      <c r="B264" s="32"/>
      <c r="C264" s="31"/>
      <c r="D264" s="31"/>
      <c r="E264" s="31"/>
      <c r="F264" s="97"/>
      <c r="G264" s="32"/>
      <c r="H264" s="32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</row>
    <row r="265" spans="1:28" ht="12.75" customHeight="1">
      <c r="A265" s="96"/>
      <c r="B265" s="32"/>
      <c r="C265" s="31"/>
      <c r="D265" s="31"/>
      <c r="E265" s="31"/>
      <c r="F265" s="97"/>
      <c r="G265" s="32"/>
      <c r="H265" s="32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</row>
    <row r="266" spans="1:28" ht="12.75" customHeight="1">
      <c r="A266" s="96"/>
      <c r="B266" s="32"/>
      <c r="C266" s="31"/>
      <c r="D266" s="31"/>
      <c r="E266" s="31"/>
      <c r="F266" s="97"/>
      <c r="G266" s="32"/>
      <c r="H266" s="32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</row>
    <row r="267" spans="1:28" ht="12.75" customHeight="1">
      <c r="A267" s="96"/>
      <c r="B267" s="32"/>
      <c r="C267" s="31"/>
      <c r="D267" s="31"/>
      <c r="E267" s="31"/>
      <c r="F267" s="97"/>
      <c r="G267" s="32"/>
      <c r="H267" s="32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</row>
    <row r="268" spans="1:28" ht="12.75" customHeight="1">
      <c r="A268" s="96"/>
      <c r="B268" s="32"/>
      <c r="C268" s="31"/>
      <c r="D268" s="31"/>
      <c r="E268" s="31"/>
      <c r="F268" s="97"/>
      <c r="G268" s="32"/>
      <c r="H268" s="32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</row>
    <row r="269" spans="1:28" ht="12.75" customHeight="1">
      <c r="A269" s="96"/>
      <c r="B269" s="32"/>
      <c r="C269" s="31"/>
      <c r="D269" s="31"/>
      <c r="E269" s="31"/>
      <c r="F269" s="97"/>
      <c r="G269" s="32"/>
      <c r="H269" s="32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</row>
    <row r="270" spans="1:28" ht="12.75" customHeight="1">
      <c r="A270" s="96"/>
      <c r="B270" s="32"/>
      <c r="C270" s="31"/>
      <c r="D270" s="31"/>
      <c r="E270" s="31"/>
      <c r="F270" s="97"/>
      <c r="G270" s="32"/>
      <c r="H270" s="32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</row>
    <row r="271" spans="1:28" ht="12.75" customHeight="1">
      <c r="A271" s="96"/>
      <c r="B271" s="32"/>
      <c r="C271" s="31"/>
      <c r="D271" s="31"/>
      <c r="E271" s="31"/>
      <c r="F271" s="97"/>
      <c r="G271" s="32"/>
      <c r="H271" s="99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</row>
    <row r="272" spans="1:28" ht="12.75" customHeight="1">
      <c r="A272" s="96"/>
      <c r="B272" s="32"/>
      <c r="C272" s="31"/>
      <c r="D272" s="31"/>
      <c r="E272" s="31"/>
      <c r="F272" s="97"/>
      <c r="G272" s="32"/>
      <c r="H272" s="99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</row>
    <row r="273" spans="1:28" ht="12.75" customHeight="1">
      <c r="A273" s="96"/>
      <c r="B273" s="32"/>
      <c r="C273" s="31"/>
      <c r="D273" s="31"/>
      <c r="E273" s="31"/>
      <c r="F273" s="97"/>
      <c r="G273" s="32"/>
      <c r="H273" s="99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</row>
    <row r="274" spans="1:28" ht="12.75" customHeight="1">
      <c r="A274" s="96"/>
      <c r="B274" s="32"/>
      <c r="C274" s="31"/>
      <c r="D274" s="31"/>
      <c r="E274" s="31"/>
      <c r="F274" s="97"/>
      <c r="G274" s="32"/>
      <c r="H274" s="99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</row>
    <row r="275" spans="1:28" ht="12.75" customHeight="1">
      <c r="A275" s="96"/>
      <c r="B275" s="32"/>
      <c r="C275" s="31"/>
      <c r="D275" s="31"/>
      <c r="E275" s="31"/>
      <c r="F275" s="97"/>
      <c r="G275" s="32"/>
      <c r="H275" s="99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</row>
    <row r="276" spans="1:28" ht="12.75" customHeight="1">
      <c r="A276" s="96"/>
      <c r="B276" s="32"/>
      <c r="C276" s="31"/>
      <c r="D276" s="31"/>
      <c r="E276" s="31"/>
      <c r="F276" s="97"/>
      <c r="G276" s="32"/>
      <c r="H276" s="99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</row>
    <row r="277" spans="1:28" ht="12.75" customHeight="1">
      <c r="A277" s="96"/>
      <c r="B277" s="32"/>
      <c r="C277" s="31"/>
      <c r="D277" s="31"/>
      <c r="E277" s="31"/>
      <c r="F277" s="97"/>
      <c r="G277" s="32"/>
      <c r="H277" s="99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</row>
    <row r="278" spans="1:28" ht="12.75" customHeight="1">
      <c r="A278" s="96"/>
      <c r="B278" s="32"/>
      <c r="C278" s="31"/>
      <c r="D278" s="31"/>
      <c r="E278" s="31"/>
      <c r="F278" s="97"/>
      <c r="G278" s="32"/>
      <c r="H278" s="99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</row>
    <row r="279" spans="1:28" ht="12.75" customHeight="1">
      <c r="A279" s="96"/>
      <c r="B279" s="32"/>
      <c r="C279" s="31"/>
      <c r="D279" s="31"/>
      <c r="E279" s="31"/>
      <c r="F279" s="97"/>
      <c r="G279" s="32"/>
      <c r="H279" s="99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</row>
    <row r="280" spans="1:28" ht="12.75" customHeight="1">
      <c r="A280" s="96"/>
      <c r="B280" s="32"/>
      <c r="C280" s="31"/>
      <c r="D280" s="31"/>
      <c r="E280" s="31"/>
      <c r="F280" s="97"/>
      <c r="G280" s="32"/>
      <c r="H280" s="99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</row>
    <row r="281" spans="1:28" ht="12.75" customHeight="1">
      <c r="A281" s="96"/>
      <c r="B281" s="32"/>
      <c r="C281" s="31"/>
      <c r="D281" s="31"/>
      <c r="E281" s="31"/>
      <c r="F281" s="97"/>
      <c r="G281" s="32"/>
      <c r="H281" s="99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</row>
    <row r="282" spans="1:28" ht="12.75" customHeight="1">
      <c r="A282" s="96"/>
      <c r="B282" s="32"/>
      <c r="C282" s="31"/>
      <c r="D282" s="31"/>
      <c r="E282" s="31"/>
      <c r="F282" s="97"/>
      <c r="G282" s="32"/>
      <c r="H282" s="99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</row>
    <row r="283" spans="1:28" ht="12.75" customHeight="1">
      <c r="A283" s="96"/>
      <c r="B283" s="32"/>
      <c r="C283" s="31"/>
      <c r="D283" s="31"/>
      <c r="E283" s="31"/>
      <c r="F283" s="97"/>
      <c r="G283" s="32"/>
      <c r="H283" s="99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</row>
    <row r="284" spans="1:28" ht="12.75" customHeight="1">
      <c r="A284" s="96"/>
      <c r="B284" s="32"/>
      <c r="C284" s="31"/>
      <c r="D284" s="31"/>
      <c r="E284" s="31"/>
      <c r="F284" s="97"/>
      <c r="G284" s="32"/>
      <c r="H284" s="99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</row>
    <row r="285" spans="1:28" ht="12.75" customHeight="1">
      <c r="A285" s="96"/>
      <c r="B285" s="32"/>
      <c r="C285" s="31"/>
      <c r="D285" s="31"/>
      <c r="E285" s="31"/>
      <c r="F285" s="97"/>
      <c r="G285" s="32"/>
      <c r="H285" s="99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</row>
    <row r="286" spans="1:28" ht="12.75" customHeight="1">
      <c r="A286" s="96"/>
      <c r="B286" s="32"/>
      <c r="C286" s="31"/>
      <c r="D286" s="31"/>
      <c r="E286" s="31"/>
      <c r="F286" s="97"/>
      <c r="G286" s="32"/>
      <c r="H286" s="99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</row>
    <row r="287" spans="1:28" ht="12.75" customHeight="1">
      <c r="A287" s="96"/>
      <c r="B287" s="32"/>
      <c r="C287" s="31"/>
      <c r="D287" s="31"/>
      <c r="E287" s="31"/>
      <c r="F287" s="97"/>
      <c r="G287" s="32"/>
      <c r="H287" s="99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</row>
    <row r="288" spans="1:28" ht="12.75" customHeight="1">
      <c r="A288" s="96"/>
      <c r="B288" s="32"/>
      <c r="C288" s="31"/>
      <c r="D288" s="31"/>
      <c r="E288" s="31"/>
      <c r="F288" s="97"/>
      <c r="G288" s="32"/>
      <c r="H288" s="99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</row>
    <row r="289" spans="1:28" ht="12.75" customHeight="1">
      <c r="A289" s="96"/>
      <c r="B289" s="32"/>
      <c r="C289" s="31"/>
      <c r="D289" s="31"/>
      <c r="E289" s="31"/>
      <c r="F289" s="97"/>
      <c r="G289" s="32"/>
      <c r="H289" s="99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</row>
    <row r="290" spans="1:28" ht="12.75" customHeight="1">
      <c r="A290" s="96"/>
      <c r="B290" s="32"/>
      <c r="C290" s="31"/>
      <c r="D290" s="31"/>
      <c r="E290" s="31"/>
      <c r="F290" s="97"/>
      <c r="G290" s="32"/>
      <c r="H290" s="99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</row>
    <row r="291" spans="1:28" ht="12.75" customHeight="1">
      <c r="A291" s="96"/>
      <c r="B291" s="32"/>
      <c r="C291" s="31"/>
      <c r="D291" s="31"/>
      <c r="E291" s="31"/>
      <c r="F291" s="97"/>
      <c r="G291" s="32"/>
      <c r="H291" s="99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</row>
    <row r="292" spans="1:28" ht="12.75" customHeight="1">
      <c r="A292" s="96"/>
      <c r="B292" s="32"/>
      <c r="C292" s="31"/>
      <c r="D292" s="31"/>
      <c r="E292" s="31"/>
      <c r="F292" s="97"/>
      <c r="G292" s="32"/>
      <c r="H292" s="99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</row>
    <row r="293" spans="1:28" ht="12.75" customHeight="1">
      <c r="A293" s="96"/>
      <c r="B293" s="32"/>
      <c r="C293" s="31"/>
      <c r="D293" s="31"/>
      <c r="E293" s="31"/>
      <c r="F293" s="97"/>
      <c r="G293" s="32"/>
      <c r="H293" s="99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</row>
    <row r="294" spans="1:28" ht="12.75" customHeight="1">
      <c r="A294" s="96"/>
      <c r="B294" s="32"/>
      <c r="C294" s="31"/>
      <c r="D294" s="31"/>
      <c r="E294" s="31"/>
      <c r="F294" s="97"/>
      <c r="G294" s="32"/>
      <c r="H294" s="99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</row>
    <row r="295" spans="1:28" ht="12.75" customHeight="1">
      <c r="A295" s="96"/>
      <c r="B295" s="32"/>
      <c r="C295" s="31"/>
      <c r="D295" s="31"/>
      <c r="E295" s="31"/>
      <c r="F295" s="97"/>
      <c r="G295" s="32"/>
      <c r="H295" s="99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</row>
    <row r="296" spans="1:28" ht="12.75" customHeight="1">
      <c r="A296" s="96"/>
      <c r="B296" s="32"/>
      <c r="C296" s="31"/>
      <c r="D296" s="31"/>
      <c r="E296" s="31"/>
      <c r="F296" s="97"/>
      <c r="G296" s="32"/>
      <c r="H296" s="99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</row>
    <row r="297" spans="1:28" ht="12.75" customHeight="1">
      <c r="A297" s="96"/>
      <c r="B297" s="32"/>
      <c r="C297" s="31"/>
      <c r="D297" s="31"/>
      <c r="E297" s="31"/>
      <c r="F297" s="97"/>
      <c r="G297" s="32"/>
      <c r="H297" s="99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</row>
    <row r="298" spans="1:28" ht="12.75" customHeight="1">
      <c r="A298" s="96"/>
      <c r="B298" s="32"/>
      <c r="C298" s="31"/>
      <c r="D298" s="31"/>
      <c r="E298" s="31"/>
      <c r="F298" s="97"/>
      <c r="G298" s="32"/>
      <c r="H298" s="99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</row>
    <row r="299" spans="1:28" ht="12.75" customHeight="1">
      <c r="A299" s="96"/>
      <c r="B299" s="32"/>
      <c r="C299" s="31"/>
      <c r="D299" s="31"/>
      <c r="E299" s="31"/>
      <c r="F299" s="97"/>
      <c r="G299" s="32"/>
      <c r="H299" s="99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</row>
    <row r="300" spans="1:28" ht="12.75" customHeight="1">
      <c r="A300" s="96"/>
      <c r="B300" s="32"/>
      <c r="C300" s="31"/>
      <c r="D300" s="31"/>
      <c r="E300" s="31"/>
      <c r="F300" s="97"/>
      <c r="G300" s="32"/>
      <c r="H300" s="99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</row>
    <row r="301" spans="1:28" ht="12.75" customHeight="1">
      <c r="A301" s="96"/>
      <c r="B301" s="32"/>
      <c r="C301" s="31"/>
      <c r="D301" s="31"/>
      <c r="E301" s="31"/>
      <c r="F301" s="97"/>
      <c r="G301" s="32"/>
      <c r="H301" s="99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</row>
    <row r="302" spans="1:28" ht="12.75" customHeight="1">
      <c r="A302" s="96"/>
      <c r="B302" s="32"/>
      <c r="C302" s="31"/>
      <c r="D302" s="31"/>
      <c r="E302" s="31"/>
      <c r="F302" s="97"/>
      <c r="G302" s="32"/>
      <c r="H302" s="99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</row>
    <row r="303" spans="1:28" ht="12.75" customHeight="1">
      <c r="A303" s="96"/>
      <c r="B303" s="32"/>
      <c r="C303" s="31"/>
      <c r="D303" s="31"/>
      <c r="E303" s="31"/>
      <c r="F303" s="97"/>
      <c r="G303" s="32"/>
      <c r="H303" s="99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</row>
    <row r="304" spans="1:28" ht="12.75" customHeight="1">
      <c r="A304" s="96"/>
      <c r="B304" s="32"/>
      <c r="C304" s="31"/>
      <c r="D304" s="31"/>
      <c r="E304" s="31"/>
      <c r="F304" s="97"/>
      <c r="G304" s="32"/>
      <c r="H304" s="99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</row>
    <row r="305" spans="1:28" ht="12.75" customHeight="1">
      <c r="A305" s="96"/>
      <c r="B305" s="32"/>
      <c r="C305" s="31"/>
      <c r="D305" s="31"/>
      <c r="E305" s="31"/>
      <c r="F305" s="97"/>
      <c r="G305" s="32"/>
      <c r="H305" s="99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</row>
    <row r="306" spans="1:28" ht="12.75" customHeight="1">
      <c r="A306" s="96"/>
      <c r="B306" s="32"/>
      <c r="C306" s="31"/>
      <c r="D306" s="31"/>
      <c r="E306" s="31"/>
      <c r="F306" s="97"/>
      <c r="G306" s="32"/>
      <c r="H306" s="99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</row>
    <row r="307" spans="1:28" ht="12.75" customHeight="1">
      <c r="A307" s="96"/>
      <c r="B307" s="32"/>
      <c r="C307" s="31"/>
      <c r="D307" s="31"/>
      <c r="E307" s="31"/>
      <c r="F307" s="97"/>
      <c r="G307" s="32"/>
      <c r="H307" s="99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</row>
    <row r="308" spans="1:28" ht="12.75" customHeight="1">
      <c r="A308" s="96"/>
      <c r="B308" s="32"/>
      <c r="C308" s="31"/>
      <c r="D308" s="31"/>
      <c r="E308" s="31"/>
      <c r="F308" s="97"/>
      <c r="G308" s="32"/>
      <c r="H308" s="99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</row>
    <row r="309" spans="1:28" ht="12.75" customHeight="1">
      <c r="A309" s="96"/>
      <c r="B309" s="32"/>
      <c r="C309" s="31"/>
      <c r="D309" s="31"/>
      <c r="E309" s="31"/>
      <c r="F309" s="97"/>
      <c r="G309" s="32"/>
      <c r="H309" s="99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</row>
    <row r="310" spans="1:28" ht="12.75" customHeight="1">
      <c r="A310" s="96"/>
      <c r="B310" s="32"/>
      <c r="C310" s="31"/>
      <c r="D310" s="31"/>
      <c r="E310" s="31"/>
      <c r="F310" s="97"/>
      <c r="G310" s="32"/>
      <c r="H310" s="99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</row>
    <row r="311" spans="1:28" ht="12.75" customHeight="1">
      <c r="A311" s="96"/>
      <c r="B311" s="32"/>
      <c r="C311" s="31"/>
      <c r="D311" s="31"/>
      <c r="E311" s="31"/>
      <c r="F311" s="97"/>
      <c r="G311" s="32"/>
      <c r="H311" s="99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</row>
    <row r="312" spans="1:28" ht="12.75" customHeight="1">
      <c r="A312" s="96"/>
      <c r="B312" s="32"/>
      <c r="C312" s="31"/>
      <c r="D312" s="31"/>
      <c r="E312" s="31"/>
      <c r="F312" s="97"/>
      <c r="G312" s="32"/>
      <c r="H312" s="99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</row>
    <row r="313" spans="1:28" ht="12.75" customHeight="1">
      <c r="A313" s="96"/>
      <c r="B313" s="32"/>
      <c r="C313" s="31"/>
      <c r="D313" s="31"/>
      <c r="E313" s="31"/>
      <c r="F313" s="97"/>
      <c r="G313" s="32"/>
      <c r="H313" s="99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</row>
    <row r="314" spans="1:28" ht="12.75" customHeight="1">
      <c r="A314" s="96"/>
      <c r="B314" s="32"/>
      <c r="C314" s="31"/>
      <c r="D314" s="31"/>
      <c r="E314" s="31"/>
      <c r="F314" s="97"/>
      <c r="G314" s="32"/>
      <c r="H314" s="99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</row>
    <row r="315" spans="1:28" ht="12.75" customHeight="1">
      <c r="A315" s="96"/>
      <c r="B315" s="32"/>
      <c r="C315" s="31"/>
      <c r="D315" s="31"/>
      <c r="E315" s="31"/>
      <c r="F315" s="97"/>
      <c r="G315" s="32"/>
      <c r="H315" s="99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</row>
    <row r="316" spans="1:28" ht="12.75" customHeight="1">
      <c r="A316" s="96"/>
      <c r="B316" s="32"/>
      <c r="C316" s="31"/>
      <c r="D316" s="31"/>
      <c r="E316" s="31"/>
      <c r="F316" s="97"/>
      <c r="G316" s="32"/>
      <c r="H316" s="99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</row>
    <row r="317" spans="1:28" ht="12.75" customHeight="1">
      <c r="A317" s="96"/>
      <c r="B317" s="32"/>
      <c r="C317" s="31"/>
      <c r="D317" s="31"/>
      <c r="E317" s="31"/>
      <c r="F317" s="97"/>
      <c r="G317" s="32"/>
      <c r="H317" s="99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</row>
    <row r="318" spans="1:28" ht="12.75" customHeight="1">
      <c r="A318" s="96"/>
      <c r="B318" s="32"/>
      <c r="C318" s="31"/>
      <c r="D318" s="31"/>
      <c r="E318" s="31"/>
      <c r="F318" s="97"/>
      <c r="G318" s="32"/>
      <c r="H318" s="99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</row>
    <row r="319" spans="1:28" ht="12.75" customHeight="1">
      <c r="A319" s="96"/>
      <c r="B319" s="32"/>
      <c r="C319" s="31"/>
      <c r="D319" s="31"/>
      <c r="E319" s="31"/>
      <c r="F319" s="97"/>
      <c r="G319" s="32"/>
      <c r="H319" s="99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</row>
    <row r="320" spans="1:28" ht="12.75" customHeight="1">
      <c r="A320" s="96"/>
      <c r="B320" s="32"/>
      <c r="C320" s="31"/>
      <c r="D320" s="31"/>
      <c r="E320" s="31"/>
      <c r="F320" s="97"/>
      <c r="G320" s="32"/>
      <c r="H320" s="99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</row>
    <row r="321" spans="1:28" ht="12.75" customHeight="1">
      <c r="A321" s="96"/>
      <c r="B321" s="32"/>
      <c r="C321" s="31"/>
      <c r="D321" s="31"/>
      <c r="E321" s="31"/>
      <c r="F321" s="97"/>
      <c r="G321" s="32"/>
      <c r="H321" s="99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</row>
    <row r="322" spans="1:28" ht="12.75" customHeight="1">
      <c r="A322" s="96"/>
      <c r="B322" s="32"/>
      <c r="C322" s="31"/>
      <c r="D322" s="31"/>
      <c r="E322" s="31"/>
      <c r="F322" s="97"/>
      <c r="G322" s="32"/>
      <c r="H322" s="99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1"/>
  <sheetViews>
    <sheetView zoomScale="90" zoomScaleNormal="90" workbookViewId="0">
      <selection activeCell="G16" sqref="G16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100"/>
      <c r="G2" s="100"/>
      <c r="H2" s="100"/>
      <c r="I2" s="100"/>
      <c r="J2" s="22"/>
      <c r="K2" s="100"/>
      <c r="L2" s="100"/>
      <c r="M2" s="100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101"/>
      <c r="L3" s="100"/>
      <c r="M3" s="100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102"/>
      <c r="J4" s="3"/>
      <c r="K4" s="101"/>
      <c r="L4" s="100"/>
      <c r="M4" s="100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6"/>
      <c r="M5" s="103" t="s">
        <v>313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4" t="s">
        <v>611</v>
      </c>
      <c r="D6" s="1"/>
      <c r="E6" s="1"/>
      <c r="F6" s="6"/>
      <c r="G6" s="6"/>
      <c r="H6" s="6"/>
      <c r="I6" s="6"/>
      <c r="J6" s="1"/>
      <c r="K6" s="6"/>
      <c r="L6" s="6"/>
      <c r="M6" s="105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5">
        <f>Main!B10</f>
        <v>45097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6" t="s">
        <v>612</v>
      </c>
      <c r="C8" s="106"/>
      <c r="D8" s="106"/>
      <c r="E8" s="106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7" t="s">
        <v>16</v>
      </c>
      <c r="B9" s="108" t="s">
        <v>592</v>
      </c>
      <c r="C9" s="108"/>
      <c r="D9" s="109" t="s">
        <v>613</v>
      </c>
      <c r="E9" s="108" t="s">
        <v>614</v>
      </c>
      <c r="F9" s="108" t="s">
        <v>615</v>
      </c>
      <c r="G9" s="108" t="s">
        <v>616</v>
      </c>
      <c r="H9" s="108" t="s">
        <v>617</v>
      </c>
      <c r="I9" s="108" t="s">
        <v>618</v>
      </c>
      <c r="J9" s="107" t="s">
        <v>619</v>
      </c>
      <c r="K9" s="108" t="s">
        <v>620</v>
      </c>
      <c r="L9" s="110" t="s">
        <v>621</v>
      </c>
      <c r="M9" s="110" t="s">
        <v>622</v>
      </c>
      <c r="N9" s="108" t="s">
        <v>623</v>
      </c>
      <c r="O9" s="109" t="s">
        <v>624</v>
      </c>
      <c r="P9" s="108" t="s">
        <v>625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11">
        <v>1</v>
      </c>
      <c r="B10" s="112">
        <v>45058</v>
      </c>
      <c r="C10" s="113"/>
      <c r="D10" s="114" t="s">
        <v>217</v>
      </c>
      <c r="E10" s="115" t="s">
        <v>626</v>
      </c>
      <c r="F10" s="111" t="s">
        <v>627</v>
      </c>
      <c r="G10" s="111">
        <v>538</v>
      </c>
      <c r="H10" s="111"/>
      <c r="I10" s="116" t="s">
        <v>628</v>
      </c>
      <c r="J10" s="117" t="s">
        <v>629</v>
      </c>
      <c r="K10" s="117"/>
      <c r="L10" s="118"/>
      <c r="M10" s="119"/>
      <c r="N10" s="117"/>
      <c r="O10" s="120"/>
      <c r="P10" s="118">
        <f>VLOOKUP(D10,'MidCap Intra'!B39:C538,2,0)</f>
        <v>568.85</v>
      </c>
      <c r="Q10" s="45"/>
      <c r="R10" s="45" t="s">
        <v>630</v>
      </c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ht="13.5" customHeight="1">
      <c r="A11" s="121">
        <v>2</v>
      </c>
      <c r="B11" s="122">
        <v>45068</v>
      </c>
      <c r="C11" s="123"/>
      <c r="D11" s="124" t="s">
        <v>162</v>
      </c>
      <c r="E11" s="125" t="s">
        <v>626</v>
      </c>
      <c r="F11" s="121">
        <v>691</v>
      </c>
      <c r="G11" s="121">
        <v>637</v>
      </c>
      <c r="H11" s="121">
        <v>732</v>
      </c>
      <c r="I11" s="126" t="s">
        <v>631</v>
      </c>
      <c r="J11" s="127" t="s">
        <v>632</v>
      </c>
      <c r="K11" s="127">
        <f>H11-F11</f>
        <v>41</v>
      </c>
      <c r="L11" s="128">
        <f>(F11*-0.7)/100</f>
        <v>-4.8369999999999997</v>
      </c>
      <c r="M11" s="129">
        <f>(K11+L11)/F11</f>
        <v>5.233429811866859E-2</v>
      </c>
      <c r="N11" s="127" t="s">
        <v>633</v>
      </c>
      <c r="O11" s="130">
        <v>45084</v>
      </c>
      <c r="P11" s="131"/>
      <c r="Q11" s="45"/>
      <c r="R11" s="45" t="s">
        <v>630</v>
      </c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ht="13.5" customHeight="1">
      <c r="A12" s="111">
        <v>3</v>
      </c>
      <c r="B12" s="112">
        <v>45077</v>
      </c>
      <c r="C12" s="113"/>
      <c r="D12" s="114" t="s">
        <v>416</v>
      </c>
      <c r="E12" s="115" t="s">
        <v>626</v>
      </c>
      <c r="F12" s="111" t="s">
        <v>634</v>
      </c>
      <c r="G12" s="111">
        <v>144</v>
      </c>
      <c r="H12" s="111"/>
      <c r="I12" s="116" t="s">
        <v>635</v>
      </c>
      <c r="J12" s="117" t="s">
        <v>629</v>
      </c>
      <c r="K12" s="117"/>
      <c r="L12" s="118"/>
      <c r="M12" s="119"/>
      <c r="N12" s="117"/>
      <c r="O12" s="120"/>
      <c r="P12" s="132">
        <f>VLOOKUP(D12,'MidCap Intra'!B41:C540,2,0)</f>
        <v>159.9</v>
      </c>
      <c r="Q12" s="45"/>
      <c r="R12" s="45" t="s">
        <v>630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ht="13.5" customHeight="1">
      <c r="A13" s="121">
        <v>4</v>
      </c>
      <c r="B13" s="122">
        <v>45082</v>
      </c>
      <c r="C13" s="123"/>
      <c r="D13" s="124" t="s">
        <v>516</v>
      </c>
      <c r="E13" s="125" t="s">
        <v>626</v>
      </c>
      <c r="F13" s="121">
        <v>180.5</v>
      </c>
      <c r="G13" s="121">
        <v>164</v>
      </c>
      <c r="H13" s="121">
        <v>193.5</v>
      </c>
      <c r="I13" s="126" t="s">
        <v>636</v>
      </c>
      <c r="J13" s="127" t="s">
        <v>637</v>
      </c>
      <c r="K13" s="127">
        <f>H13-F13</f>
        <v>13</v>
      </c>
      <c r="L13" s="128">
        <f>(F13*-0.7)/100</f>
        <v>-1.2634999999999998</v>
      </c>
      <c r="M13" s="129">
        <f>(K13+L13)/F13</f>
        <v>6.5022160664819945E-2</v>
      </c>
      <c r="N13" s="127" t="s">
        <v>633</v>
      </c>
      <c r="O13" s="130">
        <v>45091</v>
      </c>
      <c r="P13" s="131"/>
      <c r="Q13" s="45"/>
      <c r="R13" s="45" t="s">
        <v>630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3.5" customHeight="1">
      <c r="A14" s="111">
        <v>5</v>
      </c>
      <c r="B14" s="112">
        <v>45084</v>
      </c>
      <c r="C14" s="113"/>
      <c r="D14" s="114" t="s">
        <v>237</v>
      </c>
      <c r="E14" s="115" t="s">
        <v>626</v>
      </c>
      <c r="F14" s="111" t="s">
        <v>638</v>
      </c>
      <c r="G14" s="111">
        <v>1385</v>
      </c>
      <c r="H14" s="111"/>
      <c r="I14" s="116" t="s">
        <v>639</v>
      </c>
      <c r="J14" s="117" t="s">
        <v>629</v>
      </c>
      <c r="K14" s="117"/>
      <c r="L14" s="118"/>
      <c r="M14" s="119"/>
      <c r="N14" s="117"/>
      <c r="O14" s="120"/>
      <c r="P14" s="132">
        <f>VLOOKUP(D14,'MidCap Intra'!B43:C542,2,0)</f>
        <v>1490.35</v>
      </c>
      <c r="Q14" s="45"/>
      <c r="R14" s="45" t="s">
        <v>630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3.5" customHeight="1">
      <c r="A15" s="324">
        <v>6</v>
      </c>
      <c r="B15" s="331">
        <v>45086</v>
      </c>
      <c r="C15" s="366"/>
      <c r="D15" s="390" t="s">
        <v>451</v>
      </c>
      <c r="E15" s="387" t="s">
        <v>626</v>
      </c>
      <c r="F15" s="324">
        <v>230</v>
      </c>
      <c r="G15" s="324">
        <v>200</v>
      </c>
      <c r="H15" s="324">
        <v>248</v>
      </c>
      <c r="I15" s="391" t="s">
        <v>640</v>
      </c>
      <c r="J15" s="127" t="s">
        <v>1173</v>
      </c>
      <c r="K15" s="127">
        <f>H15-F15</f>
        <v>18</v>
      </c>
      <c r="L15" s="128">
        <f>(F15*-0.7)/100</f>
        <v>-1.61</v>
      </c>
      <c r="M15" s="129">
        <f>(K15+L15)/F15</f>
        <v>7.1260869565217391E-2</v>
      </c>
      <c r="N15" s="127" t="s">
        <v>633</v>
      </c>
      <c r="O15" s="130">
        <v>45096</v>
      </c>
      <c r="P15" s="131"/>
      <c r="Q15" s="45"/>
      <c r="R15" s="45" t="s">
        <v>630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3.5" customHeight="1">
      <c r="A16" s="324">
        <v>7</v>
      </c>
      <c r="B16" s="331">
        <v>45089</v>
      </c>
      <c r="C16" s="366"/>
      <c r="D16" s="390" t="s">
        <v>540</v>
      </c>
      <c r="E16" s="387" t="s">
        <v>626</v>
      </c>
      <c r="F16" s="324">
        <v>401</v>
      </c>
      <c r="G16" s="324">
        <v>370</v>
      </c>
      <c r="H16" s="324">
        <v>423</v>
      </c>
      <c r="I16" s="391" t="s">
        <v>641</v>
      </c>
      <c r="J16" s="127" t="s">
        <v>1062</v>
      </c>
      <c r="K16" s="127">
        <f>H16-F16</f>
        <v>22</v>
      </c>
      <c r="L16" s="128">
        <f>(F16*-0.7)/100</f>
        <v>-2.8069999999999999</v>
      </c>
      <c r="M16" s="129">
        <f>(K16+L16)/F16</f>
        <v>4.7862842892768084E-2</v>
      </c>
      <c r="N16" s="127" t="s">
        <v>633</v>
      </c>
      <c r="O16" s="130">
        <v>45096</v>
      </c>
      <c r="P16" s="131"/>
      <c r="Q16" s="45"/>
      <c r="R16" s="45" t="s">
        <v>630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14.25" customHeight="1">
      <c r="A17" s="133">
        <v>8</v>
      </c>
      <c r="B17" s="134">
        <v>45090</v>
      </c>
      <c r="C17" s="135"/>
      <c r="D17" s="349" t="s">
        <v>344</v>
      </c>
      <c r="E17" s="346" t="s">
        <v>626</v>
      </c>
      <c r="F17" s="351" t="s">
        <v>642</v>
      </c>
      <c r="G17" s="117">
        <v>3900</v>
      </c>
      <c r="H17" s="136"/>
      <c r="I17" s="137" t="s">
        <v>643</v>
      </c>
      <c r="J17" s="138" t="s">
        <v>629</v>
      </c>
      <c r="K17" s="139"/>
      <c r="L17" s="140"/>
      <c r="M17" s="141"/>
      <c r="N17" s="142"/>
      <c r="O17" s="143"/>
      <c r="P17" s="132">
        <f>VLOOKUP(D17,'MidCap Intra'!B46:C545,2,0)</f>
        <v>4260.8999999999996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38" ht="14.25" customHeight="1">
      <c r="A18" s="133">
        <v>9</v>
      </c>
      <c r="B18" s="134">
        <v>45092</v>
      </c>
      <c r="C18" s="135"/>
      <c r="D18" s="349" t="s">
        <v>63</v>
      </c>
      <c r="E18" s="346" t="s">
        <v>626</v>
      </c>
      <c r="F18" s="352" t="s">
        <v>1012</v>
      </c>
      <c r="G18" s="117">
        <v>6400</v>
      </c>
      <c r="H18" s="136"/>
      <c r="I18" s="347" t="s">
        <v>1013</v>
      </c>
      <c r="J18" s="348" t="s">
        <v>629</v>
      </c>
      <c r="K18" s="139"/>
      <c r="L18" s="140"/>
      <c r="M18" s="141"/>
      <c r="N18" s="142"/>
      <c r="O18" s="143"/>
      <c r="P18" s="132">
        <f>VLOOKUP(D18,'MidCap Intra'!B47:C546,2,0)</f>
        <v>7019.65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4.25" customHeight="1">
      <c r="A19" s="133">
        <v>10</v>
      </c>
      <c r="B19" s="134">
        <v>45092</v>
      </c>
      <c r="C19" s="135"/>
      <c r="D19" s="350" t="s">
        <v>194</v>
      </c>
      <c r="E19" s="346" t="s">
        <v>626</v>
      </c>
      <c r="F19" s="352" t="s">
        <v>1014</v>
      </c>
      <c r="G19" s="117">
        <v>930</v>
      </c>
      <c r="H19" s="136"/>
      <c r="I19" s="347" t="s">
        <v>1015</v>
      </c>
      <c r="J19" s="348" t="s">
        <v>629</v>
      </c>
      <c r="K19" s="139"/>
      <c r="L19" s="140"/>
      <c r="M19" s="141"/>
      <c r="N19" s="142"/>
      <c r="O19" s="143"/>
      <c r="P19" s="132">
        <f>VLOOKUP(D19,'MidCap Intra'!B48:C547,2,0)</f>
        <v>1009.1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4.25" customHeight="1">
      <c r="A20" s="133">
        <v>11</v>
      </c>
      <c r="B20" s="134">
        <v>45093</v>
      </c>
      <c r="C20" s="135"/>
      <c r="D20" s="350" t="s">
        <v>147</v>
      </c>
      <c r="E20" s="371" t="s">
        <v>626</v>
      </c>
      <c r="F20" s="351" t="s">
        <v>1040</v>
      </c>
      <c r="G20" s="117">
        <v>434</v>
      </c>
      <c r="H20" s="136"/>
      <c r="I20" s="137" t="s">
        <v>1041</v>
      </c>
      <c r="J20" s="138" t="s">
        <v>629</v>
      </c>
      <c r="K20" s="139"/>
      <c r="L20" s="140"/>
      <c r="M20" s="141"/>
      <c r="N20" s="142"/>
      <c r="O20" s="143"/>
      <c r="P20" s="132">
        <f>VLOOKUP(D20,'MidCap Intra'!B49:C548,2,0)</f>
        <v>459.4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4.25" customHeight="1">
      <c r="A21" s="133">
        <v>12</v>
      </c>
      <c r="B21" s="134">
        <v>45096</v>
      </c>
      <c r="C21" s="135"/>
      <c r="D21" s="349" t="s">
        <v>527</v>
      </c>
      <c r="E21" s="371" t="s">
        <v>626</v>
      </c>
      <c r="F21" s="351" t="s">
        <v>1071</v>
      </c>
      <c r="G21" s="117">
        <v>489</v>
      </c>
      <c r="H21" s="136"/>
      <c r="I21" s="137" t="s">
        <v>1061</v>
      </c>
      <c r="J21" s="138" t="s">
        <v>629</v>
      </c>
      <c r="K21" s="139"/>
      <c r="L21" s="140"/>
      <c r="M21" s="141"/>
      <c r="N21" s="142"/>
      <c r="O21" s="143"/>
      <c r="P21" s="132">
        <f>VLOOKUP(D21,'MidCap Intra'!B50:C549,2,0)</f>
        <v>533.04999999999995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4.25" customHeight="1">
      <c r="A22" s="133"/>
      <c r="B22" s="134"/>
      <c r="C22" s="135"/>
      <c r="D22" s="350"/>
      <c r="E22" s="371"/>
      <c r="F22" s="351"/>
      <c r="G22" s="117"/>
      <c r="H22" s="136"/>
      <c r="I22" s="137"/>
      <c r="J22" s="138"/>
      <c r="K22" s="139"/>
      <c r="L22" s="140"/>
      <c r="M22" s="141"/>
      <c r="N22" s="142"/>
      <c r="O22" s="143"/>
      <c r="P22" s="314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3.5" customHeight="1">
      <c r="A23" s="111"/>
      <c r="B23" s="112"/>
      <c r="C23" s="113"/>
      <c r="D23" s="114"/>
      <c r="E23" s="115"/>
      <c r="F23" s="111"/>
      <c r="G23" s="111"/>
      <c r="H23" s="111"/>
      <c r="I23" s="116"/>
      <c r="J23" s="117"/>
      <c r="K23" s="117"/>
      <c r="L23" s="118"/>
      <c r="M23" s="119"/>
      <c r="N23" s="117"/>
      <c r="O23" s="120"/>
      <c r="P23" s="314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6" spans="1:38" ht="14.25" customHeight="1">
      <c r="A26" s="144"/>
      <c r="B26" s="145"/>
      <c r="C26" s="146"/>
      <c r="D26" s="147"/>
      <c r="E26" s="148"/>
      <c r="F26" s="148"/>
      <c r="G26" s="144"/>
      <c r="H26" s="148"/>
      <c r="I26" s="149"/>
      <c r="J26" s="150"/>
      <c r="K26" s="150"/>
      <c r="L26" s="151"/>
      <c r="M26" s="152"/>
      <c r="N26" s="153"/>
      <c r="O26" s="154"/>
      <c r="P26" s="15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12" customHeight="1">
      <c r="A27" s="156" t="s">
        <v>644</v>
      </c>
      <c r="B27" s="157"/>
      <c r="C27" s="158"/>
      <c r="E27" s="159"/>
      <c r="F27" s="159"/>
      <c r="G27" s="159"/>
      <c r="H27" s="159"/>
      <c r="I27" s="159"/>
      <c r="J27" s="160"/>
      <c r="K27" s="159"/>
      <c r="L27" s="161"/>
      <c r="M27" s="66"/>
      <c r="N27" s="160"/>
      <c r="O27" s="158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ht="12" customHeight="1">
      <c r="A28" s="162" t="s">
        <v>645</v>
      </c>
      <c r="B28" s="156"/>
      <c r="C28" s="156"/>
      <c r="D28" s="156"/>
      <c r="E28" s="45"/>
      <c r="F28" s="163" t="s">
        <v>646</v>
      </c>
      <c r="G28" s="6"/>
      <c r="H28" s="6"/>
      <c r="I28" s="6"/>
      <c r="J28" s="164"/>
      <c r="K28" s="165"/>
      <c r="L28" s="165"/>
      <c r="M28" s="166"/>
      <c r="N28" s="1"/>
      <c r="O28" s="167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12" customHeight="1">
      <c r="A29" s="156" t="s">
        <v>647</v>
      </c>
      <c r="B29" s="156"/>
      <c r="C29" s="156"/>
      <c r="D29" s="156" t="s">
        <v>648</v>
      </c>
      <c r="E29" s="6"/>
      <c r="F29" s="163" t="s">
        <v>649</v>
      </c>
      <c r="G29" s="6"/>
      <c r="H29" s="6"/>
      <c r="I29" s="6"/>
      <c r="J29" s="164"/>
      <c r="K29" s="165"/>
      <c r="L29" s="165"/>
      <c r="M29" s="166"/>
      <c r="N29" s="1"/>
      <c r="O29" s="167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12" customHeight="1">
      <c r="A30" s="156"/>
      <c r="B30" s="156"/>
      <c r="C30" s="156"/>
      <c r="D30" s="156"/>
      <c r="E30" s="6"/>
      <c r="F30" s="6"/>
      <c r="G30" s="6"/>
      <c r="H30" s="6"/>
      <c r="I30" s="6"/>
      <c r="J30" s="168"/>
      <c r="K30" s="165"/>
      <c r="L30" s="165"/>
      <c r="M30" s="6"/>
      <c r="N30" s="169"/>
      <c r="O30" s="1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2.75" customHeight="1">
      <c r="A31" s="1"/>
      <c r="B31" s="170" t="s">
        <v>650</v>
      </c>
      <c r="C31" s="170"/>
      <c r="D31" s="170"/>
      <c r="E31" s="170"/>
      <c r="F31" s="171"/>
      <c r="G31" s="6"/>
      <c r="H31" s="6"/>
      <c r="I31" s="172"/>
      <c r="J31" s="173"/>
      <c r="K31" s="174"/>
      <c r="L31" s="173"/>
      <c r="M31" s="6"/>
      <c r="N31" s="1"/>
      <c r="O31" s="1"/>
      <c r="P31" s="1"/>
      <c r="R31" s="6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175" t="s">
        <v>16</v>
      </c>
      <c r="B32" s="175" t="s">
        <v>592</v>
      </c>
      <c r="C32" s="175"/>
      <c r="D32" s="95" t="s">
        <v>613</v>
      </c>
      <c r="E32" s="175" t="s">
        <v>614</v>
      </c>
      <c r="F32" s="175" t="s">
        <v>615</v>
      </c>
      <c r="G32" s="175" t="s">
        <v>651</v>
      </c>
      <c r="H32" s="175" t="s">
        <v>617</v>
      </c>
      <c r="I32" s="175" t="s">
        <v>618</v>
      </c>
      <c r="J32" s="110" t="s">
        <v>619</v>
      </c>
      <c r="K32" s="108" t="s">
        <v>652</v>
      </c>
      <c r="L32" s="176" t="s">
        <v>621</v>
      </c>
      <c r="M32" s="110" t="s">
        <v>622</v>
      </c>
      <c r="N32" s="107" t="s">
        <v>623</v>
      </c>
      <c r="O32" s="95" t="s">
        <v>624</v>
      </c>
      <c r="P32" s="45"/>
      <c r="Q32" s="1"/>
      <c r="R32" s="66"/>
      <c r="S32" s="66"/>
      <c r="T32" s="66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3.5" customHeight="1">
      <c r="A33" s="121">
        <v>1</v>
      </c>
      <c r="B33" s="177">
        <v>45069</v>
      </c>
      <c r="C33" s="123"/>
      <c r="D33" s="124" t="s">
        <v>51</v>
      </c>
      <c r="E33" s="125" t="s">
        <v>653</v>
      </c>
      <c r="F33" s="121">
        <v>1811</v>
      </c>
      <c r="G33" s="121">
        <v>1750</v>
      </c>
      <c r="H33" s="121">
        <v>1855</v>
      </c>
      <c r="I33" s="126" t="s">
        <v>654</v>
      </c>
      <c r="J33" s="127" t="s">
        <v>655</v>
      </c>
      <c r="K33" s="127">
        <f t="shared" ref="K33:K34" si="0">H33-F33</f>
        <v>44</v>
      </c>
      <c r="L33" s="128">
        <f t="shared" ref="L33:L34" si="1">(F33*-0.7)/100</f>
        <v>-12.676999999999998</v>
      </c>
      <c r="M33" s="129">
        <f t="shared" ref="M33:M34" si="2">(K33+L33)/F33</f>
        <v>1.7295969077857538E-2</v>
      </c>
      <c r="N33" s="127" t="s">
        <v>633</v>
      </c>
      <c r="O33" s="130">
        <v>45083</v>
      </c>
      <c r="P33" s="45"/>
      <c r="Q33" s="178"/>
      <c r="R33" s="178" t="s">
        <v>630</v>
      </c>
      <c r="S33" s="45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</row>
    <row r="34" spans="1:38" ht="13.5" customHeight="1">
      <c r="A34" s="180">
        <v>2</v>
      </c>
      <c r="B34" s="181">
        <v>45078</v>
      </c>
      <c r="C34" s="182"/>
      <c r="D34" s="183" t="s">
        <v>176</v>
      </c>
      <c r="E34" s="184" t="s">
        <v>653</v>
      </c>
      <c r="F34" s="180">
        <v>555.5</v>
      </c>
      <c r="G34" s="180">
        <v>539</v>
      </c>
      <c r="H34" s="180">
        <v>539</v>
      </c>
      <c r="I34" s="185" t="s">
        <v>656</v>
      </c>
      <c r="J34" s="186" t="s">
        <v>657</v>
      </c>
      <c r="K34" s="186">
        <f t="shared" si="0"/>
        <v>-16.5</v>
      </c>
      <c r="L34" s="187">
        <f t="shared" si="1"/>
        <v>-3.8884999999999996</v>
      </c>
      <c r="M34" s="188">
        <f t="shared" si="2"/>
        <v>-3.6702970297029701E-2</v>
      </c>
      <c r="N34" s="186" t="s">
        <v>658</v>
      </c>
      <c r="O34" s="189">
        <v>45086</v>
      </c>
      <c r="P34" s="45"/>
      <c r="Q34" s="178"/>
      <c r="R34" s="178" t="s">
        <v>630</v>
      </c>
      <c r="S34" s="45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</row>
    <row r="35" spans="1:38" ht="13.5" customHeight="1">
      <c r="A35" s="111">
        <v>3</v>
      </c>
      <c r="B35" s="190">
        <v>45078</v>
      </c>
      <c r="C35" s="113"/>
      <c r="D35" s="114" t="s">
        <v>95</v>
      </c>
      <c r="E35" s="115" t="s">
        <v>653</v>
      </c>
      <c r="F35" s="111" t="s">
        <v>659</v>
      </c>
      <c r="G35" s="111">
        <v>222</v>
      </c>
      <c r="H35" s="111"/>
      <c r="I35" s="116" t="s">
        <v>660</v>
      </c>
      <c r="J35" s="117" t="s">
        <v>629</v>
      </c>
      <c r="K35" s="117"/>
      <c r="L35" s="118"/>
      <c r="M35" s="119"/>
      <c r="N35" s="117"/>
      <c r="O35" s="120"/>
      <c r="P35" s="45"/>
      <c r="Q35" s="178"/>
      <c r="R35" s="178" t="s">
        <v>630</v>
      </c>
      <c r="S35" s="45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</row>
    <row r="36" spans="1:38" ht="13.5" customHeight="1">
      <c r="A36" s="180">
        <v>4</v>
      </c>
      <c r="B36" s="181">
        <v>45079</v>
      </c>
      <c r="C36" s="182"/>
      <c r="D36" s="183" t="s">
        <v>661</v>
      </c>
      <c r="E36" s="184" t="s">
        <v>653</v>
      </c>
      <c r="F36" s="180">
        <v>293</v>
      </c>
      <c r="G36" s="180">
        <v>284</v>
      </c>
      <c r="H36" s="180">
        <v>284</v>
      </c>
      <c r="I36" s="185" t="s">
        <v>662</v>
      </c>
      <c r="J36" s="186" t="s">
        <v>663</v>
      </c>
      <c r="K36" s="186">
        <f>H36-F36</f>
        <v>-9</v>
      </c>
      <c r="L36" s="187">
        <f>(F36*-0.7)/100</f>
        <v>-2.0510000000000002</v>
      </c>
      <c r="M36" s="188">
        <f>(K36+L36)/F36</f>
        <v>-3.7716723549488053E-2</v>
      </c>
      <c r="N36" s="186" t="s">
        <v>658</v>
      </c>
      <c r="O36" s="189">
        <v>45085</v>
      </c>
      <c r="P36" s="45"/>
      <c r="Q36" s="178"/>
      <c r="R36" s="178" t="s">
        <v>630</v>
      </c>
      <c r="S36" s="45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79"/>
    </row>
    <row r="37" spans="1:38" ht="13.5" customHeight="1">
      <c r="A37" s="111">
        <v>5</v>
      </c>
      <c r="B37" s="190">
        <v>45084</v>
      </c>
      <c r="C37" s="113"/>
      <c r="D37" s="114" t="s">
        <v>51</v>
      </c>
      <c r="E37" s="115" t="s">
        <v>653</v>
      </c>
      <c r="F37" s="111" t="s">
        <v>664</v>
      </c>
      <c r="G37" s="111">
        <v>1785</v>
      </c>
      <c r="H37" s="111"/>
      <c r="I37" s="116" t="s">
        <v>665</v>
      </c>
      <c r="J37" s="117" t="s">
        <v>629</v>
      </c>
      <c r="K37" s="117"/>
      <c r="L37" s="118"/>
      <c r="M37" s="119"/>
      <c r="N37" s="117"/>
      <c r="O37" s="120"/>
      <c r="P37" s="45"/>
      <c r="Q37" s="178"/>
      <c r="R37" s="178" t="s">
        <v>630</v>
      </c>
      <c r="S37" s="45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  <c r="AK37" s="179"/>
      <c r="AL37" s="179"/>
    </row>
    <row r="38" spans="1:38" ht="13.5" customHeight="1">
      <c r="A38" s="111">
        <v>6</v>
      </c>
      <c r="B38" s="190">
        <v>45084</v>
      </c>
      <c r="C38" s="113"/>
      <c r="D38" s="114" t="s">
        <v>92</v>
      </c>
      <c r="E38" s="115" t="s">
        <v>653</v>
      </c>
      <c r="F38" s="111" t="s">
        <v>666</v>
      </c>
      <c r="G38" s="111">
        <v>272.5</v>
      </c>
      <c r="H38" s="111"/>
      <c r="I38" s="116" t="s">
        <v>667</v>
      </c>
      <c r="J38" s="117" t="s">
        <v>629</v>
      </c>
      <c r="K38" s="117"/>
      <c r="L38" s="118"/>
      <c r="M38" s="119"/>
      <c r="N38" s="117"/>
      <c r="O38" s="120"/>
      <c r="P38" s="45"/>
      <c r="Q38" s="178"/>
      <c r="R38" s="178" t="s">
        <v>668</v>
      </c>
      <c r="S38" s="45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</row>
    <row r="39" spans="1:38" ht="13.5" customHeight="1">
      <c r="A39" s="324">
        <v>7</v>
      </c>
      <c r="B39" s="365">
        <v>45092</v>
      </c>
      <c r="C39" s="366"/>
      <c r="D39" s="367" t="s">
        <v>491</v>
      </c>
      <c r="E39" s="368" t="s">
        <v>653</v>
      </c>
      <c r="F39" s="369">
        <v>158</v>
      </c>
      <c r="G39" s="324">
        <v>153</v>
      </c>
      <c r="H39" s="324">
        <v>163.25</v>
      </c>
      <c r="I39" s="370" t="s">
        <v>1016</v>
      </c>
      <c r="J39" s="127" t="s">
        <v>1038</v>
      </c>
      <c r="K39" s="127">
        <f t="shared" ref="K39" si="3">H39-F39</f>
        <v>5.25</v>
      </c>
      <c r="L39" s="128">
        <f t="shared" ref="L39" si="4">(F39*-0.7)/100</f>
        <v>-1.1059999999999999</v>
      </c>
      <c r="M39" s="129">
        <f t="shared" ref="M39" si="5">(K39+L39)/F39</f>
        <v>2.6227848101265824E-2</v>
      </c>
      <c r="N39" s="127" t="s">
        <v>633</v>
      </c>
      <c r="O39" s="130">
        <v>45093</v>
      </c>
      <c r="P39" s="45"/>
      <c r="Q39" s="178"/>
      <c r="R39" s="178"/>
      <c r="S39" s="45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353"/>
      <c r="AG39" s="353"/>
      <c r="AH39" s="353"/>
      <c r="AI39" s="353"/>
      <c r="AJ39" s="353"/>
      <c r="AK39" s="353"/>
      <c r="AL39" s="353"/>
    </row>
    <row r="40" spans="1:38" ht="13.5" customHeight="1">
      <c r="A40" s="324">
        <v>8</v>
      </c>
      <c r="B40" s="365">
        <v>45096</v>
      </c>
      <c r="C40" s="366"/>
      <c r="D40" s="367" t="s">
        <v>158</v>
      </c>
      <c r="E40" s="387" t="s">
        <v>653</v>
      </c>
      <c r="F40" s="369">
        <v>661.5</v>
      </c>
      <c r="G40" s="324">
        <v>645</v>
      </c>
      <c r="H40" s="324">
        <v>674</v>
      </c>
      <c r="I40" s="370" t="s">
        <v>1048</v>
      </c>
      <c r="J40" s="127" t="s">
        <v>1058</v>
      </c>
      <c r="K40" s="127">
        <f t="shared" ref="K40" si="6">H40-F40</f>
        <v>12.5</v>
      </c>
      <c r="L40" s="128">
        <f>(F40*-0.07)/100</f>
        <v>-0.46305000000000007</v>
      </c>
      <c r="M40" s="129">
        <f t="shared" ref="M40" si="7">(K40+L40)/F40</f>
        <v>1.8196447467876038E-2</v>
      </c>
      <c r="N40" s="127" t="s">
        <v>633</v>
      </c>
      <c r="O40" s="130">
        <v>45096</v>
      </c>
      <c r="P40" s="45"/>
      <c r="Q40" s="178"/>
      <c r="R40" s="178"/>
      <c r="S40" s="45"/>
      <c r="T40" s="353"/>
      <c r="U40" s="353"/>
      <c r="V40" s="353"/>
      <c r="W40" s="353"/>
      <c r="X40" s="353"/>
      <c r="Y40" s="353"/>
      <c r="Z40" s="353"/>
      <c r="AA40" s="353"/>
      <c r="AB40" s="353"/>
      <c r="AC40" s="353"/>
      <c r="AD40" s="353"/>
      <c r="AE40" s="353"/>
      <c r="AF40" s="353"/>
      <c r="AG40" s="353"/>
      <c r="AH40" s="353"/>
      <c r="AI40" s="353"/>
      <c r="AJ40" s="353"/>
      <c r="AK40" s="353"/>
      <c r="AL40" s="353"/>
    </row>
    <row r="41" spans="1:38" ht="13.5" customHeight="1">
      <c r="A41" s="111">
        <v>9</v>
      </c>
      <c r="B41" s="354">
        <v>45096</v>
      </c>
      <c r="C41" s="113"/>
      <c r="D41" s="355" t="s">
        <v>158</v>
      </c>
      <c r="E41" s="115" t="s">
        <v>653</v>
      </c>
      <c r="F41" s="111" t="s">
        <v>1057</v>
      </c>
      <c r="G41" s="111">
        <v>644</v>
      </c>
      <c r="H41" s="111"/>
      <c r="I41" s="116" t="s">
        <v>1048</v>
      </c>
      <c r="J41" s="117" t="s">
        <v>629</v>
      </c>
      <c r="K41" s="117"/>
      <c r="L41" s="118"/>
      <c r="M41" s="119"/>
      <c r="N41" s="117"/>
      <c r="O41" s="120"/>
      <c r="P41" s="45"/>
      <c r="Q41" s="178"/>
      <c r="R41" s="178"/>
      <c r="S41" s="45"/>
      <c r="T41" s="353"/>
      <c r="U41" s="353"/>
      <c r="V41" s="353"/>
      <c r="W41" s="353"/>
      <c r="X41" s="353"/>
      <c r="Y41" s="353"/>
      <c r="Z41" s="353"/>
      <c r="AA41" s="353"/>
      <c r="AB41" s="353"/>
      <c r="AC41" s="353"/>
      <c r="AD41" s="353"/>
      <c r="AE41" s="353"/>
      <c r="AF41" s="353"/>
      <c r="AG41" s="353"/>
      <c r="AH41" s="353"/>
      <c r="AI41" s="353"/>
      <c r="AJ41" s="353"/>
      <c r="AK41" s="353"/>
      <c r="AL41" s="353"/>
    </row>
    <row r="42" spans="1:38" ht="13.5" customHeight="1">
      <c r="A42" s="62"/>
      <c r="B42" s="62"/>
      <c r="C42" s="113"/>
      <c r="D42" s="114"/>
      <c r="E42" s="115"/>
      <c r="F42" s="111"/>
      <c r="G42" s="111"/>
      <c r="H42" s="111"/>
      <c r="I42" s="116"/>
      <c r="J42" s="117"/>
      <c r="K42" s="117"/>
      <c r="L42" s="118"/>
      <c r="M42" s="119"/>
      <c r="N42" s="117"/>
      <c r="O42" s="120"/>
      <c r="P42" s="45"/>
      <c r="Q42" s="178"/>
      <c r="R42" s="178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</row>
    <row r="43" spans="1:38" ht="44.25" customHeight="1">
      <c r="A43" s="156" t="s">
        <v>644</v>
      </c>
      <c r="B43" s="191"/>
      <c r="C43" s="191"/>
      <c r="D43" s="1"/>
      <c r="E43" s="6"/>
      <c r="F43" s="6"/>
      <c r="G43" s="6"/>
      <c r="H43" s="6" t="s">
        <v>669</v>
      </c>
      <c r="I43" s="6"/>
      <c r="J43" s="6"/>
      <c r="K43" s="152"/>
      <c r="L43" s="192"/>
      <c r="M43" s="152"/>
      <c r="N43" s="153"/>
      <c r="O43" s="152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62" t="s">
        <v>645</v>
      </c>
      <c r="B44" s="156"/>
      <c r="C44" s="156"/>
      <c r="D44" s="156"/>
      <c r="E44" s="45"/>
      <c r="F44" s="163" t="s">
        <v>646</v>
      </c>
      <c r="G44" s="66"/>
      <c r="H44" s="45"/>
      <c r="I44" s="66"/>
      <c r="J44" s="6"/>
      <c r="K44" s="193"/>
      <c r="L44" s="194"/>
      <c r="M44" s="6"/>
      <c r="N44" s="146"/>
      <c r="O44" s="195"/>
      <c r="P44" s="45"/>
      <c r="Q44" s="45"/>
      <c r="R44" s="6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</row>
    <row r="45" spans="1:38" ht="14.25" customHeight="1">
      <c r="A45" s="162"/>
      <c r="B45" s="156"/>
      <c r="C45" s="156"/>
      <c r="D45" s="156"/>
      <c r="E45" s="6"/>
      <c r="F45" s="163" t="s">
        <v>649</v>
      </c>
      <c r="G45" s="66"/>
      <c r="H45" s="45"/>
      <c r="I45" s="66"/>
      <c r="J45" s="6"/>
      <c r="K45" s="193"/>
      <c r="L45" s="194"/>
      <c r="M45" s="6"/>
      <c r="N45" s="146"/>
      <c r="O45" s="195"/>
      <c r="P45" s="45"/>
      <c r="Q45" s="45"/>
      <c r="R45" s="6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</row>
    <row r="46" spans="1:38" ht="14.25" customHeight="1">
      <c r="A46" s="156"/>
      <c r="B46" s="156"/>
      <c r="C46" s="156"/>
      <c r="D46" s="156"/>
      <c r="E46" s="6"/>
      <c r="F46" s="6"/>
      <c r="G46" s="6"/>
      <c r="H46" s="6"/>
      <c r="I46" s="6"/>
      <c r="J46" s="168"/>
      <c r="K46" s="165"/>
      <c r="L46" s="166"/>
      <c r="M46" s="6"/>
      <c r="N46" s="169"/>
      <c r="O46" s="1"/>
      <c r="P46" s="45"/>
      <c r="Q46" s="45"/>
      <c r="R46" s="6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ht="12.75" customHeight="1">
      <c r="A47" s="196" t="s">
        <v>670</v>
      </c>
      <c r="B47" s="196"/>
      <c r="C47" s="196"/>
      <c r="D47" s="196"/>
      <c r="E47" s="6"/>
      <c r="F47" s="6"/>
      <c r="G47" s="6"/>
      <c r="H47" s="6"/>
      <c r="I47" s="6"/>
      <c r="J47" s="6"/>
      <c r="K47" s="6"/>
      <c r="L47" s="6"/>
      <c r="M47" s="6"/>
      <c r="N47" s="6"/>
      <c r="O47" s="24"/>
      <c r="Q47" s="45"/>
      <c r="R47" s="6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</row>
    <row r="48" spans="1:38" ht="38.25" customHeight="1">
      <c r="A48" s="108" t="s">
        <v>16</v>
      </c>
      <c r="B48" s="108" t="s">
        <v>592</v>
      </c>
      <c r="C48" s="108"/>
      <c r="D48" s="109" t="s">
        <v>613</v>
      </c>
      <c r="E48" s="108" t="s">
        <v>614</v>
      </c>
      <c r="F48" s="108" t="s">
        <v>615</v>
      </c>
      <c r="G48" s="108" t="s">
        <v>651</v>
      </c>
      <c r="H48" s="108" t="s">
        <v>617</v>
      </c>
      <c r="I48" s="108" t="s">
        <v>618</v>
      </c>
      <c r="J48" s="107" t="s">
        <v>619</v>
      </c>
      <c r="K48" s="197" t="s">
        <v>671</v>
      </c>
      <c r="L48" s="110" t="s">
        <v>621</v>
      </c>
      <c r="M48" s="197" t="s">
        <v>672</v>
      </c>
      <c r="N48" s="108" t="s">
        <v>673</v>
      </c>
      <c r="O48" s="107" t="s">
        <v>623</v>
      </c>
      <c r="P48" s="109" t="s">
        <v>624</v>
      </c>
      <c r="Q48" s="45"/>
      <c r="R48" s="6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</row>
    <row r="49" spans="1:38" ht="12.75" customHeight="1">
      <c r="A49" s="121">
        <v>1</v>
      </c>
      <c r="B49" s="198">
        <v>45079</v>
      </c>
      <c r="C49" s="199"/>
      <c r="D49" s="199" t="s">
        <v>674</v>
      </c>
      <c r="E49" s="121" t="s">
        <v>653</v>
      </c>
      <c r="F49" s="121">
        <v>2245</v>
      </c>
      <c r="G49" s="121">
        <v>2197</v>
      </c>
      <c r="H49" s="127">
        <v>2276</v>
      </c>
      <c r="I49" s="127" t="s">
        <v>675</v>
      </c>
      <c r="J49" s="127" t="s">
        <v>676</v>
      </c>
      <c r="K49" s="121">
        <f t="shared" ref="K49:K50" si="8">H49-F49</f>
        <v>31</v>
      </c>
      <c r="L49" s="128">
        <f t="shared" ref="L49:L52" si="9">(H49*N49)*0.07%</f>
        <v>477.96000000000009</v>
      </c>
      <c r="M49" s="200">
        <f t="shared" ref="M49:M52" si="10">(K49*N49)-L49</f>
        <v>8822.0399999999991</v>
      </c>
      <c r="N49" s="121">
        <v>300</v>
      </c>
      <c r="O49" s="127" t="s">
        <v>633</v>
      </c>
      <c r="P49" s="122">
        <v>45082</v>
      </c>
      <c r="Q49" s="201"/>
      <c r="R49" s="66" t="s">
        <v>630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202"/>
      <c r="AG49" s="203"/>
      <c r="AH49" s="201"/>
      <c r="AI49" s="201"/>
      <c r="AJ49" s="202"/>
      <c r="AK49" s="202"/>
      <c r="AL49" s="202"/>
    </row>
    <row r="50" spans="1:38" ht="12.75" customHeight="1">
      <c r="A50" s="180">
        <v>2</v>
      </c>
      <c r="B50" s="204">
        <v>45084</v>
      </c>
      <c r="C50" s="205"/>
      <c r="D50" s="205" t="s">
        <v>677</v>
      </c>
      <c r="E50" s="180" t="s">
        <v>653</v>
      </c>
      <c r="F50" s="180">
        <v>1065</v>
      </c>
      <c r="G50" s="180">
        <v>1053</v>
      </c>
      <c r="H50" s="186">
        <v>1052</v>
      </c>
      <c r="I50" s="186" t="s">
        <v>678</v>
      </c>
      <c r="J50" s="186" t="s">
        <v>679</v>
      </c>
      <c r="K50" s="180">
        <f t="shared" si="8"/>
        <v>-13</v>
      </c>
      <c r="L50" s="187">
        <f t="shared" si="9"/>
        <v>736.40000000000009</v>
      </c>
      <c r="M50" s="206">
        <f t="shared" si="10"/>
        <v>-13736.4</v>
      </c>
      <c r="N50" s="180">
        <v>1000</v>
      </c>
      <c r="O50" s="186" t="s">
        <v>658</v>
      </c>
      <c r="P50" s="207">
        <v>45086</v>
      </c>
      <c r="Q50" s="201"/>
      <c r="R50" s="66" t="s">
        <v>668</v>
      </c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202"/>
      <c r="AG50" s="203"/>
      <c r="AH50" s="201"/>
      <c r="AI50" s="201"/>
      <c r="AJ50" s="202"/>
      <c r="AK50" s="202"/>
      <c r="AL50" s="202"/>
    </row>
    <row r="51" spans="1:38" ht="12.75" customHeight="1">
      <c r="A51" s="180">
        <v>3</v>
      </c>
      <c r="B51" s="204">
        <v>45089</v>
      </c>
      <c r="C51" s="205"/>
      <c r="D51" s="205" t="s">
        <v>680</v>
      </c>
      <c r="E51" s="180" t="s">
        <v>681</v>
      </c>
      <c r="F51" s="180">
        <v>161</v>
      </c>
      <c r="G51" s="180">
        <v>165</v>
      </c>
      <c r="H51" s="186">
        <v>165</v>
      </c>
      <c r="I51" s="186">
        <v>152</v>
      </c>
      <c r="J51" s="186" t="s">
        <v>682</v>
      </c>
      <c r="K51" s="180">
        <f t="shared" ref="K51:K52" si="11">F51-H51</f>
        <v>-4</v>
      </c>
      <c r="L51" s="187">
        <f t="shared" si="9"/>
        <v>323.40000000000003</v>
      </c>
      <c r="M51" s="206">
        <f t="shared" si="10"/>
        <v>-11523.4</v>
      </c>
      <c r="N51" s="180">
        <v>2800</v>
      </c>
      <c r="O51" s="186" t="s">
        <v>658</v>
      </c>
      <c r="P51" s="207">
        <v>45090</v>
      </c>
      <c r="Q51" s="201"/>
      <c r="R51" s="66" t="s">
        <v>668</v>
      </c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202"/>
      <c r="AG51" s="203"/>
      <c r="AH51" s="201"/>
      <c r="AI51" s="201"/>
      <c r="AJ51" s="202"/>
      <c r="AK51" s="202"/>
      <c r="AL51" s="202"/>
    </row>
    <row r="52" spans="1:38" ht="12.75" customHeight="1">
      <c r="A52" s="180">
        <v>4</v>
      </c>
      <c r="B52" s="204">
        <v>45089</v>
      </c>
      <c r="C52" s="205"/>
      <c r="D52" s="205" t="s">
        <v>683</v>
      </c>
      <c r="E52" s="180" t="s">
        <v>681</v>
      </c>
      <c r="F52" s="180">
        <v>367.5</v>
      </c>
      <c r="G52" s="180">
        <v>374</v>
      </c>
      <c r="H52" s="186">
        <v>374</v>
      </c>
      <c r="I52" s="186" t="s">
        <v>684</v>
      </c>
      <c r="J52" s="186" t="s">
        <v>685</v>
      </c>
      <c r="K52" s="180">
        <f t="shared" si="11"/>
        <v>-6.5</v>
      </c>
      <c r="L52" s="187">
        <f t="shared" si="9"/>
        <v>523.6</v>
      </c>
      <c r="M52" s="206">
        <f t="shared" si="10"/>
        <v>-13523.6</v>
      </c>
      <c r="N52" s="180">
        <v>2000</v>
      </c>
      <c r="O52" s="186" t="s">
        <v>658</v>
      </c>
      <c r="P52" s="207">
        <v>45090</v>
      </c>
      <c r="Q52" s="201"/>
      <c r="R52" s="66" t="s">
        <v>630</v>
      </c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202"/>
      <c r="AG52" s="203"/>
      <c r="AH52" s="201"/>
      <c r="AI52" s="201"/>
      <c r="AJ52" s="202"/>
      <c r="AK52" s="202"/>
      <c r="AL52" s="202"/>
    </row>
    <row r="53" spans="1:38" ht="12.75" customHeight="1">
      <c r="A53" s="111">
        <v>5</v>
      </c>
      <c r="B53" s="208">
        <v>45091</v>
      </c>
      <c r="C53" s="209"/>
      <c r="D53" s="209" t="s">
        <v>1009</v>
      </c>
      <c r="E53" s="111" t="s">
        <v>681</v>
      </c>
      <c r="F53" s="111" t="s">
        <v>1010</v>
      </c>
      <c r="G53" s="111">
        <v>950</v>
      </c>
      <c r="H53" s="117"/>
      <c r="I53" s="117" t="s">
        <v>1011</v>
      </c>
      <c r="J53" s="332" t="s">
        <v>629</v>
      </c>
      <c r="K53" s="111"/>
      <c r="L53" s="118"/>
      <c r="M53" s="212"/>
      <c r="N53" s="111"/>
      <c r="O53" s="117"/>
      <c r="P53" s="112"/>
      <c r="Q53" s="201"/>
      <c r="R53" s="66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202"/>
      <c r="AG53" s="203"/>
      <c r="AH53" s="201"/>
      <c r="AI53" s="201"/>
      <c r="AJ53" s="202"/>
      <c r="AK53" s="202"/>
      <c r="AL53" s="202"/>
    </row>
    <row r="54" spans="1:38" ht="12.75" customHeight="1">
      <c r="A54" s="324">
        <v>6</v>
      </c>
      <c r="B54" s="325">
        <v>45096</v>
      </c>
      <c r="C54" s="326"/>
      <c r="D54" s="326" t="s">
        <v>1051</v>
      </c>
      <c r="E54" s="324" t="s">
        <v>653</v>
      </c>
      <c r="F54" s="324">
        <v>606</v>
      </c>
      <c r="G54" s="324">
        <v>595</v>
      </c>
      <c r="H54" s="327">
        <v>617</v>
      </c>
      <c r="I54" s="327" t="s">
        <v>1052</v>
      </c>
      <c r="J54" s="127" t="s">
        <v>1063</v>
      </c>
      <c r="K54" s="121">
        <f t="shared" ref="K54" si="12">H54-F54</f>
        <v>11</v>
      </c>
      <c r="L54" s="128">
        <f t="shared" ref="L54" si="13">(H54*N54)*0.07%</f>
        <v>475.09000000000009</v>
      </c>
      <c r="M54" s="200">
        <f t="shared" ref="M54" si="14">(K54*N54)-L54</f>
        <v>11624.91</v>
      </c>
      <c r="N54" s="121">
        <v>1100</v>
      </c>
      <c r="O54" s="127" t="s">
        <v>633</v>
      </c>
      <c r="P54" s="122">
        <v>45096</v>
      </c>
      <c r="Q54" s="201"/>
      <c r="R54" s="66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202"/>
      <c r="AG54" s="203"/>
      <c r="AH54" s="201"/>
      <c r="AI54" s="201"/>
      <c r="AJ54" s="202"/>
      <c r="AK54" s="202"/>
      <c r="AL54" s="202"/>
    </row>
    <row r="55" spans="1:38" ht="12.75" customHeight="1">
      <c r="A55" s="111">
        <v>7</v>
      </c>
      <c r="B55" s="208">
        <v>45096</v>
      </c>
      <c r="C55" s="209"/>
      <c r="D55" s="209" t="s">
        <v>1054</v>
      </c>
      <c r="E55" s="111" t="s">
        <v>653</v>
      </c>
      <c r="F55" s="111" t="s">
        <v>1055</v>
      </c>
      <c r="G55" s="111">
        <v>1548</v>
      </c>
      <c r="H55" s="117"/>
      <c r="I55" s="117" t="s">
        <v>1056</v>
      </c>
      <c r="J55" s="332" t="s">
        <v>629</v>
      </c>
      <c r="K55" s="111"/>
      <c r="L55" s="118"/>
      <c r="M55" s="212"/>
      <c r="N55" s="111"/>
      <c r="O55" s="117"/>
      <c r="P55" s="112"/>
      <c r="Q55" s="201"/>
      <c r="R55" s="66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202"/>
      <c r="AG55" s="203"/>
      <c r="AH55" s="201"/>
      <c r="AI55" s="201"/>
      <c r="AJ55" s="202"/>
      <c r="AK55" s="202"/>
      <c r="AL55" s="202"/>
    </row>
    <row r="56" spans="1:38" ht="12.75" customHeight="1">
      <c r="A56" s="111"/>
      <c r="B56" s="208"/>
      <c r="C56" s="209"/>
      <c r="D56" s="209"/>
      <c r="E56" s="111"/>
      <c r="F56" s="111"/>
      <c r="G56" s="111"/>
      <c r="H56" s="117"/>
      <c r="I56" s="117"/>
      <c r="J56" s="332"/>
      <c r="K56" s="111"/>
      <c r="L56" s="118"/>
      <c r="M56" s="212"/>
      <c r="N56" s="111"/>
      <c r="O56" s="117"/>
      <c r="P56" s="112"/>
      <c r="Q56" s="201"/>
      <c r="R56" s="66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202"/>
      <c r="AG56" s="203"/>
      <c r="AH56" s="201"/>
      <c r="AI56" s="201"/>
      <c r="AJ56" s="202"/>
      <c r="AK56" s="202"/>
      <c r="AL56" s="202"/>
    </row>
    <row r="57" spans="1:38" ht="12.75" customHeight="1">
      <c r="A57" s="111"/>
      <c r="B57" s="208"/>
      <c r="C57" s="209"/>
      <c r="D57" s="209"/>
      <c r="E57" s="111"/>
      <c r="F57" s="111"/>
      <c r="G57" s="111"/>
      <c r="H57" s="117"/>
      <c r="I57" s="117"/>
      <c r="J57" s="332"/>
      <c r="K57" s="111"/>
      <c r="L57" s="118"/>
      <c r="M57" s="212"/>
      <c r="N57" s="111"/>
      <c r="O57" s="117"/>
      <c r="P57" s="112"/>
      <c r="Q57" s="201"/>
      <c r="R57" s="66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202"/>
      <c r="AG57" s="203"/>
      <c r="AH57" s="201"/>
      <c r="AI57" s="201"/>
      <c r="AJ57" s="202"/>
      <c r="AK57" s="202"/>
      <c r="AL57" s="202"/>
    </row>
    <row r="58" spans="1:38" ht="12.75" customHeight="1">
      <c r="A58" s="111"/>
      <c r="B58" s="208"/>
      <c r="C58" s="209"/>
      <c r="D58" s="209"/>
      <c r="E58" s="111"/>
      <c r="F58" s="111"/>
      <c r="G58" s="111"/>
      <c r="H58" s="117"/>
      <c r="I58" s="117"/>
      <c r="J58" s="210"/>
      <c r="K58" s="111"/>
      <c r="L58" s="211"/>
      <c r="M58" s="212"/>
      <c r="N58" s="111"/>
      <c r="O58" s="117"/>
      <c r="P58" s="112"/>
      <c r="Q58" s="201"/>
      <c r="R58" s="66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202"/>
      <c r="AG58" s="203"/>
      <c r="AH58" s="201"/>
      <c r="AI58" s="201"/>
      <c r="AJ58" s="202"/>
      <c r="AK58" s="202"/>
      <c r="AL58" s="202"/>
    </row>
    <row r="59" spans="1:38" ht="12.75" customHeight="1">
      <c r="A59" s="202"/>
      <c r="B59" s="213"/>
      <c r="C59" s="201"/>
      <c r="D59" s="201"/>
      <c r="E59" s="202"/>
      <c r="F59" s="202"/>
      <c r="G59" s="202"/>
      <c r="H59" s="214"/>
      <c r="I59" s="214"/>
      <c r="J59" s="214"/>
      <c r="K59" s="201"/>
      <c r="L59" s="202"/>
      <c r="M59" s="202"/>
      <c r="N59" s="202"/>
      <c r="O59" s="214"/>
      <c r="P59" s="214"/>
      <c r="Q59" s="201"/>
      <c r="R59" s="66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202"/>
      <c r="AG59" s="203"/>
      <c r="AH59" s="201"/>
      <c r="AI59" s="201"/>
      <c r="AJ59" s="202"/>
      <c r="AK59" s="202"/>
      <c r="AL59" s="202"/>
    </row>
    <row r="60" spans="1:38" ht="38.25" customHeight="1">
      <c r="A60" s="215" t="s">
        <v>686</v>
      </c>
      <c r="B60" s="215"/>
      <c r="C60" s="215"/>
      <c r="D60" s="215"/>
      <c r="E60" s="216"/>
      <c r="F60" s="149"/>
      <c r="G60" s="149"/>
      <c r="H60" s="149"/>
      <c r="I60" s="149"/>
      <c r="J60" s="1"/>
      <c r="K60" s="6"/>
      <c r="L60" s="6"/>
      <c r="M60" s="6"/>
      <c r="N60" s="1"/>
      <c r="O60" s="1"/>
      <c r="P60" s="45"/>
      <c r="Q60" s="45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5"/>
      <c r="AG60" s="45"/>
      <c r="AH60" s="45"/>
      <c r="AI60" s="45"/>
      <c r="AJ60" s="45"/>
      <c r="AK60" s="45"/>
      <c r="AL60" s="45"/>
    </row>
    <row r="61" spans="1:38" ht="15.75" customHeight="1">
      <c r="A61" s="108" t="s">
        <v>16</v>
      </c>
      <c r="B61" s="108" t="s">
        <v>592</v>
      </c>
      <c r="C61" s="108"/>
      <c r="D61" s="109" t="s">
        <v>613</v>
      </c>
      <c r="E61" s="108" t="s">
        <v>614</v>
      </c>
      <c r="F61" s="108" t="s">
        <v>615</v>
      </c>
      <c r="G61" s="108" t="s">
        <v>651</v>
      </c>
      <c r="H61" s="108" t="s">
        <v>617</v>
      </c>
      <c r="I61" s="108" t="s">
        <v>618</v>
      </c>
      <c r="J61" s="107" t="s">
        <v>619</v>
      </c>
      <c r="K61" s="107" t="s">
        <v>687</v>
      </c>
      <c r="L61" s="110" t="s">
        <v>621</v>
      </c>
      <c r="M61" s="197" t="s">
        <v>672</v>
      </c>
      <c r="N61" s="108" t="s">
        <v>673</v>
      </c>
      <c r="O61" s="108" t="s">
        <v>623</v>
      </c>
      <c r="P61" s="109" t="s">
        <v>624</v>
      </c>
      <c r="Q61" s="45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5"/>
      <c r="AG61" s="45"/>
      <c r="AH61" s="45"/>
      <c r="AI61" s="45"/>
      <c r="AJ61" s="45"/>
      <c r="AK61" s="45"/>
      <c r="AL61" s="45"/>
    </row>
    <row r="62" spans="1:38" ht="15" customHeight="1">
      <c r="A62" s="121">
        <v>1</v>
      </c>
      <c r="B62" s="198">
        <v>45078</v>
      </c>
      <c r="C62" s="199"/>
      <c r="D62" s="199" t="s">
        <v>688</v>
      </c>
      <c r="E62" s="121" t="s">
        <v>653</v>
      </c>
      <c r="F62" s="121">
        <v>1.5</v>
      </c>
      <c r="G62" s="121">
        <v>0.4</v>
      </c>
      <c r="H62" s="127">
        <v>2.15</v>
      </c>
      <c r="I62" s="128" t="s">
        <v>689</v>
      </c>
      <c r="J62" s="127" t="s">
        <v>690</v>
      </c>
      <c r="K62" s="121">
        <f t="shared" ref="K62:K64" si="15">H62-F62</f>
        <v>0.64999999999999991</v>
      </c>
      <c r="L62" s="217">
        <v>100</v>
      </c>
      <c r="M62" s="200">
        <f t="shared" ref="M62:M67" si="16">(K62*N62)-100</f>
        <v>2629.9999999999995</v>
      </c>
      <c r="N62" s="121">
        <v>4200</v>
      </c>
      <c r="O62" s="127" t="s">
        <v>633</v>
      </c>
      <c r="P62" s="122">
        <v>45079</v>
      </c>
      <c r="Q62" s="45"/>
      <c r="R62" s="66" t="s">
        <v>630</v>
      </c>
      <c r="S62" s="45"/>
      <c r="T62" s="45"/>
      <c r="U62" s="45"/>
      <c r="V62" s="45"/>
      <c r="W62" s="45"/>
      <c r="X62" s="66"/>
      <c r="Y62" s="45"/>
      <c r="Z62" s="45"/>
      <c r="AA62" s="45"/>
      <c r="AB62" s="45"/>
      <c r="AC62" s="45"/>
      <c r="AD62" s="66"/>
      <c r="AE62" s="45"/>
      <c r="AF62" s="45"/>
      <c r="AG62" s="45"/>
      <c r="AH62" s="45"/>
      <c r="AI62" s="45"/>
      <c r="AJ62" s="66"/>
      <c r="AK62" s="45"/>
      <c r="AL62" s="45"/>
    </row>
    <row r="63" spans="1:38" ht="15" customHeight="1">
      <c r="A63" s="180">
        <v>2</v>
      </c>
      <c r="B63" s="204">
        <v>45078</v>
      </c>
      <c r="C63" s="205"/>
      <c r="D63" s="205" t="s">
        <v>691</v>
      </c>
      <c r="E63" s="180" t="s">
        <v>653</v>
      </c>
      <c r="F63" s="180">
        <v>47.5</v>
      </c>
      <c r="G63" s="180">
        <v>18</v>
      </c>
      <c r="H63" s="186">
        <v>17</v>
      </c>
      <c r="I63" s="187" t="s">
        <v>692</v>
      </c>
      <c r="J63" s="186" t="s">
        <v>693</v>
      </c>
      <c r="K63" s="180">
        <f t="shared" si="15"/>
        <v>-30.5</v>
      </c>
      <c r="L63" s="218">
        <v>100</v>
      </c>
      <c r="M63" s="206">
        <f t="shared" si="16"/>
        <v>-1625</v>
      </c>
      <c r="N63" s="180">
        <v>50</v>
      </c>
      <c r="O63" s="186" t="s">
        <v>658</v>
      </c>
      <c r="P63" s="207">
        <v>45082</v>
      </c>
      <c r="Q63" s="45"/>
      <c r="R63" s="66" t="s">
        <v>630</v>
      </c>
      <c r="S63" s="45"/>
      <c r="T63" s="45"/>
      <c r="U63" s="45"/>
      <c r="V63" s="45"/>
      <c r="W63" s="45"/>
      <c r="X63" s="66"/>
      <c r="Y63" s="45"/>
      <c r="Z63" s="45"/>
      <c r="AA63" s="45"/>
      <c r="AB63" s="45"/>
      <c r="AC63" s="45"/>
      <c r="AD63" s="66"/>
      <c r="AE63" s="45"/>
      <c r="AF63" s="45"/>
      <c r="AG63" s="45"/>
      <c r="AH63" s="45"/>
      <c r="AI63" s="45"/>
      <c r="AJ63" s="66"/>
      <c r="AK63" s="45"/>
      <c r="AL63" s="45"/>
    </row>
    <row r="64" spans="1:38" ht="15" customHeight="1">
      <c r="A64" s="219">
        <v>3</v>
      </c>
      <c r="B64" s="220">
        <v>45078</v>
      </c>
      <c r="C64" s="221"/>
      <c r="D64" s="221" t="s">
        <v>694</v>
      </c>
      <c r="E64" s="219" t="s">
        <v>653</v>
      </c>
      <c r="F64" s="219">
        <v>210</v>
      </c>
      <c r="G64" s="219">
        <v>115</v>
      </c>
      <c r="H64" s="222">
        <v>225</v>
      </c>
      <c r="I64" s="223" t="s">
        <v>695</v>
      </c>
      <c r="J64" s="222" t="s">
        <v>696</v>
      </c>
      <c r="K64" s="219">
        <f t="shared" si="15"/>
        <v>15</v>
      </c>
      <c r="L64" s="224">
        <v>100</v>
      </c>
      <c r="M64" s="225">
        <f t="shared" si="16"/>
        <v>275</v>
      </c>
      <c r="N64" s="219">
        <v>25</v>
      </c>
      <c r="O64" s="222" t="s">
        <v>697</v>
      </c>
      <c r="P64" s="226">
        <v>45079</v>
      </c>
      <c r="Q64" s="45"/>
      <c r="R64" s="66" t="s">
        <v>630</v>
      </c>
      <c r="S64" s="45"/>
      <c r="T64" s="45"/>
      <c r="U64" s="45"/>
      <c r="V64" s="45"/>
      <c r="W64" s="45"/>
      <c r="X64" s="66"/>
      <c r="Y64" s="45"/>
      <c r="Z64" s="45"/>
      <c r="AA64" s="45"/>
      <c r="AB64" s="45"/>
      <c r="AC64" s="45"/>
      <c r="AD64" s="66"/>
      <c r="AE64" s="45"/>
      <c r="AF64" s="45"/>
      <c r="AG64" s="45"/>
      <c r="AH64" s="45"/>
      <c r="AI64" s="45"/>
      <c r="AJ64" s="66"/>
      <c r="AK64" s="45"/>
      <c r="AL64" s="45"/>
    </row>
    <row r="65" spans="1:38" ht="15" customHeight="1">
      <c r="A65" s="121">
        <v>4</v>
      </c>
      <c r="B65" s="122">
        <v>45079</v>
      </c>
      <c r="C65" s="199"/>
      <c r="D65" s="199" t="s">
        <v>698</v>
      </c>
      <c r="E65" s="121" t="s">
        <v>681</v>
      </c>
      <c r="F65" s="121">
        <v>82.5</v>
      </c>
      <c r="G65" s="121">
        <v>145</v>
      </c>
      <c r="H65" s="127">
        <v>62.5</v>
      </c>
      <c r="I65" s="128" t="s">
        <v>699</v>
      </c>
      <c r="J65" s="127" t="s">
        <v>700</v>
      </c>
      <c r="K65" s="121">
        <f t="shared" ref="K65:K66" si="17">F65-H65</f>
        <v>20</v>
      </c>
      <c r="L65" s="217">
        <v>100</v>
      </c>
      <c r="M65" s="200">
        <f t="shared" si="16"/>
        <v>900</v>
      </c>
      <c r="N65" s="121">
        <v>50</v>
      </c>
      <c r="O65" s="127" t="s">
        <v>633</v>
      </c>
      <c r="P65" s="122">
        <v>45079</v>
      </c>
      <c r="Q65" s="45"/>
      <c r="R65" s="66" t="s">
        <v>630</v>
      </c>
      <c r="S65" s="45"/>
      <c r="T65" s="45"/>
      <c r="U65" s="45"/>
      <c r="V65" s="45"/>
      <c r="W65" s="45"/>
      <c r="X65" s="66"/>
      <c r="Y65" s="45"/>
      <c r="Z65" s="45"/>
      <c r="AA65" s="45"/>
      <c r="AB65" s="45"/>
      <c r="AC65" s="45"/>
      <c r="AD65" s="66"/>
      <c r="AE65" s="45"/>
      <c r="AF65" s="45"/>
      <c r="AG65" s="45"/>
      <c r="AH65" s="45"/>
      <c r="AI65" s="45"/>
      <c r="AJ65" s="66"/>
      <c r="AK65" s="45"/>
      <c r="AL65" s="45"/>
    </row>
    <row r="66" spans="1:38" ht="15" customHeight="1">
      <c r="A66" s="121">
        <v>5</v>
      </c>
      <c r="B66" s="122">
        <v>45079</v>
      </c>
      <c r="C66" s="199"/>
      <c r="D66" s="199" t="s">
        <v>698</v>
      </c>
      <c r="E66" s="121" t="s">
        <v>681</v>
      </c>
      <c r="F66" s="121">
        <v>85</v>
      </c>
      <c r="G66" s="121">
        <v>145</v>
      </c>
      <c r="H66" s="127">
        <v>64</v>
      </c>
      <c r="I66" s="128" t="s">
        <v>699</v>
      </c>
      <c r="J66" s="127" t="s">
        <v>701</v>
      </c>
      <c r="K66" s="121">
        <f t="shared" si="17"/>
        <v>21</v>
      </c>
      <c r="L66" s="217">
        <v>100</v>
      </c>
      <c r="M66" s="200">
        <f t="shared" si="16"/>
        <v>950</v>
      </c>
      <c r="N66" s="121">
        <v>50</v>
      </c>
      <c r="O66" s="127" t="s">
        <v>633</v>
      </c>
      <c r="P66" s="122">
        <v>45079</v>
      </c>
      <c r="Q66" s="45"/>
      <c r="R66" s="66" t="s">
        <v>630</v>
      </c>
      <c r="S66" s="45"/>
      <c r="T66" s="45"/>
      <c r="U66" s="45"/>
      <c r="V66" s="45"/>
      <c r="W66" s="45"/>
      <c r="X66" s="66"/>
      <c r="Y66" s="45"/>
      <c r="Z66" s="45"/>
      <c r="AA66" s="45"/>
      <c r="AB66" s="45"/>
      <c r="AC66" s="45"/>
      <c r="AD66" s="66"/>
      <c r="AE66" s="45"/>
      <c r="AF66" s="45"/>
      <c r="AG66" s="45"/>
      <c r="AH66" s="45"/>
      <c r="AI66" s="45"/>
      <c r="AJ66" s="66"/>
      <c r="AK66" s="45"/>
      <c r="AL66" s="45"/>
    </row>
    <row r="67" spans="1:38" ht="15" customHeight="1">
      <c r="A67" s="324">
        <v>6</v>
      </c>
      <c r="B67" s="325">
        <v>45079</v>
      </c>
      <c r="C67" s="326"/>
      <c r="D67" s="326" t="s">
        <v>702</v>
      </c>
      <c r="E67" s="324" t="s">
        <v>653</v>
      </c>
      <c r="F67" s="324">
        <v>10.5</v>
      </c>
      <c r="G67" s="324">
        <v>4</v>
      </c>
      <c r="H67" s="327">
        <v>14.5</v>
      </c>
      <c r="I67" s="328" t="s">
        <v>703</v>
      </c>
      <c r="J67" s="127" t="s">
        <v>1008</v>
      </c>
      <c r="K67" s="121">
        <f t="shared" ref="K67" si="18">H67-F67</f>
        <v>4</v>
      </c>
      <c r="L67" s="217">
        <v>100</v>
      </c>
      <c r="M67" s="200">
        <f t="shared" si="16"/>
        <v>2700</v>
      </c>
      <c r="N67" s="121">
        <v>700</v>
      </c>
      <c r="O67" s="127" t="s">
        <v>633</v>
      </c>
      <c r="P67" s="122">
        <v>45092</v>
      </c>
      <c r="Q67" s="45"/>
      <c r="R67" s="66" t="s">
        <v>630</v>
      </c>
      <c r="S67" s="45"/>
      <c r="T67" s="45"/>
      <c r="U67" s="45"/>
      <c r="V67" s="45"/>
      <c r="W67" s="45"/>
      <c r="X67" s="66"/>
      <c r="Y67" s="45"/>
      <c r="Z67" s="45"/>
      <c r="AA67" s="45"/>
      <c r="AB67" s="45"/>
      <c r="AC67" s="45"/>
      <c r="AD67" s="66"/>
      <c r="AE67" s="45"/>
      <c r="AF67" s="45"/>
      <c r="AG67" s="45"/>
      <c r="AH67" s="45"/>
      <c r="AI67" s="45"/>
      <c r="AJ67" s="66"/>
      <c r="AK67" s="45"/>
      <c r="AL67" s="45"/>
    </row>
    <row r="68" spans="1:38" ht="15" customHeight="1">
      <c r="A68" s="121">
        <v>7</v>
      </c>
      <c r="B68" s="198">
        <v>45082</v>
      </c>
      <c r="C68" s="199"/>
      <c r="D68" s="199" t="s">
        <v>704</v>
      </c>
      <c r="E68" s="121" t="s">
        <v>653</v>
      </c>
      <c r="F68" s="121">
        <v>130</v>
      </c>
      <c r="G68" s="121">
        <v>45</v>
      </c>
      <c r="H68" s="127">
        <v>152.5</v>
      </c>
      <c r="I68" s="128" t="s">
        <v>705</v>
      </c>
      <c r="J68" s="127" t="s">
        <v>706</v>
      </c>
      <c r="K68" s="121">
        <f>H68-F68</f>
        <v>22.5</v>
      </c>
      <c r="L68" s="217">
        <v>100</v>
      </c>
      <c r="M68" s="200">
        <f t="shared" ref="M68:M73" si="19">(K68*N68)-100</f>
        <v>462.5</v>
      </c>
      <c r="N68" s="121">
        <v>25</v>
      </c>
      <c r="O68" s="127" t="s">
        <v>633</v>
      </c>
      <c r="P68" s="122">
        <v>45083</v>
      </c>
      <c r="Q68" s="45"/>
      <c r="R68" s="66" t="s">
        <v>630</v>
      </c>
      <c r="S68" s="45"/>
      <c r="T68" s="45"/>
      <c r="U68" s="45"/>
      <c r="V68" s="45"/>
      <c r="W68" s="45"/>
      <c r="X68" s="66"/>
      <c r="Y68" s="45"/>
      <c r="Z68" s="45"/>
      <c r="AA68" s="45"/>
      <c r="AB68" s="45"/>
      <c r="AC68" s="45"/>
      <c r="AD68" s="66"/>
      <c r="AE68" s="45"/>
      <c r="AF68" s="45"/>
      <c r="AG68" s="45"/>
      <c r="AH68" s="45"/>
      <c r="AI68" s="45"/>
      <c r="AJ68" s="66"/>
      <c r="AK68" s="45"/>
      <c r="AL68" s="45"/>
    </row>
    <row r="69" spans="1:38" ht="15" customHeight="1">
      <c r="A69" s="121">
        <v>8</v>
      </c>
      <c r="B69" s="198">
        <v>45082</v>
      </c>
      <c r="C69" s="199"/>
      <c r="D69" s="199" t="s">
        <v>707</v>
      </c>
      <c r="E69" s="121" t="s">
        <v>681</v>
      </c>
      <c r="F69" s="121">
        <v>7.35</v>
      </c>
      <c r="G69" s="121">
        <v>12</v>
      </c>
      <c r="H69" s="127">
        <v>5.8</v>
      </c>
      <c r="I69" s="128">
        <v>1</v>
      </c>
      <c r="J69" s="127" t="s">
        <v>708</v>
      </c>
      <c r="K69" s="121">
        <f>F69-H69</f>
        <v>1.5499999999999998</v>
      </c>
      <c r="L69" s="217">
        <v>100</v>
      </c>
      <c r="M69" s="200">
        <f t="shared" si="19"/>
        <v>2031.2499999999995</v>
      </c>
      <c r="N69" s="121">
        <v>1375</v>
      </c>
      <c r="O69" s="127" t="s">
        <v>633</v>
      </c>
      <c r="P69" s="122">
        <v>45083</v>
      </c>
      <c r="Q69" s="45"/>
      <c r="R69" s="66" t="s">
        <v>630</v>
      </c>
      <c r="S69" s="45"/>
      <c r="T69" s="45"/>
      <c r="U69" s="45"/>
      <c r="V69" s="45"/>
      <c r="W69" s="45"/>
      <c r="X69" s="66"/>
      <c r="Y69" s="45"/>
      <c r="Z69" s="45"/>
      <c r="AA69" s="45"/>
      <c r="AB69" s="45"/>
      <c r="AC69" s="45"/>
      <c r="AD69" s="66"/>
      <c r="AE69" s="45"/>
      <c r="AF69" s="45"/>
      <c r="AG69" s="45"/>
      <c r="AH69" s="45"/>
      <c r="AI69" s="45"/>
      <c r="AJ69" s="66"/>
      <c r="AK69" s="45"/>
      <c r="AL69" s="45"/>
    </row>
    <row r="70" spans="1:38" ht="15" customHeight="1">
      <c r="A70" s="121">
        <v>9</v>
      </c>
      <c r="B70" s="198">
        <v>45083</v>
      </c>
      <c r="C70" s="199"/>
      <c r="D70" s="199" t="s">
        <v>709</v>
      </c>
      <c r="E70" s="121" t="s">
        <v>653</v>
      </c>
      <c r="F70" s="121">
        <v>11.5</v>
      </c>
      <c r="G70" s="121"/>
      <c r="H70" s="127">
        <v>21.5</v>
      </c>
      <c r="I70" s="128" t="s">
        <v>710</v>
      </c>
      <c r="J70" s="127" t="s">
        <v>711</v>
      </c>
      <c r="K70" s="121">
        <f t="shared" ref="K70:K71" si="20">H70-F70</f>
        <v>10</v>
      </c>
      <c r="L70" s="217">
        <v>100</v>
      </c>
      <c r="M70" s="200">
        <f t="shared" si="19"/>
        <v>300</v>
      </c>
      <c r="N70" s="121">
        <v>40</v>
      </c>
      <c r="O70" s="127" t="s">
        <v>633</v>
      </c>
      <c r="P70" s="122">
        <v>45083</v>
      </c>
      <c r="Q70" s="45"/>
      <c r="R70" s="66" t="s">
        <v>630</v>
      </c>
      <c r="S70" s="45"/>
      <c r="T70" s="45"/>
      <c r="U70" s="45"/>
      <c r="V70" s="45"/>
      <c r="W70" s="45"/>
      <c r="X70" s="66"/>
      <c r="Y70" s="45"/>
      <c r="Z70" s="45"/>
      <c r="AA70" s="45"/>
      <c r="AB70" s="45"/>
      <c r="AC70" s="45"/>
      <c r="AD70" s="66"/>
      <c r="AE70" s="45"/>
      <c r="AF70" s="45"/>
      <c r="AG70" s="45"/>
      <c r="AH70" s="45"/>
      <c r="AI70" s="45"/>
      <c r="AJ70" s="66"/>
      <c r="AK70" s="45"/>
      <c r="AL70" s="45"/>
    </row>
    <row r="71" spans="1:38" ht="15" customHeight="1">
      <c r="A71" s="121">
        <v>10</v>
      </c>
      <c r="B71" s="198">
        <v>45083</v>
      </c>
      <c r="C71" s="199"/>
      <c r="D71" s="199" t="s">
        <v>712</v>
      </c>
      <c r="E71" s="121" t="s">
        <v>653</v>
      </c>
      <c r="F71" s="121">
        <v>47</v>
      </c>
      <c r="G71" s="121">
        <v>29</v>
      </c>
      <c r="H71" s="127">
        <v>53</v>
      </c>
      <c r="I71" s="128" t="s">
        <v>699</v>
      </c>
      <c r="J71" s="127" t="s">
        <v>713</v>
      </c>
      <c r="K71" s="121">
        <f t="shared" si="20"/>
        <v>6</v>
      </c>
      <c r="L71" s="217">
        <v>100</v>
      </c>
      <c r="M71" s="200">
        <f t="shared" si="19"/>
        <v>1400</v>
      </c>
      <c r="N71" s="121">
        <v>250</v>
      </c>
      <c r="O71" s="127" t="s">
        <v>633</v>
      </c>
      <c r="P71" s="122">
        <v>45084</v>
      </c>
      <c r="Q71" s="45"/>
      <c r="R71" s="66" t="s">
        <v>630</v>
      </c>
      <c r="S71" s="45"/>
      <c r="T71" s="45"/>
      <c r="U71" s="45"/>
      <c r="V71" s="45"/>
      <c r="W71" s="45"/>
      <c r="X71" s="66"/>
      <c r="Y71" s="45"/>
      <c r="Z71" s="45"/>
      <c r="AA71" s="45"/>
      <c r="AB71" s="45"/>
      <c r="AC71" s="45"/>
      <c r="AD71" s="66"/>
      <c r="AE71" s="45"/>
      <c r="AF71" s="45"/>
      <c r="AG71" s="45"/>
      <c r="AH71" s="45"/>
      <c r="AI71" s="45"/>
      <c r="AJ71" s="66"/>
      <c r="AK71" s="45"/>
      <c r="AL71" s="45"/>
    </row>
    <row r="72" spans="1:38" ht="15" customHeight="1">
      <c r="A72" s="121">
        <v>11</v>
      </c>
      <c r="B72" s="198">
        <v>45084</v>
      </c>
      <c r="C72" s="199"/>
      <c r="D72" s="199" t="s">
        <v>698</v>
      </c>
      <c r="E72" s="121" t="s">
        <v>681</v>
      </c>
      <c r="F72" s="121">
        <f>(87.5+120)/2</f>
        <v>103.75</v>
      </c>
      <c r="G72" s="121">
        <v>145</v>
      </c>
      <c r="H72" s="127">
        <v>68.5</v>
      </c>
      <c r="I72" s="128" t="s">
        <v>699</v>
      </c>
      <c r="J72" s="127" t="s">
        <v>714</v>
      </c>
      <c r="K72" s="121">
        <f>F72-H72</f>
        <v>35.25</v>
      </c>
      <c r="L72" s="217">
        <v>100</v>
      </c>
      <c r="M72" s="200">
        <f t="shared" si="19"/>
        <v>1662.5</v>
      </c>
      <c r="N72" s="121">
        <v>50</v>
      </c>
      <c r="O72" s="127" t="s">
        <v>633</v>
      </c>
      <c r="P72" s="122">
        <v>45086</v>
      </c>
      <c r="Q72" s="45"/>
      <c r="R72" s="66" t="s">
        <v>630</v>
      </c>
      <c r="S72" s="45"/>
      <c r="T72" s="45"/>
      <c r="U72" s="45"/>
      <c r="V72" s="45"/>
      <c r="W72" s="45"/>
      <c r="X72" s="66"/>
      <c r="Y72" s="45"/>
      <c r="Z72" s="45"/>
      <c r="AA72" s="45"/>
      <c r="AB72" s="45"/>
      <c r="AC72" s="45"/>
      <c r="AD72" s="66"/>
      <c r="AE72" s="45"/>
      <c r="AF72" s="45"/>
      <c r="AG72" s="45"/>
      <c r="AH72" s="45"/>
      <c r="AI72" s="45"/>
      <c r="AJ72" s="66"/>
      <c r="AK72" s="45"/>
      <c r="AL72" s="45"/>
    </row>
    <row r="73" spans="1:38" ht="15" customHeight="1">
      <c r="A73" s="180">
        <v>12</v>
      </c>
      <c r="B73" s="204">
        <v>45084</v>
      </c>
      <c r="C73" s="205"/>
      <c r="D73" s="205" t="s">
        <v>715</v>
      </c>
      <c r="E73" s="180" t="s">
        <v>653</v>
      </c>
      <c r="F73" s="180">
        <v>119</v>
      </c>
      <c r="G73" s="180">
        <v>35</v>
      </c>
      <c r="H73" s="186">
        <v>35</v>
      </c>
      <c r="I73" s="187" t="s">
        <v>705</v>
      </c>
      <c r="J73" s="186" t="s">
        <v>716</v>
      </c>
      <c r="K73" s="180">
        <f>H73-F73</f>
        <v>-84</v>
      </c>
      <c r="L73" s="218">
        <v>100</v>
      </c>
      <c r="M73" s="206">
        <f t="shared" si="19"/>
        <v>-2200</v>
      </c>
      <c r="N73" s="180">
        <v>25</v>
      </c>
      <c r="O73" s="186" t="s">
        <v>658</v>
      </c>
      <c r="P73" s="207">
        <v>45085</v>
      </c>
      <c r="Q73" s="45"/>
      <c r="R73" s="66" t="s">
        <v>630</v>
      </c>
      <c r="S73" s="45"/>
      <c r="T73" s="45"/>
      <c r="U73" s="45"/>
      <c r="V73" s="45"/>
      <c r="W73" s="45"/>
      <c r="X73" s="66"/>
      <c r="Y73" s="45"/>
      <c r="Z73" s="45"/>
      <c r="AA73" s="45"/>
      <c r="AB73" s="45"/>
      <c r="AC73" s="45"/>
      <c r="AD73" s="66"/>
      <c r="AE73" s="45"/>
      <c r="AF73" s="45"/>
      <c r="AG73" s="45"/>
      <c r="AH73" s="45"/>
      <c r="AI73" s="45"/>
      <c r="AJ73" s="66"/>
      <c r="AK73" s="45"/>
      <c r="AL73" s="45"/>
    </row>
    <row r="74" spans="1:38" ht="15" customHeight="1">
      <c r="A74" s="111">
        <v>13</v>
      </c>
      <c r="B74" s="208">
        <v>45085</v>
      </c>
      <c r="C74" s="209"/>
      <c r="D74" s="209" t="s">
        <v>717</v>
      </c>
      <c r="E74" s="111" t="s">
        <v>653</v>
      </c>
      <c r="F74" s="111" t="s">
        <v>718</v>
      </c>
      <c r="G74" s="111">
        <v>8</v>
      </c>
      <c r="H74" s="117"/>
      <c r="I74" s="118" t="s">
        <v>719</v>
      </c>
      <c r="J74" s="117" t="s">
        <v>629</v>
      </c>
      <c r="K74" s="111"/>
      <c r="L74" s="211"/>
      <c r="M74" s="212"/>
      <c r="N74" s="111"/>
      <c r="O74" s="117"/>
      <c r="P74" s="112"/>
      <c r="Q74" s="45"/>
      <c r="R74" s="66" t="s">
        <v>668</v>
      </c>
      <c r="S74" s="45"/>
      <c r="T74" s="45"/>
      <c r="U74" s="45"/>
      <c r="V74" s="45"/>
      <c r="W74" s="45"/>
      <c r="X74" s="66"/>
      <c r="Y74" s="45"/>
      <c r="Z74" s="45"/>
      <c r="AA74" s="45"/>
      <c r="AB74" s="45"/>
      <c r="AC74" s="45"/>
      <c r="AD74" s="66"/>
      <c r="AE74" s="45"/>
      <c r="AF74" s="45"/>
      <c r="AG74" s="45"/>
      <c r="AH74" s="45"/>
      <c r="AI74" s="45"/>
      <c r="AJ74" s="66"/>
      <c r="AK74" s="45"/>
      <c r="AL74" s="45"/>
    </row>
    <row r="75" spans="1:38" ht="15" customHeight="1">
      <c r="A75" s="121">
        <v>14</v>
      </c>
      <c r="B75" s="198">
        <v>45086</v>
      </c>
      <c r="C75" s="199"/>
      <c r="D75" s="199" t="s">
        <v>720</v>
      </c>
      <c r="E75" s="121" t="s">
        <v>653</v>
      </c>
      <c r="F75" s="121">
        <v>52.5</v>
      </c>
      <c r="G75" s="121">
        <v>19</v>
      </c>
      <c r="H75" s="127">
        <v>73.5</v>
      </c>
      <c r="I75" s="128" t="s">
        <v>692</v>
      </c>
      <c r="J75" s="127" t="s">
        <v>701</v>
      </c>
      <c r="K75" s="121">
        <f>H75-F75</f>
        <v>21</v>
      </c>
      <c r="L75" s="217">
        <v>100</v>
      </c>
      <c r="M75" s="200">
        <f t="shared" ref="M75:M86" si="21">(K75*N75)-100</f>
        <v>950</v>
      </c>
      <c r="N75" s="121">
        <v>50</v>
      </c>
      <c r="O75" s="127" t="s">
        <v>633</v>
      </c>
      <c r="P75" s="122">
        <v>45086</v>
      </c>
      <c r="Q75" s="45"/>
      <c r="R75" s="66" t="s">
        <v>630</v>
      </c>
      <c r="S75" s="45"/>
      <c r="T75" s="45"/>
      <c r="U75" s="45"/>
      <c r="V75" s="45"/>
      <c r="W75" s="45"/>
      <c r="X75" s="66"/>
      <c r="Y75" s="45"/>
      <c r="Z75" s="45"/>
      <c r="AA75" s="45"/>
      <c r="AB75" s="45"/>
      <c r="AC75" s="45"/>
      <c r="AD75" s="66"/>
      <c r="AE75" s="45"/>
      <c r="AF75" s="45"/>
      <c r="AG75" s="45"/>
      <c r="AH75" s="45"/>
      <c r="AI75" s="45"/>
      <c r="AJ75" s="66"/>
      <c r="AK75" s="45"/>
      <c r="AL75" s="45"/>
    </row>
    <row r="76" spans="1:38" ht="15" customHeight="1">
      <c r="A76" s="121">
        <v>15</v>
      </c>
      <c r="B76" s="198">
        <v>45086</v>
      </c>
      <c r="C76" s="199"/>
      <c r="D76" s="199" t="s">
        <v>721</v>
      </c>
      <c r="E76" s="121" t="s">
        <v>681</v>
      </c>
      <c r="F76" s="121">
        <v>20</v>
      </c>
      <c r="G76" s="121">
        <v>32</v>
      </c>
      <c r="H76" s="127">
        <v>14.5</v>
      </c>
      <c r="I76" s="128">
        <v>1</v>
      </c>
      <c r="J76" s="127" t="s">
        <v>722</v>
      </c>
      <c r="K76" s="121">
        <f t="shared" ref="K76:K78" si="22">F76-H76</f>
        <v>5.5</v>
      </c>
      <c r="L76" s="217">
        <v>100</v>
      </c>
      <c r="M76" s="200">
        <f t="shared" si="21"/>
        <v>1962.5</v>
      </c>
      <c r="N76" s="121">
        <v>375</v>
      </c>
      <c r="O76" s="127" t="s">
        <v>633</v>
      </c>
      <c r="P76" s="122">
        <v>45086</v>
      </c>
      <c r="Q76" s="45"/>
      <c r="R76" s="66" t="s">
        <v>630</v>
      </c>
      <c r="S76" s="45"/>
      <c r="T76" s="45"/>
      <c r="U76" s="45"/>
      <c r="V76" s="45"/>
      <c r="W76" s="45"/>
      <c r="X76" s="66"/>
      <c r="Y76" s="45"/>
      <c r="Z76" s="45"/>
      <c r="AA76" s="45"/>
      <c r="AB76" s="45"/>
      <c r="AC76" s="45"/>
      <c r="AD76" s="66"/>
      <c r="AE76" s="45"/>
      <c r="AF76" s="45"/>
      <c r="AG76" s="45"/>
      <c r="AH76" s="45"/>
      <c r="AI76" s="45"/>
      <c r="AJ76" s="66"/>
      <c r="AK76" s="45"/>
      <c r="AL76" s="45"/>
    </row>
    <row r="77" spans="1:38" ht="15" customHeight="1">
      <c r="A77" s="180">
        <v>16</v>
      </c>
      <c r="B77" s="204">
        <v>45086</v>
      </c>
      <c r="C77" s="205"/>
      <c r="D77" s="205" t="s">
        <v>723</v>
      </c>
      <c r="E77" s="180" t="s">
        <v>681</v>
      </c>
      <c r="F77" s="180">
        <v>1.1499999999999999</v>
      </c>
      <c r="G77" s="180">
        <v>1.7</v>
      </c>
      <c r="H77" s="186">
        <v>1.7</v>
      </c>
      <c r="I77" s="187">
        <v>0.1</v>
      </c>
      <c r="J77" s="186" t="s">
        <v>724</v>
      </c>
      <c r="K77" s="180">
        <f t="shared" si="22"/>
        <v>-0.55000000000000004</v>
      </c>
      <c r="L77" s="218">
        <v>100</v>
      </c>
      <c r="M77" s="206">
        <f t="shared" si="21"/>
        <v>-5008.2000000000007</v>
      </c>
      <c r="N77" s="180">
        <v>8924</v>
      </c>
      <c r="O77" s="186" t="s">
        <v>658</v>
      </c>
      <c r="P77" s="207">
        <v>45090</v>
      </c>
      <c r="Q77" s="45"/>
      <c r="R77" s="66" t="s">
        <v>630</v>
      </c>
      <c r="S77" s="45"/>
      <c r="T77" s="45"/>
      <c r="U77" s="45"/>
      <c r="V77" s="45"/>
      <c r="W77" s="45"/>
      <c r="X77" s="66"/>
      <c r="Y77" s="45"/>
      <c r="Z77" s="45"/>
      <c r="AA77" s="45"/>
      <c r="AB77" s="45"/>
      <c r="AC77" s="45"/>
      <c r="AD77" s="66"/>
      <c r="AE77" s="45"/>
      <c r="AF77" s="45"/>
      <c r="AG77" s="45"/>
      <c r="AH77" s="45"/>
      <c r="AI77" s="45"/>
      <c r="AJ77" s="66"/>
      <c r="AK77" s="45"/>
      <c r="AL77" s="45"/>
    </row>
    <row r="78" spans="1:38" ht="15" customHeight="1">
      <c r="A78" s="180">
        <v>17</v>
      </c>
      <c r="B78" s="204">
        <v>45086</v>
      </c>
      <c r="C78" s="205"/>
      <c r="D78" s="205" t="s">
        <v>725</v>
      </c>
      <c r="E78" s="180" t="s">
        <v>681</v>
      </c>
      <c r="F78" s="180">
        <v>2</v>
      </c>
      <c r="G78" s="180">
        <v>3.2</v>
      </c>
      <c r="H78" s="186">
        <v>3.1</v>
      </c>
      <c r="I78" s="187">
        <v>0.1</v>
      </c>
      <c r="J78" s="186" t="s">
        <v>726</v>
      </c>
      <c r="K78" s="180">
        <f t="shared" si="22"/>
        <v>-1.1000000000000001</v>
      </c>
      <c r="L78" s="218">
        <v>100</v>
      </c>
      <c r="M78" s="206">
        <f t="shared" si="21"/>
        <v>-8900</v>
      </c>
      <c r="N78" s="180">
        <v>8000</v>
      </c>
      <c r="O78" s="186" t="s">
        <v>658</v>
      </c>
      <c r="P78" s="207">
        <v>45086</v>
      </c>
      <c r="Q78" s="45"/>
      <c r="R78" s="66" t="s">
        <v>630</v>
      </c>
      <c r="S78" s="45"/>
      <c r="T78" s="45"/>
      <c r="U78" s="45"/>
      <c r="V78" s="45"/>
      <c r="W78" s="45"/>
      <c r="X78" s="66"/>
      <c r="Y78" s="45"/>
      <c r="Z78" s="45"/>
      <c r="AA78" s="45"/>
      <c r="AB78" s="45"/>
      <c r="AC78" s="45"/>
      <c r="AD78" s="66"/>
      <c r="AE78" s="45"/>
      <c r="AF78" s="45"/>
      <c r="AG78" s="45"/>
      <c r="AH78" s="45"/>
      <c r="AI78" s="45"/>
      <c r="AJ78" s="66"/>
      <c r="AK78" s="45"/>
      <c r="AL78" s="45"/>
    </row>
    <row r="79" spans="1:38" ht="15" customHeight="1">
      <c r="A79" s="121">
        <v>18</v>
      </c>
      <c r="B79" s="198">
        <v>45086</v>
      </c>
      <c r="C79" s="199"/>
      <c r="D79" s="199" t="s">
        <v>720</v>
      </c>
      <c r="E79" s="121" t="s">
        <v>653</v>
      </c>
      <c r="F79" s="121">
        <v>52.5</v>
      </c>
      <c r="G79" s="121">
        <v>19</v>
      </c>
      <c r="H79" s="127">
        <v>72</v>
      </c>
      <c r="I79" s="128" t="s">
        <v>692</v>
      </c>
      <c r="J79" s="127" t="s">
        <v>727</v>
      </c>
      <c r="K79" s="121">
        <f t="shared" ref="K79:K80" si="23">H79-F79</f>
        <v>19.5</v>
      </c>
      <c r="L79" s="217">
        <v>100</v>
      </c>
      <c r="M79" s="200">
        <f t="shared" si="21"/>
        <v>875</v>
      </c>
      <c r="N79" s="121">
        <v>50</v>
      </c>
      <c r="O79" s="127" t="s">
        <v>633</v>
      </c>
      <c r="P79" s="122">
        <v>45086</v>
      </c>
      <c r="Q79" s="45"/>
      <c r="R79" s="66" t="s">
        <v>630</v>
      </c>
      <c r="S79" s="45"/>
      <c r="T79" s="45"/>
      <c r="U79" s="45"/>
      <c r="V79" s="45"/>
      <c r="W79" s="45"/>
      <c r="X79" s="66"/>
      <c r="Y79" s="45"/>
      <c r="Z79" s="45"/>
      <c r="AA79" s="45"/>
      <c r="AB79" s="45"/>
      <c r="AC79" s="45"/>
      <c r="AD79" s="66"/>
      <c r="AE79" s="45"/>
      <c r="AF79" s="45"/>
      <c r="AG79" s="45"/>
      <c r="AH79" s="45"/>
      <c r="AI79" s="45"/>
      <c r="AJ79" s="66"/>
      <c r="AK79" s="45"/>
      <c r="AL79" s="45"/>
    </row>
    <row r="80" spans="1:38" ht="15" customHeight="1">
      <c r="A80" s="121">
        <v>19</v>
      </c>
      <c r="B80" s="198">
        <v>45086</v>
      </c>
      <c r="C80" s="199"/>
      <c r="D80" s="199" t="s">
        <v>728</v>
      </c>
      <c r="E80" s="121" t="s">
        <v>653</v>
      </c>
      <c r="F80" s="121">
        <v>23.5</v>
      </c>
      <c r="G80" s="121">
        <v>8</v>
      </c>
      <c r="H80" s="127">
        <v>30.5</v>
      </c>
      <c r="I80" s="128" t="s">
        <v>729</v>
      </c>
      <c r="J80" s="127" t="s">
        <v>730</v>
      </c>
      <c r="K80" s="121">
        <f t="shared" si="23"/>
        <v>7</v>
      </c>
      <c r="L80" s="217">
        <v>100</v>
      </c>
      <c r="M80" s="200">
        <f t="shared" si="21"/>
        <v>2525</v>
      </c>
      <c r="N80" s="121">
        <v>375</v>
      </c>
      <c r="O80" s="127" t="s">
        <v>633</v>
      </c>
      <c r="P80" s="122">
        <v>45089</v>
      </c>
      <c r="Q80" s="45"/>
      <c r="R80" s="66" t="s">
        <v>630</v>
      </c>
      <c r="S80" s="45"/>
      <c r="T80" s="45"/>
      <c r="U80" s="45"/>
      <c r="V80" s="45"/>
      <c r="W80" s="45"/>
      <c r="X80" s="66"/>
      <c r="Y80" s="45"/>
      <c r="Z80" s="45"/>
      <c r="AA80" s="45"/>
      <c r="AB80" s="45"/>
      <c r="AC80" s="45"/>
      <c r="AD80" s="66"/>
      <c r="AE80" s="45"/>
      <c r="AF80" s="45"/>
      <c r="AG80" s="45"/>
      <c r="AH80" s="45"/>
      <c r="AI80" s="45"/>
      <c r="AJ80" s="66"/>
      <c r="AK80" s="45"/>
      <c r="AL80" s="45"/>
    </row>
    <row r="81" spans="1:38" ht="15" customHeight="1">
      <c r="A81" s="121">
        <v>20</v>
      </c>
      <c r="B81" s="198">
        <v>45086</v>
      </c>
      <c r="C81" s="199"/>
      <c r="D81" s="199" t="s">
        <v>731</v>
      </c>
      <c r="E81" s="121" t="s">
        <v>681</v>
      </c>
      <c r="F81" s="121">
        <v>190</v>
      </c>
      <c r="G81" s="121">
        <v>290</v>
      </c>
      <c r="H81" s="127">
        <v>142.5</v>
      </c>
      <c r="I81" s="128">
        <v>0.1</v>
      </c>
      <c r="J81" s="127" t="s">
        <v>732</v>
      </c>
      <c r="K81" s="121">
        <f>F81-H81</f>
        <v>47.5</v>
      </c>
      <c r="L81" s="217">
        <v>100</v>
      </c>
      <c r="M81" s="200">
        <f t="shared" si="21"/>
        <v>1087.5</v>
      </c>
      <c r="N81" s="121">
        <v>25</v>
      </c>
      <c r="O81" s="127" t="s">
        <v>633</v>
      </c>
      <c r="P81" s="122">
        <v>45086</v>
      </c>
      <c r="Q81" s="45"/>
      <c r="R81" s="66" t="s">
        <v>630</v>
      </c>
      <c r="S81" s="45"/>
      <c r="T81" s="45"/>
      <c r="U81" s="45"/>
      <c r="V81" s="45"/>
      <c r="W81" s="45"/>
      <c r="X81" s="66"/>
      <c r="Y81" s="45"/>
      <c r="Z81" s="45"/>
      <c r="AA81" s="45"/>
      <c r="AB81" s="45"/>
      <c r="AC81" s="45"/>
      <c r="AD81" s="66"/>
      <c r="AE81" s="45"/>
      <c r="AF81" s="45"/>
      <c r="AG81" s="45"/>
      <c r="AH81" s="45"/>
      <c r="AI81" s="45"/>
      <c r="AJ81" s="66"/>
      <c r="AK81" s="45"/>
      <c r="AL81" s="45"/>
    </row>
    <row r="82" spans="1:38" ht="15" customHeight="1">
      <c r="A82" s="121">
        <v>21</v>
      </c>
      <c r="B82" s="198">
        <v>45086</v>
      </c>
      <c r="C82" s="199"/>
      <c r="D82" s="199" t="s">
        <v>733</v>
      </c>
      <c r="E82" s="121" t="s">
        <v>653</v>
      </c>
      <c r="F82" s="121">
        <v>52.5</v>
      </c>
      <c r="G82" s="121">
        <v>15</v>
      </c>
      <c r="H82" s="127">
        <v>76</v>
      </c>
      <c r="I82" s="128" t="s">
        <v>734</v>
      </c>
      <c r="J82" s="127" t="s">
        <v>735</v>
      </c>
      <c r="K82" s="121">
        <f t="shared" ref="K82:K83" si="24">H82-F82</f>
        <v>23.5</v>
      </c>
      <c r="L82" s="217">
        <v>100</v>
      </c>
      <c r="M82" s="200">
        <f t="shared" si="21"/>
        <v>840</v>
      </c>
      <c r="N82" s="121">
        <v>40</v>
      </c>
      <c r="O82" s="127" t="s">
        <v>633</v>
      </c>
      <c r="P82" s="122">
        <v>45086</v>
      </c>
      <c r="Q82" s="45"/>
      <c r="R82" s="66" t="s">
        <v>668</v>
      </c>
      <c r="S82" s="45"/>
      <c r="T82" s="45"/>
      <c r="U82" s="45"/>
      <c r="V82" s="45"/>
      <c r="W82" s="45"/>
      <c r="X82" s="66"/>
      <c r="Y82" s="45"/>
      <c r="Z82" s="45"/>
      <c r="AA82" s="45"/>
      <c r="AB82" s="45"/>
      <c r="AC82" s="45"/>
      <c r="AD82" s="66"/>
      <c r="AE82" s="45"/>
      <c r="AF82" s="45"/>
      <c r="AG82" s="45"/>
      <c r="AH82" s="45"/>
      <c r="AI82" s="45"/>
      <c r="AJ82" s="66"/>
      <c r="AK82" s="45"/>
      <c r="AL82" s="45"/>
    </row>
    <row r="83" spans="1:38" ht="15" customHeight="1">
      <c r="A83" s="380">
        <v>22</v>
      </c>
      <c r="B83" s="384">
        <v>45089</v>
      </c>
      <c r="C83" s="385"/>
      <c r="D83" s="385" t="s">
        <v>736</v>
      </c>
      <c r="E83" s="380" t="s">
        <v>653</v>
      </c>
      <c r="F83" s="380">
        <v>36</v>
      </c>
      <c r="G83" s="380">
        <v>15</v>
      </c>
      <c r="H83" s="379">
        <v>15</v>
      </c>
      <c r="I83" s="386" t="s">
        <v>737</v>
      </c>
      <c r="J83" s="379" t="s">
        <v>738</v>
      </c>
      <c r="K83" s="380">
        <f t="shared" si="24"/>
        <v>-21</v>
      </c>
      <c r="L83" s="381">
        <v>100</v>
      </c>
      <c r="M83" s="382">
        <f t="shared" si="21"/>
        <v>-1150</v>
      </c>
      <c r="N83" s="380">
        <v>50</v>
      </c>
      <c r="O83" s="379" t="s">
        <v>658</v>
      </c>
      <c r="P83" s="383">
        <v>45090</v>
      </c>
      <c r="Q83" s="45"/>
      <c r="R83" s="66" t="s">
        <v>630</v>
      </c>
      <c r="S83" s="45"/>
      <c r="T83" s="45"/>
      <c r="U83" s="45"/>
      <c r="V83" s="45"/>
      <c r="W83" s="45"/>
      <c r="X83" s="66"/>
      <c r="Y83" s="45"/>
      <c r="Z83" s="45"/>
      <c r="AA83" s="45"/>
      <c r="AB83" s="45"/>
      <c r="AC83" s="45"/>
      <c r="AD83" s="66"/>
      <c r="AE83" s="45"/>
      <c r="AF83" s="45"/>
      <c r="AG83" s="45"/>
      <c r="AH83" s="45"/>
      <c r="AI83" s="45"/>
      <c r="AJ83" s="66"/>
      <c r="AK83" s="45"/>
      <c r="AL83" s="45"/>
    </row>
    <row r="84" spans="1:38" ht="15" customHeight="1">
      <c r="A84" s="380">
        <v>23</v>
      </c>
      <c r="B84" s="384">
        <v>45089</v>
      </c>
      <c r="C84" s="385"/>
      <c r="D84" s="385" t="s">
        <v>739</v>
      </c>
      <c r="E84" s="380" t="s">
        <v>681</v>
      </c>
      <c r="F84" s="380">
        <v>103.5</v>
      </c>
      <c r="G84" s="380">
        <v>147</v>
      </c>
      <c r="H84" s="379">
        <v>147</v>
      </c>
      <c r="I84" s="386" t="s">
        <v>740</v>
      </c>
      <c r="J84" s="379" t="s">
        <v>741</v>
      </c>
      <c r="K84" s="380">
        <f>F84-H84</f>
        <v>-43.5</v>
      </c>
      <c r="L84" s="381">
        <v>100</v>
      </c>
      <c r="M84" s="382">
        <f t="shared" si="21"/>
        <v>-2275</v>
      </c>
      <c r="N84" s="380">
        <v>50</v>
      </c>
      <c r="O84" s="379" t="s">
        <v>658</v>
      </c>
      <c r="P84" s="383">
        <v>45091</v>
      </c>
      <c r="Q84" s="45"/>
      <c r="R84" s="66" t="s">
        <v>630</v>
      </c>
      <c r="S84" s="45"/>
      <c r="T84" s="45"/>
      <c r="U84" s="45"/>
      <c r="V84" s="45"/>
      <c r="W84" s="45"/>
      <c r="X84" s="66"/>
      <c r="Y84" s="45"/>
      <c r="Z84" s="45"/>
      <c r="AA84" s="45"/>
      <c r="AB84" s="45"/>
      <c r="AC84" s="45"/>
      <c r="AD84" s="66"/>
      <c r="AE84" s="45"/>
      <c r="AF84" s="45"/>
      <c r="AG84" s="45"/>
      <c r="AH84" s="45"/>
      <c r="AI84" s="45"/>
      <c r="AJ84" s="66"/>
      <c r="AK84" s="45"/>
      <c r="AL84" s="45"/>
    </row>
    <row r="85" spans="1:38" ht="15" customHeight="1">
      <c r="A85" s="219">
        <v>24</v>
      </c>
      <c r="B85" s="220">
        <v>45089</v>
      </c>
      <c r="C85" s="221"/>
      <c r="D85" s="221" t="s">
        <v>742</v>
      </c>
      <c r="E85" s="219" t="s">
        <v>653</v>
      </c>
      <c r="F85" s="219">
        <v>33</v>
      </c>
      <c r="G85" s="219"/>
      <c r="H85" s="222">
        <v>36</v>
      </c>
      <c r="I85" s="223">
        <v>100</v>
      </c>
      <c r="J85" s="222" t="s">
        <v>743</v>
      </c>
      <c r="K85" s="219">
        <f t="shared" ref="K85:K87" si="25">H85-F85</f>
        <v>3</v>
      </c>
      <c r="L85" s="224">
        <v>100</v>
      </c>
      <c r="M85" s="225">
        <f t="shared" si="21"/>
        <v>20</v>
      </c>
      <c r="N85" s="219">
        <v>40</v>
      </c>
      <c r="O85" s="222" t="s">
        <v>697</v>
      </c>
      <c r="P85" s="226">
        <v>45089</v>
      </c>
      <c r="Q85" s="45"/>
      <c r="R85" s="66" t="s">
        <v>668</v>
      </c>
      <c r="S85" s="45"/>
      <c r="T85" s="45"/>
      <c r="U85" s="45"/>
      <c r="V85" s="45"/>
      <c r="W85" s="45"/>
      <c r="X85" s="66"/>
      <c r="Y85" s="45"/>
      <c r="Z85" s="45"/>
      <c r="AA85" s="45"/>
      <c r="AB85" s="45"/>
      <c r="AC85" s="45"/>
      <c r="AD85" s="66"/>
      <c r="AE85" s="45"/>
      <c r="AF85" s="45"/>
      <c r="AG85" s="45"/>
      <c r="AH85" s="45"/>
      <c r="AI85" s="45"/>
      <c r="AJ85" s="66"/>
      <c r="AK85" s="45"/>
      <c r="AL85" s="45"/>
    </row>
    <row r="86" spans="1:38" ht="15" customHeight="1">
      <c r="A86" s="121">
        <v>25</v>
      </c>
      <c r="B86" s="198">
        <v>45089</v>
      </c>
      <c r="C86" s="199"/>
      <c r="D86" s="199" t="s">
        <v>744</v>
      </c>
      <c r="E86" s="121" t="s">
        <v>653</v>
      </c>
      <c r="F86" s="121">
        <v>200</v>
      </c>
      <c r="G86" s="121">
        <v>90</v>
      </c>
      <c r="H86" s="127">
        <v>250</v>
      </c>
      <c r="I86" s="128" t="s">
        <v>745</v>
      </c>
      <c r="J86" s="127" t="s">
        <v>746</v>
      </c>
      <c r="K86" s="121">
        <f t="shared" si="25"/>
        <v>50</v>
      </c>
      <c r="L86" s="217">
        <v>100</v>
      </c>
      <c r="M86" s="200">
        <f t="shared" si="21"/>
        <v>1150</v>
      </c>
      <c r="N86" s="121">
        <v>25</v>
      </c>
      <c r="O86" s="127" t="s">
        <v>633</v>
      </c>
      <c r="P86" s="122">
        <v>45089</v>
      </c>
      <c r="Q86" s="45"/>
      <c r="R86" s="66" t="s">
        <v>630</v>
      </c>
      <c r="S86" s="45"/>
      <c r="T86" s="45"/>
      <c r="U86" s="45"/>
      <c r="V86" s="45"/>
      <c r="W86" s="45"/>
      <c r="X86" s="66"/>
      <c r="Y86" s="45"/>
      <c r="Z86" s="45"/>
      <c r="AA86" s="45"/>
      <c r="AB86" s="45"/>
      <c r="AC86" s="45"/>
      <c r="AD86" s="66"/>
      <c r="AE86" s="45"/>
      <c r="AF86" s="45"/>
      <c r="AG86" s="45"/>
      <c r="AH86" s="45"/>
      <c r="AI86" s="45"/>
      <c r="AJ86" s="66"/>
      <c r="AK86" s="45"/>
      <c r="AL86" s="45"/>
    </row>
    <row r="87" spans="1:38" ht="15" customHeight="1">
      <c r="A87" s="316">
        <v>26</v>
      </c>
      <c r="B87" s="323">
        <v>45089</v>
      </c>
      <c r="C87" s="209"/>
      <c r="D87" s="315" t="s">
        <v>728</v>
      </c>
      <c r="E87" s="316" t="s">
        <v>653</v>
      </c>
      <c r="F87" s="316">
        <v>26</v>
      </c>
      <c r="G87" s="316">
        <v>12</v>
      </c>
      <c r="H87" s="317">
        <v>12</v>
      </c>
      <c r="I87" s="318" t="s">
        <v>729</v>
      </c>
      <c r="J87" s="186" t="s">
        <v>1001</v>
      </c>
      <c r="K87" s="180">
        <f t="shared" si="25"/>
        <v>-14</v>
      </c>
      <c r="L87" s="218">
        <v>100</v>
      </c>
      <c r="M87" s="206">
        <f t="shared" ref="M87" si="26">(K87*N87)-100</f>
        <v>-5350</v>
      </c>
      <c r="N87" s="180">
        <v>375</v>
      </c>
      <c r="O87" s="186" t="s">
        <v>658</v>
      </c>
      <c r="P87" s="207">
        <v>45092</v>
      </c>
      <c r="Q87" s="45"/>
      <c r="R87" s="66" t="s">
        <v>630</v>
      </c>
      <c r="S87" s="45"/>
      <c r="T87" s="45"/>
      <c r="U87" s="45"/>
      <c r="V87" s="45"/>
      <c r="W87" s="45"/>
      <c r="X87" s="66"/>
      <c r="Y87" s="45"/>
      <c r="Z87" s="45"/>
      <c r="AA87" s="45"/>
      <c r="AB87" s="45"/>
      <c r="AC87" s="45"/>
      <c r="AD87" s="66"/>
      <c r="AE87" s="45"/>
      <c r="AF87" s="45"/>
      <c r="AG87" s="45"/>
      <c r="AH87" s="45"/>
      <c r="AI87" s="45"/>
      <c r="AJ87" s="66"/>
      <c r="AK87" s="45"/>
      <c r="AL87" s="45"/>
    </row>
    <row r="88" spans="1:38" ht="15" customHeight="1">
      <c r="A88" s="121">
        <v>27</v>
      </c>
      <c r="B88" s="198">
        <v>45090</v>
      </c>
      <c r="C88" s="199"/>
      <c r="D88" s="199" t="s">
        <v>744</v>
      </c>
      <c r="E88" s="121" t="s">
        <v>653</v>
      </c>
      <c r="F88" s="121">
        <v>120</v>
      </c>
      <c r="G88" s="121">
        <v>40</v>
      </c>
      <c r="H88" s="127">
        <v>170</v>
      </c>
      <c r="I88" s="128" t="s">
        <v>747</v>
      </c>
      <c r="J88" s="127" t="s">
        <v>746</v>
      </c>
      <c r="K88" s="121">
        <f t="shared" ref="K88:K90" si="27">H88-F88</f>
        <v>50</v>
      </c>
      <c r="L88" s="217">
        <v>100</v>
      </c>
      <c r="M88" s="200">
        <f t="shared" ref="M88:M89" si="28">(K88*N88)-100</f>
        <v>1150</v>
      </c>
      <c r="N88" s="121">
        <v>25</v>
      </c>
      <c r="O88" s="127" t="s">
        <v>633</v>
      </c>
      <c r="P88" s="122">
        <v>45091</v>
      </c>
      <c r="Q88" s="45"/>
      <c r="R88" s="66"/>
      <c r="S88" s="45"/>
      <c r="T88" s="45"/>
      <c r="U88" s="45"/>
      <c r="V88" s="45"/>
      <c r="W88" s="45"/>
      <c r="X88" s="66"/>
      <c r="Y88" s="45"/>
      <c r="Z88" s="45"/>
      <c r="AA88" s="45"/>
      <c r="AB88" s="45"/>
      <c r="AC88" s="45"/>
      <c r="AD88" s="66"/>
      <c r="AE88" s="45"/>
      <c r="AF88" s="45"/>
      <c r="AG88" s="45"/>
      <c r="AH88" s="45"/>
      <c r="AI88" s="45"/>
      <c r="AJ88" s="66"/>
      <c r="AK88" s="45"/>
      <c r="AL88" s="45"/>
    </row>
    <row r="89" spans="1:38" ht="15" customHeight="1">
      <c r="A89" s="121">
        <v>28</v>
      </c>
      <c r="B89" s="227">
        <v>45090</v>
      </c>
      <c r="C89" s="127"/>
      <c r="D89" s="228" t="s">
        <v>748</v>
      </c>
      <c r="E89" s="127" t="s">
        <v>653</v>
      </c>
      <c r="F89" s="127">
        <v>20</v>
      </c>
      <c r="G89" s="127">
        <v>0</v>
      </c>
      <c r="H89" s="127">
        <v>44</v>
      </c>
      <c r="I89" s="127" t="s">
        <v>749</v>
      </c>
      <c r="J89" s="127" t="s">
        <v>1006</v>
      </c>
      <c r="K89" s="121">
        <f t="shared" si="27"/>
        <v>24</v>
      </c>
      <c r="L89" s="217">
        <v>100</v>
      </c>
      <c r="M89" s="200">
        <f t="shared" si="28"/>
        <v>860</v>
      </c>
      <c r="N89" s="121">
        <v>40</v>
      </c>
      <c r="O89" s="127" t="s">
        <v>633</v>
      </c>
      <c r="P89" s="122">
        <v>45090</v>
      </c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02"/>
      <c r="AI89" s="202"/>
      <c r="AJ89" s="202"/>
      <c r="AK89" s="202"/>
      <c r="AL89" s="202"/>
    </row>
    <row r="90" spans="1:38" ht="15" customHeight="1">
      <c r="A90" s="409">
        <v>27</v>
      </c>
      <c r="B90" s="411">
        <v>45091</v>
      </c>
      <c r="C90" s="333"/>
      <c r="D90" s="334" t="s">
        <v>751</v>
      </c>
      <c r="E90" s="335" t="s">
        <v>653</v>
      </c>
      <c r="F90" s="336">
        <v>230</v>
      </c>
      <c r="G90" s="336"/>
      <c r="H90" s="337">
        <v>300</v>
      </c>
      <c r="I90" s="338"/>
      <c r="J90" s="409" t="s">
        <v>876</v>
      </c>
      <c r="K90" s="339">
        <f t="shared" si="27"/>
        <v>70</v>
      </c>
      <c r="L90" s="356">
        <v>100</v>
      </c>
      <c r="M90" s="414">
        <v>1175</v>
      </c>
      <c r="N90" s="416">
        <v>25</v>
      </c>
      <c r="O90" s="405" t="s">
        <v>633</v>
      </c>
      <c r="P90" s="407">
        <v>45092</v>
      </c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  <c r="AL90" s="202"/>
    </row>
    <row r="91" spans="1:38" ht="15" customHeight="1">
      <c r="A91" s="410"/>
      <c r="B91" s="412"/>
      <c r="C91" s="333"/>
      <c r="D91" s="340" t="s">
        <v>752</v>
      </c>
      <c r="E91" s="341" t="s">
        <v>681</v>
      </c>
      <c r="F91" s="342">
        <v>65</v>
      </c>
      <c r="G91" s="343"/>
      <c r="H91" s="343">
        <v>80</v>
      </c>
      <c r="I91" s="344"/>
      <c r="J91" s="413"/>
      <c r="K91" s="345">
        <f>F91-H91</f>
        <v>-15</v>
      </c>
      <c r="L91" s="357">
        <v>100</v>
      </c>
      <c r="M91" s="415"/>
      <c r="N91" s="406"/>
      <c r="O91" s="406"/>
      <c r="P91" s="408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</row>
    <row r="92" spans="1:38" ht="15" customHeight="1">
      <c r="A92" s="341">
        <v>28</v>
      </c>
      <c r="B92" s="377">
        <v>45091</v>
      </c>
      <c r="C92" s="333"/>
      <c r="D92" s="340" t="s">
        <v>754</v>
      </c>
      <c r="E92" s="341" t="s">
        <v>653</v>
      </c>
      <c r="F92" s="342">
        <v>12.75</v>
      </c>
      <c r="G92" s="342">
        <v>8</v>
      </c>
      <c r="H92" s="343">
        <v>24</v>
      </c>
      <c r="I92" s="378" t="s">
        <v>703</v>
      </c>
      <c r="J92" s="127" t="s">
        <v>1049</v>
      </c>
      <c r="K92" s="121">
        <f t="shared" ref="K92" si="29">H92-F92</f>
        <v>11.25</v>
      </c>
      <c r="L92" s="217">
        <v>100</v>
      </c>
      <c r="M92" s="200">
        <f t="shared" ref="M92" si="30">(K92*N92)-100</f>
        <v>13962.5</v>
      </c>
      <c r="N92" s="121">
        <v>1250</v>
      </c>
      <c r="O92" s="127" t="s">
        <v>633</v>
      </c>
      <c r="P92" s="122">
        <v>45096</v>
      </c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  <c r="AL92" s="202"/>
    </row>
    <row r="93" spans="1:38" ht="15" customHeight="1">
      <c r="A93" s="341">
        <v>29</v>
      </c>
      <c r="B93" s="358">
        <v>45091</v>
      </c>
      <c r="C93" s="359"/>
      <c r="D93" s="360" t="s">
        <v>1003</v>
      </c>
      <c r="E93" s="361" t="s">
        <v>653</v>
      </c>
      <c r="F93" s="362">
        <v>40</v>
      </c>
      <c r="G93" s="362">
        <v>23</v>
      </c>
      <c r="H93" s="363">
        <v>45</v>
      </c>
      <c r="I93" s="364" t="s">
        <v>753</v>
      </c>
      <c r="J93" s="127" t="s">
        <v>1033</v>
      </c>
      <c r="K93" s="121">
        <f t="shared" ref="K93" si="31">H93-F93</f>
        <v>5</v>
      </c>
      <c r="L93" s="217">
        <v>100</v>
      </c>
      <c r="M93" s="200">
        <f t="shared" ref="M93" si="32">(K93*N93)-100</f>
        <v>1775</v>
      </c>
      <c r="N93" s="121">
        <v>375</v>
      </c>
      <c r="O93" s="127" t="s">
        <v>633</v>
      </c>
      <c r="P93" s="122">
        <v>45093</v>
      </c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</row>
    <row r="94" spans="1:38" ht="15" customHeight="1">
      <c r="A94" s="319">
        <v>30</v>
      </c>
      <c r="B94" s="320">
        <v>45092</v>
      </c>
      <c r="C94" s="321"/>
      <c r="D94" s="322" t="s">
        <v>1002</v>
      </c>
      <c r="E94" s="321" t="s">
        <v>653</v>
      </c>
      <c r="F94" s="321">
        <v>22</v>
      </c>
      <c r="G94" s="321">
        <v>0</v>
      </c>
      <c r="H94" s="321">
        <v>35</v>
      </c>
      <c r="I94" s="321" t="s">
        <v>749</v>
      </c>
      <c r="J94" s="127" t="s">
        <v>637</v>
      </c>
      <c r="K94" s="121">
        <f t="shared" ref="K94" si="33">H94-F94</f>
        <v>13</v>
      </c>
      <c r="L94" s="217">
        <v>100</v>
      </c>
      <c r="M94" s="200">
        <f t="shared" ref="M94" si="34">(K94*N94)-100</f>
        <v>550</v>
      </c>
      <c r="N94" s="121">
        <v>50</v>
      </c>
      <c r="O94" s="127" t="s">
        <v>633</v>
      </c>
      <c r="P94" s="122">
        <v>45092</v>
      </c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  <c r="AL94" s="202"/>
    </row>
    <row r="95" spans="1:38" ht="15" customHeight="1">
      <c r="A95" s="319">
        <v>31</v>
      </c>
      <c r="B95" s="320">
        <v>45092</v>
      </c>
      <c r="C95" s="321"/>
      <c r="D95" s="322" t="s">
        <v>744</v>
      </c>
      <c r="E95" s="321" t="s">
        <v>653</v>
      </c>
      <c r="F95" s="321">
        <v>102.5</v>
      </c>
      <c r="G95" s="321">
        <v>0</v>
      </c>
      <c r="H95" s="321">
        <v>147.5</v>
      </c>
      <c r="I95" s="321" t="s">
        <v>1004</v>
      </c>
      <c r="J95" s="127" t="s">
        <v>1005</v>
      </c>
      <c r="K95" s="121">
        <f t="shared" ref="K95" si="35">H95-F95</f>
        <v>45</v>
      </c>
      <c r="L95" s="217">
        <v>100</v>
      </c>
      <c r="M95" s="200">
        <f t="shared" ref="M95" si="36">(K95*N95)-100</f>
        <v>1025</v>
      </c>
      <c r="N95" s="121">
        <v>25</v>
      </c>
      <c r="O95" s="127" t="s">
        <v>633</v>
      </c>
      <c r="P95" s="122">
        <v>45092</v>
      </c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</row>
    <row r="96" spans="1:38" ht="15" customHeight="1">
      <c r="A96" s="319">
        <v>32</v>
      </c>
      <c r="B96" s="320">
        <v>45092</v>
      </c>
      <c r="C96" s="321"/>
      <c r="D96" s="322" t="s">
        <v>1007</v>
      </c>
      <c r="E96" s="321" t="s">
        <v>653</v>
      </c>
      <c r="F96" s="321">
        <v>61.5</v>
      </c>
      <c r="G96" s="321">
        <v>30</v>
      </c>
      <c r="H96" s="321">
        <v>81.5</v>
      </c>
      <c r="I96" s="321" t="s">
        <v>734</v>
      </c>
      <c r="J96" s="327" t="s">
        <v>700</v>
      </c>
      <c r="K96" s="324">
        <f t="shared" ref="K96:K97" si="37">H96-F96</f>
        <v>20</v>
      </c>
      <c r="L96" s="329">
        <v>100</v>
      </c>
      <c r="M96" s="330">
        <f t="shared" ref="M96:M97" si="38">(K96*N96)-100</f>
        <v>900</v>
      </c>
      <c r="N96" s="324">
        <v>50</v>
      </c>
      <c r="O96" s="327" t="s">
        <v>633</v>
      </c>
      <c r="P96" s="331">
        <v>45092</v>
      </c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  <c r="AL96" s="202"/>
    </row>
    <row r="97" spans="1:38" ht="15" customHeight="1">
      <c r="A97" s="373">
        <v>33</v>
      </c>
      <c r="B97" s="374">
        <v>45093</v>
      </c>
      <c r="C97" s="375"/>
      <c r="D97" s="376" t="s">
        <v>1034</v>
      </c>
      <c r="E97" s="375" t="s">
        <v>653</v>
      </c>
      <c r="F97" s="375">
        <v>160</v>
      </c>
      <c r="G97" s="375">
        <v>70</v>
      </c>
      <c r="H97" s="375">
        <v>90</v>
      </c>
      <c r="I97" s="375" t="s">
        <v>1035</v>
      </c>
      <c r="J97" s="379" t="s">
        <v>1045</v>
      </c>
      <c r="K97" s="380">
        <f t="shared" si="37"/>
        <v>-70</v>
      </c>
      <c r="L97" s="381">
        <v>100</v>
      </c>
      <c r="M97" s="382">
        <f t="shared" si="38"/>
        <v>-1850</v>
      </c>
      <c r="N97" s="380">
        <v>25</v>
      </c>
      <c r="O97" s="379" t="s">
        <v>658</v>
      </c>
      <c r="P97" s="383">
        <v>45093</v>
      </c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</row>
    <row r="98" spans="1:38" ht="15" customHeight="1">
      <c r="A98" s="319">
        <v>34</v>
      </c>
      <c r="B98" s="320">
        <v>45093</v>
      </c>
      <c r="C98" s="321"/>
      <c r="D98" s="322" t="s">
        <v>1036</v>
      </c>
      <c r="E98" s="321" t="s">
        <v>653</v>
      </c>
      <c r="F98" s="321">
        <v>64</v>
      </c>
      <c r="G98" s="321">
        <v>45</v>
      </c>
      <c r="H98" s="321">
        <v>69.5</v>
      </c>
      <c r="I98" s="321" t="s">
        <v>1037</v>
      </c>
      <c r="J98" s="327" t="s">
        <v>722</v>
      </c>
      <c r="K98" s="324">
        <f t="shared" ref="K98:K99" si="39">H98-F98</f>
        <v>5.5</v>
      </c>
      <c r="L98" s="329">
        <v>100</v>
      </c>
      <c r="M98" s="330">
        <f t="shared" ref="M98:M99" si="40">(K98*N98)-100</f>
        <v>1412.5</v>
      </c>
      <c r="N98" s="324">
        <v>275</v>
      </c>
      <c r="O98" s="327" t="s">
        <v>633</v>
      </c>
      <c r="P98" s="331">
        <v>45093</v>
      </c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  <c r="AL98" s="202"/>
    </row>
    <row r="99" spans="1:38" ht="15" customHeight="1">
      <c r="A99" s="373">
        <v>35</v>
      </c>
      <c r="B99" s="374">
        <v>45093</v>
      </c>
      <c r="C99" s="375"/>
      <c r="D99" s="376" t="s">
        <v>1039</v>
      </c>
      <c r="E99" s="375" t="s">
        <v>653</v>
      </c>
      <c r="F99" s="375">
        <v>55</v>
      </c>
      <c r="G99" s="375">
        <v>30</v>
      </c>
      <c r="H99" s="375">
        <v>30</v>
      </c>
      <c r="I99" s="375" t="s">
        <v>692</v>
      </c>
      <c r="J99" s="379" t="s">
        <v>1050</v>
      </c>
      <c r="K99" s="380">
        <f t="shared" si="39"/>
        <v>-25</v>
      </c>
      <c r="L99" s="381">
        <v>100</v>
      </c>
      <c r="M99" s="382">
        <f t="shared" si="40"/>
        <v>-1350</v>
      </c>
      <c r="N99" s="180">
        <v>50</v>
      </c>
      <c r="O99" s="186" t="s">
        <v>658</v>
      </c>
      <c r="P99" s="207">
        <v>45096</v>
      </c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</row>
    <row r="100" spans="1:38" ht="15" customHeight="1">
      <c r="A100" s="373">
        <v>36</v>
      </c>
      <c r="B100" s="374">
        <v>45093</v>
      </c>
      <c r="C100" s="375"/>
      <c r="D100" s="376" t="s">
        <v>1042</v>
      </c>
      <c r="E100" s="375" t="s">
        <v>653</v>
      </c>
      <c r="F100" s="389" t="s">
        <v>1065</v>
      </c>
      <c r="G100" s="375">
        <v>5.5</v>
      </c>
      <c r="H100" s="375">
        <v>5.5</v>
      </c>
      <c r="I100" s="375" t="s">
        <v>1043</v>
      </c>
      <c r="J100" s="379" t="s">
        <v>682</v>
      </c>
      <c r="K100" s="380">
        <f t="shared" ref="K100" si="41">H100-F100</f>
        <v>-4</v>
      </c>
      <c r="L100" s="381">
        <v>100</v>
      </c>
      <c r="M100" s="382">
        <f t="shared" ref="M100" si="42">(K100*N100)-100</f>
        <v>-5300</v>
      </c>
      <c r="N100" s="180">
        <v>1300</v>
      </c>
      <c r="O100" s="186" t="s">
        <v>658</v>
      </c>
      <c r="P100" s="207">
        <v>45096</v>
      </c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</row>
    <row r="101" spans="1:38" ht="15" customHeight="1">
      <c r="A101" s="230">
        <v>37</v>
      </c>
      <c r="B101" s="307">
        <v>45093</v>
      </c>
      <c r="C101" s="308"/>
      <c r="D101" s="309" t="s">
        <v>1046</v>
      </c>
      <c r="E101" s="308" t="s">
        <v>653</v>
      </c>
      <c r="F101" s="372" t="s">
        <v>1047</v>
      </c>
      <c r="G101" s="308">
        <v>15</v>
      </c>
      <c r="H101" s="308"/>
      <c r="I101" s="308" t="s">
        <v>753</v>
      </c>
      <c r="J101" s="308" t="s">
        <v>629</v>
      </c>
      <c r="K101" s="310"/>
      <c r="L101" s="311"/>
      <c r="M101" s="312"/>
      <c r="N101" s="310"/>
      <c r="O101" s="308"/>
      <c r="P101" s="313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</row>
    <row r="102" spans="1:38" ht="15" customHeight="1">
      <c r="A102" s="230">
        <v>38</v>
      </c>
      <c r="B102" s="307">
        <v>45096</v>
      </c>
      <c r="C102" s="308"/>
      <c r="D102" s="309" t="s">
        <v>1053</v>
      </c>
      <c r="E102" s="308" t="s">
        <v>653</v>
      </c>
      <c r="F102" s="372" t="s">
        <v>1044</v>
      </c>
      <c r="G102" s="308">
        <v>4.5</v>
      </c>
      <c r="H102" s="308"/>
      <c r="I102" s="308" t="s">
        <v>1043</v>
      </c>
      <c r="J102" s="308" t="s">
        <v>629</v>
      </c>
      <c r="K102" s="310"/>
      <c r="L102" s="311"/>
      <c r="M102" s="312"/>
      <c r="N102" s="310"/>
      <c r="O102" s="308"/>
      <c r="P102" s="313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</row>
    <row r="103" spans="1:38" ht="15" customHeight="1">
      <c r="A103" s="319">
        <v>39</v>
      </c>
      <c r="B103" s="320">
        <v>45096</v>
      </c>
      <c r="C103" s="321"/>
      <c r="D103" s="322" t="s">
        <v>1059</v>
      </c>
      <c r="E103" s="321" t="s">
        <v>653</v>
      </c>
      <c r="F103" s="388" t="s">
        <v>1066</v>
      </c>
      <c r="G103" s="321">
        <v>0</v>
      </c>
      <c r="H103" s="321">
        <v>62</v>
      </c>
      <c r="I103" s="321" t="s">
        <v>1060</v>
      </c>
      <c r="J103" s="327" t="s">
        <v>1069</v>
      </c>
      <c r="K103" s="324">
        <f t="shared" ref="K103:K104" si="43">H103-F103</f>
        <v>29</v>
      </c>
      <c r="L103" s="329">
        <v>100</v>
      </c>
      <c r="M103" s="330">
        <f t="shared" ref="M103:M104" si="44">(K103*N103)-100</f>
        <v>1060</v>
      </c>
      <c r="N103" s="324">
        <v>40</v>
      </c>
      <c r="O103" s="327" t="s">
        <v>633</v>
      </c>
      <c r="P103" s="331">
        <v>45096</v>
      </c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</row>
    <row r="104" spans="1:38" ht="15" customHeight="1">
      <c r="A104" s="319">
        <v>40</v>
      </c>
      <c r="B104" s="320">
        <v>45096</v>
      </c>
      <c r="C104" s="321"/>
      <c r="D104" s="322" t="s">
        <v>1064</v>
      </c>
      <c r="E104" s="321" t="s">
        <v>653</v>
      </c>
      <c r="F104" s="388" t="s">
        <v>1067</v>
      </c>
      <c r="G104" s="321">
        <v>0</v>
      </c>
      <c r="H104" s="321">
        <v>52.5</v>
      </c>
      <c r="I104" s="321" t="s">
        <v>1068</v>
      </c>
      <c r="J104" s="327" t="s">
        <v>1070</v>
      </c>
      <c r="K104" s="324">
        <f t="shared" si="43"/>
        <v>28.5</v>
      </c>
      <c r="L104" s="329">
        <v>100</v>
      </c>
      <c r="M104" s="330">
        <f t="shared" si="44"/>
        <v>1040</v>
      </c>
      <c r="N104" s="324">
        <v>40</v>
      </c>
      <c r="O104" s="327" t="s">
        <v>633</v>
      </c>
      <c r="P104" s="331">
        <v>45096</v>
      </c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</row>
    <row r="105" spans="1:38" ht="15" customHeight="1">
      <c r="A105" s="230"/>
      <c r="B105" s="307"/>
      <c r="C105" s="308"/>
      <c r="D105" s="309"/>
      <c r="E105" s="308"/>
      <c r="F105" s="308"/>
      <c r="G105" s="308"/>
      <c r="H105" s="308"/>
      <c r="I105" s="308"/>
      <c r="J105" s="308"/>
      <c r="K105" s="310"/>
      <c r="L105" s="311"/>
      <c r="M105" s="312"/>
      <c r="N105" s="310"/>
      <c r="O105" s="308"/>
      <c r="P105" s="313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</row>
    <row r="106" spans="1:38" ht="38.25" customHeight="1">
      <c r="A106" s="106" t="s">
        <v>755</v>
      </c>
      <c r="B106" s="231"/>
      <c r="C106" s="231"/>
      <c r="D106" s="232"/>
      <c r="E106" s="171"/>
      <c r="F106" s="6"/>
      <c r="G106" s="6"/>
      <c r="H106" s="172"/>
      <c r="I106" s="233"/>
      <c r="J106" s="1"/>
      <c r="K106" s="6"/>
      <c r="L106" s="6"/>
      <c r="M106" s="6"/>
      <c r="N106" s="1"/>
      <c r="O106" s="1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</row>
    <row r="107" spans="1:38" ht="38.25">
      <c r="A107" s="107" t="s">
        <v>16</v>
      </c>
      <c r="B107" s="108" t="s">
        <v>592</v>
      </c>
      <c r="C107" s="108"/>
      <c r="D107" s="109" t="s">
        <v>613</v>
      </c>
      <c r="E107" s="108" t="s">
        <v>614</v>
      </c>
      <c r="F107" s="108" t="s">
        <v>615</v>
      </c>
      <c r="G107" s="108" t="s">
        <v>616</v>
      </c>
      <c r="H107" s="108" t="s">
        <v>617</v>
      </c>
      <c r="I107" s="108" t="s">
        <v>618</v>
      </c>
      <c r="J107" s="107" t="s">
        <v>619</v>
      </c>
      <c r="K107" s="175" t="s">
        <v>652</v>
      </c>
      <c r="L107" s="176" t="s">
        <v>621</v>
      </c>
      <c r="M107" s="110" t="s">
        <v>622</v>
      </c>
      <c r="N107" s="108" t="s">
        <v>623</v>
      </c>
      <c r="O107" s="109" t="s">
        <v>624</v>
      </c>
      <c r="P107" s="108" t="s">
        <v>625</v>
      </c>
      <c r="Q107" s="45"/>
      <c r="R107" s="6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</row>
    <row r="108" spans="1:38" ht="14.25" customHeight="1">
      <c r="A108" s="111">
        <v>1</v>
      </c>
      <c r="B108" s="112">
        <v>44840</v>
      </c>
      <c r="C108" s="209"/>
      <c r="D108" s="209" t="s">
        <v>756</v>
      </c>
      <c r="E108" s="111" t="s">
        <v>653</v>
      </c>
      <c r="F108" s="111" t="s">
        <v>757</v>
      </c>
      <c r="G108" s="111">
        <v>1220</v>
      </c>
      <c r="H108" s="111"/>
      <c r="I108" s="111" t="s">
        <v>758</v>
      </c>
      <c r="J108" s="117" t="s">
        <v>629</v>
      </c>
      <c r="K108" s="117"/>
      <c r="L108" s="118"/>
      <c r="M108" s="234"/>
      <c r="N108" s="117"/>
      <c r="O108" s="117"/>
      <c r="P108" s="118" t="e">
        <f>VLOOKUP(D108,'MidCap Intra'!B98:C597,2,0)</f>
        <v>#N/A</v>
      </c>
      <c r="Q108" s="45"/>
      <c r="R108" s="45" t="s">
        <v>630</v>
      </c>
      <c r="S108" s="45"/>
      <c r="T108" s="1"/>
      <c r="U108" s="1"/>
      <c r="V108" s="1"/>
      <c r="W108" s="1"/>
      <c r="X108" s="1"/>
      <c r="Y108" s="1"/>
      <c r="Z108" s="1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</row>
    <row r="109" spans="1:38" ht="14.25" customHeight="1">
      <c r="A109" s="121">
        <v>2</v>
      </c>
      <c r="B109" s="122">
        <v>45050</v>
      </c>
      <c r="C109" s="199"/>
      <c r="D109" s="199" t="s">
        <v>156</v>
      </c>
      <c r="E109" s="121" t="s">
        <v>653</v>
      </c>
      <c r="F109" s="121">
        <v>84</v>
      </c>
      <c r="G109" s="121">
        <v>74.900000000000006</v>
      </c>
      <c r="H109" s="121">
        <v>91.5</v>
      </c>
      <c r="I109" s="121" t="s">
        <v>759</v>
      </c>
      <c r="J109" s="127" t="s">
        <v>760</v>
      </c>
      <c r="K109" s="127">
        <f>H109-F109</f>
        <v>7.5</v>
      </c>
      <c r="L109" s="128">
        <f>(F109*-0.7)/100</f>
        <v>-0.58799999999999997</v>
      </c>
      <c r="M109" s="129">
        <f>(K109+L109)/F109</f>
        <v>8.2285714285714281E-2</v>
      </c>
      <c r="N109" s="235" t="s">
        <v>633</v>
      </c>
      <c r="O109" s="130">
        <v>45086</v>
      </c>
      <c r="P109" s="122"/>
      <c r="Q109" s="45"/>
      <c r="R109" s="45" t="s">
        <v>630</v>
      </c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</row>
    <row r="110" spans="1:38" ht="14.25" customHeight="1">
      <c r="A110" s="111">
        <v>3</v>
      </c>
      <c r="B110" s="112">
        <v>45071</v>
      </c>
      <c r="C110" s="209"/>
      <c r="D110" s="209" t="s">
        <v>281</v>
      </c>
      <c r="E110" s="111" t="s">
        <v>653</v>
      </c>
      <c r="F110" s="111" t="s">
        <v>761</v>
      </c>
      <c r="G110" s="111">
        <v>267</v>
      </c>
      <c r="H110" s="111"/>
      <c r="I110" s="111" t="s">
        <v>762</v>
      </c>
      <c r="J110" s="117" t="s">
        <v>629</v>
      </c>
      <c r="K110" s="117"/>
      <c r="L110" s="118"/>
      <c r="M110" s="119"/>
      <c r="N110" s="210"/>
      <c r="O110" s="236"/>
      <c r="P110" s="112"/>
      <c r="Q110" s="45"/>
      <c r="R110" s="45" t="s">
        <v>630</v>
      </c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</row>
    <row r="111" spans="1:38" ht="14.25" customHeight="1">
      <c r="A111" s="121">
        <v>4</v>
      </c>
      <c r="B111" s="122">
        <v>45077</v>
      </c>
      <c r="C111" s="199"/>
      <c r="D111" s="199" t="s">
        <v>520</v>
      </c>
      <c r="E111" s="121" t="s">
        <v>653</v>
      </c>
      <c r="F111" s="121">
        <v>1410</v>
      </c>
      <c r="G111" s="121">
        <v>1240</v>
      </c>
      <c r="H111" s="121">
        <v>1540</v>
      </c>
      <c r="I111" s="121" t="s">
        <v>639</v>
      </c>
      <c r="J111" s="127" t="s">
        <v>763</v>
      </c>
      <c r="K111" s="127">
        <f>H111-F111</f>
        <v>130</v>
      </c>
      <c r="L111" s="128">
        <f>(F111*-0.7)/100</f>
        <v>-9.8699999999999992</v>
      </c>
      <c r="M111" s="129">
        <f>(K111+L111)/F111</f>
        <v>8.519858156028369E-2</v>
      </c>
      <c r="N111" s="235" t="s">
        <v>633</v>
      </c>
      <c r="O111" s="130">
        <v>45084</v>
      </c>
      <c r="P111" s="122"/>
      <c r="Q111" s="45"/>
      <c r="R111" s="45" t="s">
        <v>630</v>
      </c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</row>
    <row r="112" spans="1:38" ht="12.75" customHeight="1">
      <c r="A112" s="111"/>
      <c r="B112" s="112"/>
      <c r="C112" s="209"/>
      <c r="D112" s="209"/>
      <c r="E112" s="111"/>
      <c r="F112" s="111"/>
      <c r="G112" s="111"/>
      <c r="H112" s="111"/>
      <c r="I112" s="111"/>
      <c r="J112" s="117"/>
      <c r="K112" s="117"/>
      <c r="L112" s="118"/>
      <c r="M112" s="234"/>
      <c r="N112" s="117"/>
      <c r="O112" s="117"/>
      <c r="P112" s="112"/>
      <c r="R112" s="6"/>
      <c r="S112" s="1"/>
      <c r="T112" s="1"/>
      <c r="U112" s="1"/>
      <c r="V112" s="1"/>
      <c r="W112" s="1"/>
      <c r="X112" s="1"/>
      <c r="Y112" s="1"/>
    </row>
    <row r="113" spans="1:26" ht="12.75" customHeight="1">
      <c r="A113" s="156" t="s">
        <v>644</v>
      </c>
      <c r="B113" s="156"/>
      <c r="C113" s="156"/>
      <c r="D113" s="156"/>
      <c r="E113" s="45"/>
      <c r="F113" s="163" t="s">
        <v>646</v>
      </c>
      <c r="G113" s="66"/>
      <c r="H113" s="66"/>
      <c r="I113" s="66"/>
      <c r="J113" s="6"/>
      <c r="K113" s="193"/>
      <c r="L113" s="194"/>
      <c r="M113" s="6"/>
      <c r="N113" s="146"/>
      <c r="O113" s="237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62" t="s">
        <v>645</v>
      </c>
      <c r="B114" s="156"/>
      <c r="C114" s="156"/>
      <c r="D114" s="156"/>
      <c r="E114" s="6"/>
      <c r="F114" s="163" t="s">
        <v>649</v>
      </c>
      <c r="G114" s="6"/>
      <c r="H114" s="6" t="s">
        <v>764</v>
      </c>
      <c r="I114" s="6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2"/>
      <c r="B115" s="156"/>
      <c r="C115" s="156"/>
      <c r="D115" s="156"/>
      <c r="E115" s="6"/>
      <c r="F115" s="163"/>
      <c r="G115" s="6"/>
      <c r="H115" s="6"/>
      <c r="I115" s="6"/>
      <c r="J115" s="1"/>
      <c r="K115" s="6"/>
      <c r="L115" s="6"/>
      <c r="M115" s="6"/>
      <c r="N115" s="1"/>
      <c r="O115" s="1"/>
      <c r="Q115" s="1"/>
      <c r="R115" s="6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62"/>
      <c r="B116" s="156"/>
      <c r="C116" s="156"/>
      <c r="D116" s="156"/>
      <c r="E116" s="6"/>
      <c r="F116" s="163"/>
      <c r="G116" s="66"/>
      <c r="H116" s="45"/>
      <c r="I116" s="66"/>
      <c r="J116" s="6"/>
      <c r="K116" s="193"/>
      <c r="L116" s="194"/>
      <c r="M116" s="6"/>
      <c r="N116" s="146"/>
      <c r="O116" s="195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2"/>
      <c r="B117" s="156"/>
      <c r="C117" s="156"/>
      <c r="D117" s="156"/>
      <c r="E117" s="6"/>
      <c r="F117" s="163"/>
      <c r="G117" s="66"/>
      <c r="H117" s="45"/>
      <c r="I117" s="66"/>
      <c r="J117" s="6"/>
      <c r="K117" s="193"/>
      <c r="L117" s="194"/>
      <c r="M117" s="6"/>
      <c r="N117" s="146"/>
      <c r="O117" s="195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62"/>
      <c r="B118" s="156"/>
      <c r="C118" s="156"/>
      <c r="D118" s="156"/>
      <c r="E118" s="6"/>
      <c r="F118" s="163"/>
      <c r="G118" s="66"/>
      <c r="H118" s="45"/>
      <c r="I118" s="66"/>
      <c r="J118" s="6"/>
      <c r="K118" s="193"/>
      <c r="L118" s="194"/>
      <c r="M118" s="6"/>
      <c r="N118" s="146"/>
      <c r="O118" s="195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2"/>
      <c r="B119" s="156"/>
      <c r="C119" s="156"/>
      <c r="D119" s="156"/>
      <c r="E119" s="6"/>
      <c r="F119" s="163"/>
      <c r="G119" s="66"/>
      <c r="H119" s="45"/>
      <c r="I119" s="66"/>
      <c r="J119" s="6"/>
      <c r="K119" s="193"/>
      <c r="L119" s="194"/>
      <c r="M119" s="6"/>
      <c r="N119" s="146"/>
      <c r="O119" s="195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2"/>
      <c r="B120" s="156"/>
      <c r="C120" s="156"/>
      <c r="D120" s="156"/>
      <c r="E120" s="6"/>
      <c r="F120" s="163"/>
      <c r="G120" s="66"/>
      <c r="H120" s="45"/>
      <c r="I120" s="66"/>
      <c r="J120" s="6"/>
      <c r="K120" s="193"/>
      <c r="L120" s="194"/>
      <c r="M120" s="6"/>
      <c r="N120" s="146"/>
      <c r="O120" s="195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62"/>
      <c r="B121" s="156"/>
      <c r="C121" s="156"/>
      <c r="D121" s="156"/>
      <c r="E121" s="6"/>
      <c r="F121" s="163"/>
      <c r="G121" s="66"/>
      <c r="H121" s="45"/>
      <c r="I121" s="66"/>
      <c r="J121" s="6"/>
      <c r="K121" s="193"/>
      <c r="L121" s="194"/>
      <c r="M121" s="6"/>
      <c r="N121" s="146"/>
      <c r="O121" s="195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66"/>
      <c r="B122" s="145"/>
      <c r="C122" s="145"/>
      <c r="D122" s="45"/>
      <c r="E122" s="66"/>
      <c r="F122" s="66"/>
      <c r="G122" s="66"/>
      <c r="H122" s="45"/>
      <c r="I122" s="66"/>
      <c r="J122" s="6"/>
      <c r="K122" s="193"/>
      <c r="L122" s="194"/>
      <c r="M122" s="6"/>
      <c r="N122" s="146"/>
      <c r="O122" s="195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38.25" customHeight="1">
      <c r="A123" s="45"/>
      <c r="B123" s="238" t="s">
        <v>765</v>
      </c>
      <c r="C123" s="238"/>
      <c r="D123" s="238"/>
      <c r="E123" s="238"/>
      <c r="F123" s="6"/>
      <c r="G123" s="6"/>
      <c r="H123" s="173"/>
      <c r="I123" s="6"/>
      <c r="J123" s="173"/>
      <c r="K123" s="174"/>
      <c r="L123" s="6"/>
      <c r="M123" s="6"/>
      <c r="N123" s="1"/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07" t="s">
        <v>16</v>
      </c>
      <c r="B124" s="108" t="s">
        <v>592</v>
      </c>
      <c r="C124" s="108"/>
      <c r="D124" s="109" t="s">
        <v>613</v>
      </c>
      <c r="E124" s="108" t="s">
        <v>614</v>
      </c>
      <c r="F124" s="108" t="s">
        <v>615</v>
      </c>
      <c r="G124" s="108" t="s">
        <v>766</v>
      </c>
      <c r="H124" s="108" t="s">
        <v>767</v>
      </c>
      <c r="I124" s="108" t="s">
        <v>618</v>
      </c>
      <c r="J124" s="239" t="s">
        <v>619</v>
      </c>
      <c r="K124" s="108" t="s">
        <v>620</v>
      </c>
      <c r="L124" s="108" t="s">
        <v>768</v>
      </c>
      <c r="M124" s="108" t="s">
        <v>623</v>
      </c>
      <c r="N124" s="109" t="s">
        <v>624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40">
        <v>1</v>
      </c>
      <c r="B125" s="241">
        <v>41579</v>
      </c>
      <c r="C125" s="241"/>
      <c r="D125" s="242" t="s">
        <v>769</v>
      </c>
      <c r="E125" s="243" t="s">
        <v>626</v>
      </c>
      <c r="F125" s="244">
        <v>82</v>
      </c>
      <c r="G125" s="243" t="s">
        <v>770</v>
      </c>
      <c r="H125" s="243">
        <v>100</v>
      </c>
      <c r="I125" s="245">
        <v>100</v>
      </c>
      <c r="J125" s="246" t="s">
        <v>771</v>
      </c>
      <c r="K125" s="247">
        <f t="shared" ref="K125:K177" si="45">H125-F125</f>
        <v>18</v>
      </c>
      <c r="L125" s="248">
        <f t="shared" ref="L125:L177" si="46">K125/F125</f>
        <v>0.21951219512195122</v>
      </c>
      <c r="M125" s="243" t="s">
        <v>633</v>
      </c>
      <c r="N125" s="249">
        <v>42657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40">
        <v>2</v>
      </c>
      <c r="B126" s="241">
        <v>41794</v>
      </c>
      <c r="C126" s="241"/>
      <c r="D126" s="242" t="s">
        <v>772</v>
      </c>
      <c r="E126" s="243" t="s">
        <v>653</v>
      </c>
      <c r="F126" s="244">
        <v>257</v>
      </c>
      <c r="G126" s="243" t="s">
        <v>770</v>
      </c>
      <c r="H126" s="243">
        <v>300</v>
      </c>
      <c r="I126" s="245">
        <v>300</v>
      </c>
      <c r="J126" s="246" t="s">
        <v>771</v>
      </c>
      <c r="K126" s="247">
        <f t="shared" si="45"/>
        <v>43</v>
      </c>
      <c r="L126" s="248">
        <f t="shared" si="46"/>
        <v>0.16731517509727625</v>
      </c>
      <c r="M126" s="243" t="s">
        <v>633</v>
      </c>
      <c r="N126" s="249">
        <v>41822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40">
        <v>3</v>
      </c>
      <c r="B127" s="241">
        <v>41828</v>
      </c>
      <c r="C127" s="241"/>
      <c r="D127" s="242" t="s">
        <v>773</v>
      </c>
      <c r="E127" s="243" t="s">
        <v>653</v>
      </c>
      <c r="F127" s="244">
        <v>393</v>
      </c>
      <c r="G127" s="243" t="s">
        <v>770</v>
      </c>
      <c r="H127" s="243">
        <v>468</v>
      </c>
      <c r="I127" s="245">
        <v>468</v>
      </c>
      <c r="J127" s="246" t="s">
        <v>771</v>
      </c>
      <c r="K127" s="247">
        <f t="shared" si="45"/>
        <v>75</v>
      </c>
      <c r="L127" s="248">
        <f t="shared" si="46"/>
        <v>0.19083969465648856</v>
      </c>
      <c r="M127" s="243" t="s">
        <v>633</v>
      </c>
      <c r="N127" s="249">
        <v>41863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40">
        <v>4</v>
      </c>
      <c r="B128" s="241">
        <v>41857</v>
      </c>
      <c r="C128" s="241"/>
      <c r="D128" s="242" t="s">
        <v>774</v>
      </c>
      <c r="E128" s="243" t="s">
        <v>653</v>
      </c>
      <c r="F128" s="244">
        <v>205</v>
      </c>
      <c r="G128" s="243" t="s">
        <v>770</v>
      </c>
      <c r="H128" s="243">
        <v>275</v>
      </c>
      <c r="I128" s="245">
        <v>250</v>
      </c>
      <c r="J128" s="246" t="s">
        <v>771</v>
      </c>
      <c r="K128" s="247">
        <f t="shared" si="45"/>
        <v>70</v>
      </c>
      <c r="L128" s="248">
        <f t="shared" si="46"/>
        <v>0.34146341463414637</v>
      </c>
      <c r="M128" s="243" t="s">
        <v>633</v>
      </c>
      <c r="N128" s="249">
        <v>41962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40">
        <v>5</v>
      </c>
      <c r="B129" s="241">
        <v>41886</v>
      </c>
      <c r="C129" s="241"/>
      <c r="D129" s="242" t="s">
        <v>775</v>
      </c>
      <c r="E129" s="243" t="s">
        <v>653</v>
      </c>
      <c r="F129" s="244">
        <v>162</v>
      </c>
      <c r="G129" s="243" t="s">
        <v>770</v>
      </c>
      <c r="H129" s="243">
        <v>190</v>
      </c>
      <c r="I129" s="245">
        <v>190</v>
      </c>
      <c r="J129" s="246" t="s">
        <v>771</v>
      </c>
      <c r="K129" s="247">
        <f t="shared" si="45"/>
        <v>28</v>
      </c>
      <c r="L129" s="248">
        <f t="shared" si="46"/>
        <v>0.1728395061728395</v>
      </c>
      <c r="M129" s="243" t="s">
        <v>633</v>
      </c>
      <c r="N129" s="249">
        <v>42006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40">
        <v>6</v>
      </c>
      <c r="B130" s="241">
        <v>41886</v>
      </c>
      <c r="C130" s="241"/>
      <c r="D130" s="242" t="s">
        <v>776</v>
      </c>
      <c r="E130" s="243" t="s">
        <v>653</v>
      </c>
      <c r="F130" s="244">
        <v>75</v>
      </c>
      <c r="G130" s="243" t="s">
        <v>770</v>
      </c>
      <c r="H130" s="243">
        <v>91.5</v>
      </c>
      <c r="I130" s="245" t="s">
        <v>759</v>
      </c>
      <c r="J130" s="246" t="s">
        <v>777</v>
      </c>
      <c r="K130" s="247">
        <f t="shared" si="45"/>
        <v>16.5</v>
      </c>
      <c r="L130" s="248">
        <f t="shared" si="46"/>
        <v>0.22</v>
      </c>
      <c r="M130" s="243" t="s">
        <v>633</v>
      </c>
      <c r="N130" s="249">
        <v>41954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40">
        <v>7</v>
      </c>
      <c r="B131" s="241">
        <v>41913</v>
      </c>
      <c r="C131" s="241"/>
      <c r="D131" s="242" t="s">
        <v>778</v>
      </c>
      <c r="E131" s="243" t="s">
        <v>653</v>
      </c>
      <c r="F131" s="244">
        <v>850</v>
      </c>
      <c r="G131" s="243" t="s">
        <v>770</v>
      </c>
      <c r="H131" s="243">
        <v>982.5</v>
      </c>
      <c r="I131" s="245">
        <v>1050</v>
      </c>
      <c r="J131" s="246" t="s">
        <v>779</v>
      </c>
      <c r="K131" s="247">
        <f t="shared" si="45"/>
        <v>132.5</v>
      </c>
      <c r="L131" s="248">
        <f t="shared" si="46"/>
        <v>0.15588235294117647</v>
      </c>
      <c r="M131" s="243" t="s">
        <v>633</v>
      </c>
      <c r="N131" s="249">
        <v>42039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40">
        <v>8</v>
      </c>
      <c r="B132" s="241">
        <v>41913</v>
      </c>
      <c r="C132" s="241"/>
      <c r="D132" s="242" t="s">
        <v>780</v>
      </c>
      <c r="E132" s="243" t="s">
        <v>653</v>
      </c>
      <c r="F132" s="244">
        <v>475</v>
      </c>
      <c r="G132" s="243" t="s">
        <v>770</v>
      </c>
      <c r="H132" s="243">
        <v>515</v>
      </c>
      <c r="I132" s="245">
        <v>600</v>
      </c>
      <c r="J132" s="246" t="s">
        <v>781</v>
      </c>
      <c r="K132" s="247">
        <f t="shared" si="45"/>
        <v>40</v>
      </c>
      <c r="L132" s="248">
        <f t="shared" si="46"/>
        <v>8.4210526315789472E-2</v>
      </c>
      <c r="M132" s="243" t="s">
        <v>633</v>
      </c>
      <c r="N132" s="249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40">
        <v>9</v>
      </c>
      <c r="B133" s="241">
        <v>41913</v>
      </c>
      <c r="C133" s="241"/>
      <c r="D133" s="242" t="s">
        <v>782</v>
      </c>
      <c r="E133" s="243" t="s">
        <v>653</v>
      </c>
      <c r="F133" s="244">
        <v>86</v>
      </c>
      <c r="G133" s="243" t="s">
        <v>770</v>
      </c>
      <c r="H133" s="243">
        <v>99</v>
      </c>
      <c r="I133" s="245">
        <v>140</v>
      </c>
      <c r="J133" s="246" t="s">
        <v>783</v>
      </c>
      <c r="K133" s="247">
        <f t="shared" si="45"/>
        <v>13</v>
      </c>
      <c r="L133" s="248">
        <f t="shared" si="46"/>
        <v>0.15116279069767441</v>
      </c>
      <c r="M133" s="243" t="s">
        <v>633</v>
      </c>
      <c r="N133" s="249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40">
        <v>10</v>
      </c>
      <c r="B134" s="241">
        <v>41926</v>
      </c>
      <c r="C134" s="241"/>
      <c r="D134" s="242" t="s">
        <v>784</v>
      </c>
      <c r="E134" s="243" t="s">
        <v>653</v>
      </c>
      <c r="F134" s="244">
        <v>496.6</v>
      </c>
      <c r="G134" s="243" t="s">
        <v>770</v>
      </c>
      <c r="H134" s="243">
        <v>621</v>
      </c>
      <c r="I134" s="245">
        <v>580</v>
      </c>
      <c r="J134" s="246" t="s">
        <v>771</v>
      </c>
      <c r="K134" s="247">
        <f t="shared" si="45"/>
        <v>124.39999999999998</v>
      </c>
      <c r="L134" s="248">
        <f t="shared" si="46"/>
        <v>0.25050342327829234</v>
      </c>
      <c r="M134" s="243" t="s">
        <v>633</v>
      </c>
      <c r="N134" s="249">
        <v>42605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40">
        <v>11</v>
      </c>
      <c r="B135" s="241">
        <v>41926</v>
      </c>
      <c r="C135" s="241"/>
      <c r="D135" s="242" t="s">
        <v>785</v>
      </c>
      <c r="E135" s="243" t="s">
        <v>653</v>
      </c>
      <c r="F135" s="244">
        <v>2481.9</v>
      </c>
      <c r="G135" s="243" t="s">
        <v>770</v>
      </c>
      <c r="H135" s="243">
        <v>2840</v>
      </c>
      <c r="I135" s="245">
        <v>2870</v>
      </c>
      <c r="J135" s="246" t="s">
        <v>786</v>
      </c>
      <c r="K135" s="247">
        <f t="shared" si="45"/>
        <v>358.09999999999991</v>
      </c>
      <c r="L135" s="248">
        <f t="shared" si="46"/>
        <v>0.14428462065353154</v>
      </c>
      <c r="M135" s="243" t="s">
        <v>633</v>
      </c>
      <c r="N135" s="249">
        <v>42017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40">
        <v>12</v>
      </c>
      <c r="B136" s="241">
        <v>41928</v>
      </c>
      <c r="C136" s="241"/>
      <c r="D136" s="242" t="s">
        <v>787</v>
      </c>
      <c r="E136" s="243" t="s">
        <v>653</v>
      </c>
      <c r="F136" s="244">
        <v>84.5</v>
      </c>
      <c r="G136" s="243" t="s">
        <v>770</v>
      </c>
      <c r="H136" s="243">
        <v>93</v>
      </c>
      <c r="I136" s="245">
        <v>110</v>
      </c>
      <c r="J136" s="246" t="s">
        <v>788</v>
      </c>
      <c r="K136" s="247">
        <f t="shared" si="45"/>
        <v>8.5</v>
      </c>
      <c r="L136" s="248">
        <f t="shared" si="46"/>
        <v>0.10059171597633136</v>
      </c>
      <c r="M136" s="243" t="s">
        <v>633</v>
      </c>
      <c r="N136" s="249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40">
        <v>13</v>
      </c>
      <c r="B137" s="241">
        <v>41928</v>
      </c>
      <c r="C137" s="241"/>
      <c r="D137" s="242" t="s">
        <v>789</v>
      </c>
      <c r="E137" s="243" t="s">
        <v>653</v>
      </c>
      <c r="F137" s="244">
        <v>401</v>
      </c>
      <c r="G137" s="243" t="s">
        <v>770</v>
      </c>
      <c r="H137" s="243">
        <v>428</v>
      </c>
      <c r="I137" s="245">
        <v>450</v>
      </c>
      <c r="J137" s="246" t="s">
        <v>790</v>
      </c>
      <c r="K137" s="247">
        <f t="shared" si="45"/>
        <v>27</v>
      </c>
      <c r="L137" s="248">
        <f t="shared" si="46"/>
        <v>6.7331670822942641E-2</v>
      </c>
      <c r="M137" s="243" t="s">
        <v>633</v>
      </c>
      <c r="N137" s="249">
        <v>42020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40">
        <v>14</v>
      </c>
      <c r="B138" s="241">
        <v>41928</v>
      </c>
      <c r="C138" s="241"/>
      <c r="D138" s="242" t="s">
        <v>791</v>
      </c>
      <c r="E138" s="243" t="s">
        <v>653</v>
      </c>
      <c r="F138" s="244">
        <v>101</v>
      </c>
      <c r="G138" s="243" t="s">
        <v>770</v>
      </c>
      <c r="H138" s="243">
        <v>112</v>
      </c>
      <c r="I138" s="245">
        <v>120</v>
      </c>
      <c r="J138" s="246" t="s">
        <v>792</v>
      </c>
      <c r="K138" s="247">
        <f t="shared" si="45"/>
        <v>11</v>
      </c>
      <c r="L138" s="248">
        <f t="shared" si="46"/>
        <v>0.10891089108910891</v>
      </c>
      <c r="M138" s="243" t="s">
        <v>633</v>
      </c>
      <c r="N138" s="249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40">
        <v>15</v>
      </c>
      <c r="B139" s="241">
        <v>41954</v>
      </c>
      <c r="C139" s="241"/>
      <c r="D139" s="242" t="s">
        <v>793</v>
      </c>
      <c r="E139" s="243" t="s">
        <v>653</v>
      </c>
      <c r="F139" s="244">
        <v>59</v>
      </c>
      <c r="G139" s="243" t="s">
        <v>770</v>
      </c>
      <c r="H139" s="243">
        <v>76</v>
      </c>
      <c r="I139" s="245">
        <v>76</v>
      </c>
      <c r="J139" s="246" t="s">
        <v>771</v>
      </c>
      <c r="K139" s="247">
        <f t="shared" si="45"/>
        <v>17</v>
      </c>
      <c r="L139" s="248">
        <f t="shared" si="46"/>
        <v>0.28813559322033899</v>
      </c>
      <c r="M139" s="243" t="s">
        <v>633</v>
      </c>
      <c r="N139" s="249">
        <v>43032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40">
        <v>16</v>
      </c>
      <c r="B140" s="241">
        <v>41954</v>
      </c>
      <c r="C140" s="241"/>
      <c r="D140" s="242" t="s">
        <v>782</v>
      </c>
      <c r="E140" s="243" t="s">
        <v>653</v>
      </c>
      <c r="F140" s="244">
        <v>99</v>
      </c>
      <c r="G140" s="243" t="s">
        <v>770</v>
      </c>
      <c r="H140" s="243">
        <v>120</v>
      </c>
      <c r="I140" s="245">
        <v>120</v>
      </c>
      <c r="J140" s="246" t="s">
        <v>701</v>
      </c>
      <c r="K140" s="247">
        <f t="shared" si="45"/>
        <v>21</v>
      </c>
      <c r="L140" s="248">
        <f t="shared" si="46"/>
        <v>0.21212121212121213</v>
      </c>
      <c r="M140" s="243" t="s">
        <v>633</v>
      </c>
      <c r="N140" s="249">
        <v>41960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40">
        <v>17</v>
      </c>
      <c r="B141" s="241">
        <v>41956</v>
      </c>
      <c r="C141" s="241"/>
      <c r="D141" s="242" t="s">
        <v>794</v>
      </c>
      <c r="E141" s="243" t="s">
        <v>653</v>
      </c>
      <c r="F141" s="244">
        <v>22</v>
      </c>
      <c r="G141" s="243" t="s">
        <v>770</v>
      </c>
      <c r="H141" s="243">
        <v>33.549999999999997</v>
      </c>
      <c r="I141" s="245">
        <v>32</v>
      </c>
      <c r="J141" s="246" t="s">
        <v>795</v>
      </c>
      <c r="K141" s="247">
        <f t="shared" si="45"/>
        <v>11.549999999999997</v>
      </c>
      <c r="L141" s="248">
        <f t="shared" si="46"/>
        <v>0.52499999999999991</v>
      </c>
      <c r="M141" s="243" t="s">
        <v>633</v>
      </c>
      <c r="N141" s="249">
        <v>42188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40">
        <v>18</v>
      </c>
      <c r="B142" s="241">
        <v>41976</v>
      </c>
      <c r="C142" s="241"/>
      <c r="D142" s="242" t="s">
        <v>796</v>
      </c>
      <c r="E142" s="243" t="s">
        <v>653</v>
      </c>
      <c r="F142" s="244">
        <v>440</v>
      </c>
      <c r="G142" s="243" t="s">
        <v>770</v>
      </c>
      <c r="H142" s="243">
        <v>520</v>
      </c>
      <c r="I142" s="245">
        <v>520</v>
      </c>
      <c r="J142" s="246" t="s">
        <v>797</v>
      </c>
      <c r="K142" s="247">
        <f t="shared" si="45"/>
        <v>80</v>
      </c>
      <c r="L142" s="248">
        <f t="shared" si="46"/>
        <v>0.18181818181818182</v>
      </c>
      <c r="M142" s="243" t="s">
        <v>633</v>
      </c>
      <c r="N142" s="249">
        <v>42208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40">
        <v>19</v>
      </c>
      <c r="B143" s="241">
        <v>41976</v>
      </c>
      <c r="C143" s="241"/>
      <c r="D143" s="242" t="s">
        <v>798</v>
      </c>
      <c r="E143" s="243" t="s">
        <v>653</v>
      </c>
      <c r="F143" s="244">
        <v>360</v>
      </c>
      <c r="G143" s="243" t="s">
        <v>770</v>
      </c>
      <c r="H143" s="243">
        <v>427</v>
      </c>
      <c r="I143" s="245">
        <v>425</v>
      </c>
      <c r="J143" s="246" t="s">
        <v>799</v>
      </c>
      <c r="K143" s="247">
        <f t="shared" si="45"/>
        <v>67</v>
      </c>
      <c r="L143" s="248">
        <f t="shared" si="46"/>
        <v>0.18611111111111112</v>
      </c>
      <c r="M143" s="243" t="s">
        <v>633</v>
      </c>
      <c r="N143" s="249">
        <v>42058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40">
        <v>20</v>
      </c>
      <c r="B144" s="241">
        <v>42012</v>
      </c>
      <c r="C144" s="241"/>
      <c r="D144" s="242" t="s">
        <v>800</v>
      </c>
      <c r="E144" s="243" t="s">
        <v>653</v>
      </c>
      <c r="F144" s="244">
        <v>360</v>
      </c>
      <c r="G144" s="243" t="s">
        <v>770</v>
      </c>
      <c r="H144" s="243">
        <v>455</v>
      </c>
      <c r="I144" s="245">
        <v>420</v>
      </c>
      <c r="J144" s="246" t="s">
        <v>801</v>
      </c>
      <c r="K144" s="247">
        <f t="shared" si="45"/>
        <v>95</v>
      </c>
      <c r="L144" s="248">
        <f t="shared" si="46"/>
        <v>0.2638888888888889</v>
      </c>
      <c r="M144" s="243" t="s">
        <v>633</v>
      </c>
      <c r="N144" s="249">
        <v>42024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40">
        <v>21</v>
      </c>
      <c r="B145" s="241">
        <v>42012</v>
      </c>
      <c r="C145" s="241"/>
      <c r="D145" s="242" t="s">
        <v>802</v>
      </c>
      <c r="E145" s="243" t="s">
        <v>653</v>
      </c>
      <c r="F145" s="244">
        <v>130</v>
      </c>
      <c r="G145" s="243"/>
      <c r="H145" s="243">
        <v>175.5</v>
      </c>
      <c r="I145" s="245">
        <v>165</v>
      </c>
      <c r="J145" s="246" t="s">
        <v>803</v>
      </c>
      <c r="K145" s="247">
        <f t="shared" si="45"/>
        <v>45.5</v>
      </c>
      <c r="L145" s="248">
        <f t="shared" si="46"/>
        <v>0.35</v>
      </c>
      <c r="M145" s="243" t="s">
        <v>633</v>
      </c>
      <c r="N145" s="249">
        <v>43088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40">
        <v>22</v>
      </c>
      <c r="B146" s="241">
        <v>42040</v>
      </c>
      <c r="C146" s="241"/>
      <c r="D146" s="242" t="s">
        <v>416</v>
      </c>
      <c r="E146" s="243" t="s">
        <v>626</v>
      </c>
      <c r="F146" s="244">
        <v>98</v>
      </c>
      <c r="G146" s="243"/>
      <c r="H146" s="243">
        <v>120</v>
      </c>
      <c r="I146" s="245">
        <v>120</v>
      </c>
      <c r="J146" s="246" t="s">
        <v>771</v>
      </c>
      <c r="K146" s="247">
        <f t="shared" si="45"/>
        <v>22</v>
      </c>
      <c r="L146" s="248">
        <f t="shared" si="46"/>
        <v>0.22448979591836735</v>
      </c>
      <c r="M146" s="243" t="s">
        <v>633</v>
      </c>
      <c r="N146" s="249">
        <v>42753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40">
        <v>23</v>
      </c>
      <c r="B147" s="241">
        <v>42040</v>
      </c>
      <c r="C147" s="241"/>
      <c r="D147" s="242" t="s">
        <v>804</v>
      </c>
      <c r="E147" s="243" t="s">
        <v>626</v>
      </c>
      <c r="F147" s="244">
        <v>196</v>
      </c>
      <c r="G147" s="243"/>
      <c r="H147" s="243">
        <v>262</v>
      </c>
      <c r="I147" s="245">
        <v>255</v>
      </c>
      <c r="J147" s="246" t="s">
        <v>771</v>
      </c>
      <c r="K147" s="247">
        <f t="shared" si="45"/>
        <v>66</v>
      </c>
      <c r="L147" s="248">
        <f t="shared" si="46"/>
        <v>0.33673469387755101</v>
      </c>
      <c r="M147" s="243" t="s">
        <v>633</v>
      </c>
      <c r="N147" s="249">
        <v>42599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50">
        <v>24</v>
      </c>
      <c r="B148" s="251">
        <v>42067</v>
      </c>
      <c r="C148" s="251"/>
      <c r="D148" s="252" t="s">
        <v>415</v>
      </c>
      <c r="E148" s="253" t="s">
        <v>626</v>
      </c>
      <c r="F148" s="254">
        <v>235</v>
      </c>
      <c r="G148" s="254"/>
      <c r="H148" s="255">
        <v>77</v>
      </c>
      <c r="I148" s="255" t="s">
        <v>805</v>
      </c>
      <c r="J148" s="256" t="s">
        <v>806</v>
      </c>
      <c r="K148" s="257">
        <f t="shared" si="45"/>
        <v>-158</v>
      </c>
      <c r="L148" s="258">
        <f t="shared" si="46"/>
        <v>-0.67234042553191486</v>
      </c>
      <c r="M148" s="254" t="s">
        <v>658</v>
      </c>
      <c r="N148" s="251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40">
        <v>25</v>
      </c>
      <c r="B149" s="241">
        <v>42067</v>
      </c>
      <c r="C149" s="241"/>
      <c r="D149" s="242" t="s">
        <v>807</v>
      </c>
      <c r="E149" s="243" t="s">
        <v>626</v>
      </c>
      <c r="F149" s="244">
        <v>185</v>
      </c>
      <c r="G149" s="243"/>
      <c r="H149" s="243">
        <v>224</v>
      </c>
      <c r="I149" s="245" t="s">
        <v>808</v>
      </c>
      <c r="J149" s="246" t="s">
        <v>771</v>
      </c>
      <c r="K149" s="247">
        <f t="shared" si="45"/>
        <v>39</v>
      </c>
      <c r="L149" s="248">
        <f t="shared" si="46"/>
        <v>0.21081081081081082</v>
      </c>
      <c r="M149" s="243" t="s">
        <v>633</v>
      </c>
      <c r="N149" s="249">
        <v>42647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50">
        <v>26</v>
      </c>
      <c r="B150" s="251">
        <v>42090</v>
      </c>
      <c r="C150" s="251"/>
      <c r="D150" s="259" t="s">
        <v>809</v>
      </c>
      <c r="E150" s="254" t="s">
        <v>626</v>
      </c>
      <c r="F150" s="254">
        <v>49.5</v>
      </c>
      <c r="G150" s="255"/>
      <c r="H150" s="255">
        <v>15.85</v>
      </c>
      <c r="I150" s="255">
        <v>67</v>
      </c>
      <c r="J150" s="256" t="s">
        <v>810</v>
      </c>
      <c r="K150" s="255">
        <f t="shared" si="45"/>
        <v>-33.65</v>
      </c>
      <c r="L150" s="260">
        <f t="shared" si="46"/>
        <v>-0.67979797979797973</v>
      </c>
      <c r="M150" s="254" t="s">
        <v>658</v>
      </c>
      <c r="N150" s="261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40">
        <v>27</v>
      </c>
      <c r="B151" s="241">
        <v>42093</v>
      </c>
      <c r="C151" s="241"/>
      <c r="D151" s="242" t="s">
        <v>811</v>
      </c>
      <c r="E151" s="243" t="s">
        <v>626</v>
      </c>
      <c r="F151" s="244">
        <v>183.5</v>
      </c>
      <c r="G151" s="243"/>
      <c r="H151" s="243">
        <v>219</v>
      </c>
      <c r="I151" s="245">
        <v>218</v>
      </c>
      <c r="J151" s="246" t="s">
        <v>812</v>
      </c>
      <c r="K151" s="247">
        <f t="shared" si="45"/>
        <v>35.5</v>
      </c>
      <c r="L151" s="248">
        <f t="shared" si="46"/>
        <v>0.19346049046321526</v>
      </c>
      <c r="M151" s="243" t="s">
        <v>633</v>
      </c>
      <c r="N151" s="249">
        <v>42103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40">
        <v>28</v>
      </c>
      <c r="B152" s="241">
        <v>42114</v>
      </c>
      <c r="C152" s="241"/>
      <c r="D152" s="242" t="s">
        <v>813</v>
      </c>
      <c r="E152" s="243" t="s">
        <v>626</v>
      </c>
      <c r="F152" s="244">
        <f>(227+237)/2</f>
        <v>232</v>
      </c>
      <c r="G152" s="243"/>
      <c r="H152" s="243">
        <v>298</v>
      </c>
      <c r="I152" s="245">
        <v>298</v>
      </c>
      <c r="J152" s="246" t="s">
        <v>771</v>
      </c>
      <c r="K152" s="247">
        <f t="shared" si="45"/>
        <v>66</v>
      </c>
      <c r="L152" s="248">
        <f t="shared" si="46"/>
        <v>0.28448275862068967</v>
      </c>
      <c r="M152" s="243" t="s">
        <v>633</v>
      </c>
      <c r="N152" s="249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40">
        <v>29</v>
      </c>
      <c r="B153" s="241">
        <v>42128</v>
      </c>
      <c r="C153" s="241"/>
      <c r="D153" s="242" t="s">
        <v>814</v>
      </c>
      <c r="E153" s="243" t="s">
        <v>653</v>
      </c>
      <c r="F153" s="244">
        <v>385</v>
      </c>
      <c r="G153" s="243"/>
      <c r="H153" s="243">
        <f>212.5+331</f>
        <v>543.5</v>
      </c>
      <c r="I153" s="245">
        <v>510</v>
      </c>
      <c r="J153" s="246" t="s">
        <v>815</v>
      </c>
      <c r="K153" s="247">
        <f t="shared" si="45"/>
        <v>158.5</v>
      </c>
      <c r="L153" s="248">
        <f t="shared" si="46"/>
        <v>0.41168831168831171</v>
      </c>
      <c r="M153" s="243" t="s">
        <v>633</v>
      </c>
      <c r="N153" s="249">
        <v>42235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40">
        <v>30</v>
      </c>
      <c r="B154" s="241">
        <v>42128</v>
      </c>
      <c r="C154" s="241"/>
      <c r="D154" s="242" t="s">
        <v>816</v>
      </c>
      <c r="E154" s="243" t="s">
        <v>653</v>
      </c>
      <c r="F154" s="244">
        <v>115.5</v>
      </c>
      <c r="G154" s="243"/>
      <c r="H154" s="243">
        <v>146</v>
      </c>
      <c r="I154" s="245">
        <v>142</v>
      </c>
      <c r="J154" s="246" t="s">
        <v>817</v>
      </c>
      <c r="K154" s="247">
        <f t="shared" si="45"/>
        <v>30.5</v>
      </c>
      <c r="L154" s="248">
        <f t="shared" si="46"/>
        <v>0.26406926406926406</v>
      </c>
      <c r="M154" s="243" t="s">
        <v>633</v>
      </c>
      <c r="N154" s="249">
        <v>42202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40">
        <v>31</v>
      </c>
      <c r="B155" s="241">
        <v>42151</v>
      </c>
      <c r="C155" s="241"/>
      <c r="D155" s="242" t="s">
        <v>565</v>
      </c>
      <c r="E155" s="243" t="s">
        <v>653</v>
      </c>
      <c r="F155" s="244">
        <v>237.5</v>
      </c>
      <c r="G155" s="243"/>
      <c r="H155" s="243">
        <v>279.5</v>
      </c>
      <c r="I155" s="245">
        <v>278</v>
      </c>
      <c r="J155" s="246" t="s">
        <v>771</v>
      </c>
      <c r="K155" s="247">
        <f t="shared" si="45"/>
        <v>42</v>
      </c>
      <c r="L155" s="248">
        <f t="shared" si="46"/>
        <v>0.17684210526315788</v>
      </c>
      <c r="M155" s="243" t="s">
        <v>633</v>
      </c>
      <c r="N155" s="249">
        <v>42222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40">
        <v>32</v>
      </c>
      <c r="B156" s="241">
        <v>42174</v>
      </c>
      <c r="C156" s="241"/>
      <c r="D156" s="242" t="s">
        <v>789</v>
      </c>
      <c r="E156" s="243" t="s">
        <v>626</v>
      </c>
      <c r="F156" s="244">
        <v>340</v>
      </c>
      <c r="G156" s="243"/>
      <c r="H156" s="243">
        <v>448</v>
      </c>
      <c r="I156" s="245">
        <v>448</v>
      </c>
      <c r="J156" s="246" t="s">
        <v>771</v>
      </c>
      <c r="K156" s="247">
        <f t="shared" si="45"/>
        <v>108</v>
      </c>
      <c r="L156" s="248">
        <f t="shared" si="46"/>
        <v>0.31764705882352939</v>
      </c>
      <c r="M156" s="243" t="s">
        <v>633</v>
      </c>
      <c r="N156" s="249">
        <v>43018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40">
        <v>33</v>
      </c>
      <c r="B157" s="241">
        <v>42191</v>
      </c>
      <c r="C157" s="241"/>
      <c r="D157" s="242" t="s">
        <v>818</v>
      </c>
      <c r="E157" s="243" t="s">
        <v>626</v>
      </c>
      <c r="F157" s="244">
        <v>390</v>
      </c>
      <c r="G157" s="243"/>
      <c r="H157" s="243">
        <v>460</v>
      </c>
      <c r="I157" s="245">
        <v>460</v>
      </c>
      <c r="J157" s="246" t="s">
        <v>771</v>
      </c>
      <c r="K157" s="247">
        <f t="shared" si="45"/>
        <v>70</v>
      </c>
      <c r="L157" s="248">
        <f t="shared" si="46"/>
        <v>0.17948717948717949</v>
      </c>
      <c r="M157" s="243" t="s">
        <v>633</v>
      </c>
      <c r="N157" s="249">
        <v>42478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50">
        <v>34</v>
      </c>
      <c r="B158" s="251">
        <v>42195</v>
      </c>
      <c r="C158" s="251"/>
      <c r="D158" s="252" t="s">
        <v>819</v>
      </c>
      <c r="E158" s="253" t="s">
        <v>626</v>
      </c>
      <c r="F158" s="254">
        <v>122.5</v>
      </c>
      <c r="G158" s="254"/>
      <c r="H158" s="255">
        <v>61</v>
      </c>
      <c r="I158" s="255">
        <v>172</v>
      </c>
      <c r="J158" s="256" t="s">
        <v>820</v>
      </c>
      <c r="K158" s="257">
        <f t="shared" si="45"/>
        <v>-61.5</v>
      </c>
      <c r="L158" s="258">
        <f t="shared" si="46"/>
        <v>-0.50204081632653064</v>
      </c>
      <c r="M158" s="254" t="s">
        <v>658</v>
      </c>
      <c r="N158" s="251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40">
        <v>35</v>
      </c>
      <c r="B159" s="241">
        <v>42219</v>
      </c>
      <c r="C159" s="241"/>
      <c r="D159" s="242" t="s">
        <v>821</v>
      </c>
      <c r="E159" s="243" t="s">
        <v>626</v>
      </c>
      <c r="F159" s="244">
        <v>297.5</v>
      </c>
      <c r="G159" s="243"/>
      <c r="H159" s="243">
        <v>350</v>
      </c>
      <c r="I159" s="245">
        <v>360</v>
      </c>
      <c r="J159" s="246" t="s">
        <v>822</v>
      </c>
      <c r="K159" s="247">
        <f t="shared" si="45"/>
        <v>52.5</v>
      </c>
      <c r="L159" s="248">
        <f t="shared" si="46"/>
        <v>0.17647058823529413</v>
      </c>
      <c r="M159" s="243" t="s">
        <v>633</v>
      </c>
      <c r="N159" s="249">
        <v>42232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40">
        <v>36</v>
      </c>
      <c r="B160" s="241">
        <v>42219</v>
      </c>
      <c r="C160" s="241"/>
      <c r="D160" s="242" t="s">
        <v>823</v>
      </c>
      <c r="E160" s="243" t="s">
        <v>626</v>
      </c>
      <c r="F160" s="244">
        <v>115.5</v>
      </c>
      <c r="G160" s="243"/>
      <c r="H160" s="243">
        <v>149</v>
      </c>
      <c r="I160" s="245">
        <v>140</v>
      </c>
      <c r="J160" s="246" t="s">
        <v>824</v>
      </c>
      <c r="K160" s="247">
        <f t="shared" si="45"/>
        <v>33.5</v>
      </c>
      <c r="L160" s="248">
        <f t="shared" si="46"/>
        <v>0.29004329004329005</v>
      </c>
      <c r="M160" s="243" t="s">
        <v>633</v>
      </c>
      <c r="N160" s="249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40">
        <v>37</v>
      </c>
      <c r="B161" s="241">
        <v>42251</v>
      </c>
      <c r="C161" s="241"/>
      <c r="D161" s="242" t="s">
        <v>565</v>
      </c>
      <c r="E161" s="243" t="s">
        <v>626</v>
      </c>
      <c r="F161" s="244">
        <v>226</v>
      </c>
      <c r="G161" s="243"/>
      <c r="H161" s="243">
        <v>292</v>
      </c>
      <c r="I161" s="245">
        <v>292</v>
      </c>
      <c r="J161" s="246" t="s">
        <v>825</v>
      </c>
      <c r="K161" s="247">
        <f t="shared" si="45"/>
        <v>66</v>
      </c>
      <c r="L161" s="248">
        <f t="shared" si="46"/>
        <v>0.29203539823008851</v>
      </c>
      <c r="M161" s="243" t="s">
        <v>633</v>
      </c>
      <c r="N161" s="249">
        <v>42286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40">
        <v>38</v>
      </c>
      <c r="B162" s="241">
        <v>42254</v>
      </c>
      <c r="C162" s="241"/>
      <c r="D162" s="242" t="s">
        <v>813</v>
      </c>
      <c r="E162" s="243" t="s">
        <v>626</v>
      </c>
      <c r="F162" s="244">
        <v>232.5</v>
      </c>
      <c r="G162" s="243"/>
      <c r="H162" s="243">
        <v>312.5</v>
      </c>
      <c r="I162" s="245">
        <v>310</v>
      </c>
      <c r="J162" s="246" t="s">
        <v>771</v>
      </c>
      <c r="K162" s="247">
        <f t="shared" si="45"/>
        <v>80</v>
      </c>
      <c r="L162" s="248">
        <f t="shared" si="46"/>
        <v>0.34408602150537637</v>
      </c>
      <c r="M162" s="243" t="s">
        <v>633</v>
      </c>
      <c r="N162" s="249">
        <v>42823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40">
        <v>39</v>
      </c>
      <c r="B163" s="241">
        <v>42268</v>
      </c>
      <c r="C163" s="241"/>
      <c r="D163" s="242" t="s">
        <v>826</v>
      </c>
      <c r="E163" s="243" t="s">
        <v>626</v>
      </c>
      <c r="F163" s="244">
        <v>196.5</v>
      </c>
      <c r="G163" s="243"/>
      <c r="H163" s="243">
        <v>238</v>
      </c>
      <c r="I163" s="245">
        <v>238</v>
      </c>
      <c r="J163" s="246" t="s">
        <v>825</v>
      </c>
      <c r="K163" s="247">
        <f t="shared" si="45"/>
        <v>41.5</v>
      </c>
      <c r="L163" s="248">
        <f t="shared" si="46"/>
        <v>0.21119592875318066</v>
      </c>
      <c r="M163" s="243" t="s">
        <v>633</v>
      </c>
      <c r="N163" s="249">
        <v>42291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40">
        <v>40</v>
      </c>
      <c r="B164" s="241">
        <v>42271</v>
      </c>
      <c r="C164" s="241"/>
      <c r="D164" s="242" t="s">
        <v>769</v>
      </c>
      <c r="E164" s="243" t="s">
        <v>626</v>
      </c>
      <c r="F164" s="244">
        <v>65</v>
      </c>
      <c r="G164" s="243"/>
      <c r="H164" s="243">
        <v>82</v>
      </c>
      <c r="I164" s="245">
        <v>82</v>
      </c>
      <c r="J164" s="246" t="s">
        <v>825</v>
      </c>
      <c r="K164" s="247">
        <f t="shared" si="45"/>
        <v>17</v>
      </c>
      <c r="L164" s="248">
        <f t="shared" si="46"/>
        <v>0.26153846153846155</v>
      </c>
      <c r="M164" s="243" t="s">
        <v>633</v>
      </c>
      <c r="N164" s="249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40">
        <v>41</v>
      </c>
      <c r="B165" s="241">
        <v>42291</v>
      </c>
      <c r="C165" s="241"/>
      <c r="D165" s="242" t="s">
        <v>827</v>
      </c>
      <c r="E165" s="243" t="s">
        <v>626</v>
      </c>
      <c r="F165" s="244">
        <v>144</v>
      </c>
      <c r="G165" s="243"/>
      <c r="H165" s="243">
        <v>182.5</v>
      </c>
      <c r="I165" s="245">
        <v>181</v>
      </c>
      <c r="J165" s="246" t="s">
        <v>825</v>
      </c>
      <c r="K165" s="247">
        <f t="shared" si="45"/>
        <v>38.5</v>
      </c>
      <c r="L165" s="248">
        <f t="shared" si="46"/>
        <v>0.2673611111111111</v>
      </c>
      <c r="M165" s="243" t="s">
        <v>633</v>
      </c>
      <c r="N165" s="249">
        <v>42817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40">
        <v>42</v>
      </c>
      <c r="B166" s="241">
        <v>42291</v>
      </c>
      <c r="C166" s="241"/>
      <c r="D166" s="242" t="s">
        <v>828</v>
      </c>
      <c r="E166" s="243" t="s">
        <v>626</v>
      </c>
      <c r="F166" s="244">
        <v>264</v>
      </c>
      <c r="G166" s="243"/>
      <c r="H166" s="243">
        <v>311</v>
      </c>
      <c r="I166" s="245">
        <v>311</v>
      </c>
      <c r="J166" s="246" t="s">
        <v>825</v>
      </c>
      <c r="K166" s="247">
        <f t="shared" si="45"/>
        <v>47</v>
      </c>
      <c r="L166" s="248">
        <f t="shared" si="46"/>
        <v>0.17803030303030304</v>
      </c>
      <c r="M166" s="243" t="s">
        <v>633</v>
      </c>
      <c r="N166" s="249">
        <v>42604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40">
        <v>43</v>
      </c>
      <c r="B167" s="241">
        <v>42318</v>
      </c>
      <c r="C167" s="241"/>
      <c r="D167" s="242" t="s">
        <v>829</v>
      </c>
      <c r="E167" s="243" t="s">
        <v>653</v>
      </c>
      <c r="F167" s="244">
        <v>549.5</v>
      </c>
      <c r="G167" s="243"/>
      <c r="H167" s="243">
        <v>630</v>
      </c>
      <c r="I167" s="245">
        <v>630</v>
      </c>
      <c r="J167" s="246" t="s">
        <v>825</v>
      </c>
      <c r="K167" s="247">
        <f t="shared" si="45"/>
        <v>80.5</v>
      </c>
      <c r="L167" s="248">
        <f t="shared" si="46"/>
        <v>0.1464968152866242</v>
      </c>
      <c r="M167" s="243" t="s">
        <v>633</v>
      </c>
      <c r="N167" s="249">
        <v>42419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40">
        <v>44</v>
      </c>
      <c r="B168" s="241">
        <v>42342</v>
      </c>
      <c r="C168" s="241"/>
      <c r="D168" s="242" t="s">
        <v>830</v>
      </c>
      <c r="E168" s="243" t="s">
        <v>626</v>
      </c>
      <c r="F168" s="244">
        <v>1027.5</v>
      </c>
      <c r="G168" s="243"/>
      <c r="H168" s="243">
        <v>1315</v>
      </c>
      <c r="I168" s="245">
        <v>1250</v>
      </c>
      <c r="J168" s="246" t="s">
        <v>825</v>
      </c>
      <c r="K168" s="247">
        <f t="shared" si="45"/>
        <v>287.5</v>
      </c>
      <c r="L168" s="248">
        <f t="shared" si="46"/>
        <v>0.27980535279805352</v>
      </c>
      <c r="M168" s="243" t="s">
        <v>633</v>
      </c>
      <c r="N168" s="249">
        <v>43244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40">
        <v>45</v>
      </c>
      <c r="B169" s="241">
        <v>42367</v>
      </c>
      <c r="C169" s="241"/>
      <c r="D169" s="242" t="s">
        <v>831</v>
      </c>
      <c r="E169" s="243" t="s">
        <v>626</v>
      </c>
      <c r="F169" s="244">
        <v>465</v>
      </c>
      <c r="G169" s="243"/>
      <c r="H169" s="243">
        <v>540</v>
      </c>
      <c r="I169" s="245">
        <v>540</v>
      </c>
      <c r="J169" s="246" t="s">
        <v>825</v>
      </c>
      <c r="K169" s="247">
        <f t="shared" si="45"/>
        <v>75</v>
      </c>
      <c r="L169" s="248">
        <f t="shared" si="46"/>
        <v>0.16129032258064516</v>
      </c>
      <c r="M169" s="243" t="s">
        <v>633</v>
      </c>
      <c r="N169" s="249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40">
        <v>46</v>
      </c>
      <c r="B170" s="241">
        <v>42380</v>
      </c>
      <c r="C170" s="241"/>
      <c r="D170" s="242" t="s">
        <v>416</v>
      </c>
      <c r="E170" s="243" t="s">
        <v>653</v>
      </c>
      <c r="F170" s="244">
        <v>81</v>
      </c>
      <c r="G170" s="243"/>
      <c r="H170" s="243">
        <v>110</v>
      </c>
      <c r="I170" s="245">
        <v>110</v>
      </c>
      <c r="J170" s="246" t="s">
        <v>825</v>
      </c>
      <c r="K170" s="247">
        <f t="shared" si="45"/>
        <v>29</v>
      </c>
      <c r="L170" s="248">
        <f t="shared" si="46"/>
        <v>0.35802469135802467</v>
      </c>
      <c r="M170" s="243" t="s">
        <v>633</v>
      </c>
      <c r="N170" s="249">
        <v>42745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40">
        <v>47</v>
      </c>
      <c r="B171" s="241">
        <v>42382</v>
      </c>
      <c r="C171" s="241"/>
      <c r="D171" s="242" t="s">
        <v>832</v>
      </c>
      <c r="E171" s="243" t="s">
        <v>653</v>
      </c>
      <c r="F171" s="244">
        <v>417.5</v>
      </c>
      <c r="G171" s="243"/>
      <c r="H171" s="243">
        <v>547</v>
      </c>
      <c r="I171" s="245">
        <v>535</v>
      </c>
      <c r="J171" s="246" t="s">
        <v>825</v>
      </c>
      <c r="K171" s="247">
        <f t="shared" si="45"/>
        <v>129.5</v>
      </c>
      <c r="L171" s="248">
        <f t="shared" si="46"/>
        <v>0.31017964071856285</v>
      </c>
      <c r="M171" s="243" t="s">
        <v>633</v>
      </c>
      <c r="N171" s="249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40">
        <v>48</v>
      </c>
      <c r="B172" s="241">
        <v>42408</v>
      </c>
      <c r="C172" s="241"/>
      <c r="D172" s="242" t="s">
        <v>833</v>
      </c>
      <c r="E172" s="243" t="s">
        <v>626</v>
      </c>
      <c r="F172" s="244">
        <v>650</v>
      </c>
      <c r="G172" s="243"/>
      <c r="H172" s="243">
        <v>800</v>
      </c>
      <c r="I172" s="245">
        <v>800</v>
      </c>
      <c r="J172" s="246" t="s">
        <v>825</v>
      </c>
      <c r="K172" s="247">
        <f t="shared" si="45"/>
        <v>150</v>
      </c>
      <c r="L172" s="248">
        <f t="shared" si="46"/>
        <v>0.23076923076923078</v>
      </c>
      <c r="M172" s="243" t="s">
        <v>633</v>
      </c>
      <c r="N172" s="249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40">
        <v>49</v>
      </c>
      <c r="B173" s="241">
        <v>42433</v>
      </c>
      <c r="C173" s="241"/>
      <c r="D173" s="242" t="s">
        <v>239</v>
      </c>
      <c r="E173" s="243" t="s">
        <v>626</v>
      </c>
      <c r="F173" s="244">
        <v>437.5</v>
      </c>
      <c r="G173" s="243"/>
      <c r="H173" s="243">
        <v>504.5</v>
      </c>
      <c r="I173" s="245">
        <v>522</v>
      </c>
      <c r="J173" s="246" t="s">
        <v>834</v>
      </c>
      <c r="K173" s="247">
        <f t="shared" si="45"/>
        <v>67</v>
      </c>
      <c r="L173" s="248">
        <f t="shared" si="46"/>
        <v>0.15314285714285714</v>
      </c>
      <c r="M173" s="243" t="s">
        <v>633</v>
      </c>
      <c r="N173" s="249">
        <v>42480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40">
        <v>50</v>
      </c>
      <c r="B174" s="241">
        <v>42438</v>
      </c>
      <c r="C174" s="241"/>
      <c r="D174" s="242" t="s">
        <v>835</v>
      </c>
      <c r="E174" s="243" t="s">
        <v>626</v>
      </c>
      <c r="F174" s="244">
        <v>189.5</v>
      </c>
      <c r="G174" s="243"/>
      <c r="H174" s="243">
        <v>218</v>
      </c>
      <c r="I174" s="245">
        <v>218</v>
      </c>
      <c r="J174" s="246" t="s">
        <v>825</v>
      </c>
      <c r="K174" s="247">
        <f t="shared" si="45"/>
        <v>28.5</v>
      </c>
      <c r="L174" s="248">
        <f t="shared" si="46"/>
        <v>0.15039577836411611</v>
      </c>
      <c r="M174" s="243" t="s">
        <v>633</v>
      </c>
      <c r="N174" s="249">
        <v>43034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50">
        <v>51</v>
      </c>
      <c r="B175" s="251">
        <v>42471</v>
      </c>
      <c r="C175" s="251"/>
      <c r="D175" s="259" t="s">
        <v>836</v>
      </c>
      <c r="E175" s="254" t="s">
        <v>626</v>
      </c>
      <c r="F175" s="254">
        <v>36.5</v>
      </c>
      <c r="G175" s="255"/>
      <c r="H175" s="255">
        <v>15.85</v>
      </c>
      <c r="I175" s="255">
        <v>60</v>
      </c>
      <c r="J175" s="256" t="s">
        <v>837</v>
      </c>
      <c r="K175" s="257">
        <f t="shared" si="45"/>
        <v>-20.65</v>
      </c>
      <c r="L175" s="258">
        <f t="shared" si="46"/>
        <v>-0.5657534246575342</v>
      </c>
      <c r="M175" s="254" t="s">
        <v>658</v>
      </c>
      <c r="N175" s="262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40">
        <v>52</v>
      </c>
      <c r="B176" s="241">
        <v>42472</v>
      </c>
      <c r="C176" s="241"/>
      <c r="D176" s="242" t="s">
        <v>838</v>
      </c>
      <c r="E176" s="243" t="s">
        <v>626</v>
      </c>
      <c r="F176" s="244">
        <v>93</v>
      </c>
      <c r="G176" s="243"/>
      <c r="H176" s="243">
        <v>149</v>
      </c>
      <c r="I176" s="245">
        <v>140</v>
      </c>
      <c r="J176" s="246" t="s">
        <v>839</v>
      </c>
      <c r="K176" s="247">
        <f t="shared" si="45"/>
        <v>56</v>
      </c>
      <c r="L176" s="248">
        <f t="shared" si="46"/>
        <v>0.60215053763440862</v>
      </c>
      <c r="M176" s="243" t="s">
        <v>633</v>
      </c>
      <c r="N176" s="249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40">
        <v>53</v>
      </c>
      <c r="B177" s="241">
        <v>42472</v>
      </c>
      <c r="C177" s="241"/>
      <c r="D177" s="242" t="s">
        <v>840</v>
      </c>
      <c r="E177" s="243" t="s">
        <v>626</v>
      </c>
      <c r="F177" s="244">
        <v>130</v>
      </c>
      <c r="G177" s="243"/>
      <c r="H177" s="243">
        <v>150</v>
      </c>
      <c r="I177" s="245" t="s">
        <v>841</v>
      </c>
      <c r="J177" s="246" t="s">
        <v>825</v>
      </c>
      <c r="K177" s="247">
        <f t="shared" si="45"/>
        <v>20</v>
      </c>
      <c r="L177" s="248">
        <f t="shared" si="46"/>
        <v>0.15384615384615385</v>
      </c>
      <c r="M177" s="243" t="s">
        <v>633</v>
      </c>
      <c r="N177" s="249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40">
        <v>54</v>
      </c>
      <c r="B178" s="241">
        <v>42473</v>
      </c>
      <c r="C178" s="241"/>
      <c r="D178" s="242" t="s">
        <v>842</v>
      </c>
      <c r="E178" s="243" t="s">
        <v>626</v>
      </c>
      <c r="F178" s="244">
        <v>196</v>
      </c>
      <c r="G178" s="243"/>
      <c r="H178" s="243">
        <v>299</v>
      </c>
      <c r="I178" s="245">
        <v>299</v>
      </c>
      <c r="J178" s="246" t="s">
        <v>825</v>
      </c>
      <c r="K178" s="247">
        <v>103</v>
      </c>
      <c r="L178" s="248">
        <v>0.52551020408163296</v>
      </c>
      <c r="M178" s="243" t="s">
        <v>633</v>
      </c>
      <c r="N178" s="249">
        <v>42620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40">
        <v>55</v>
      </c>
      <c r="B179" s="241">
        <v>42473</v>
      </c>
      <c r="C179" s="241"/>
      <c r="D179" s="242" t="s">
        <v>843</v>
      </c>
      <c r="E179" s="243" t="s">
        <v>626</v>
      </c>
      <c r="F179" s="244">
        <v>88</v>
      </c>
      <c r="G179" s="243"/>
      <c r="H179" s="243">
        <v>103</v>
      </c>
      <c r="I179" s="245">
        <v>103</v>
      </c>
      <c r="J179" s="246" t="s">
        <v>825</v>
      </c>
      <c r="K179" s="247">
        <v>15</v>
      </c>
      <c r="L179" s="248">
        <v>0.170454545454545</v>
      </c>
      <c r="M179" s="243" t="s">
        <v>633</v>
      </c>
      <c r="N179" s="249">
        <v>42530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40">
        <v>56</v>
      </c>
      <c r="B180" s="241">
        <v>42492</v>
      </c>
      <c r="C180" s="241"/>
      <c r="D180" s="242" t="s">
        <v>844</v>
      </c>
      <c r="E180" s="243" t="s">
        <v>626</v>
      </c>
      <c r="F180" s="244">
        <v>127.5</v>
      </c>
      <c r="G180" s="243"/>
      <c r="H180" s="243">
        <v>148</v>
      </c>
      <c r="I180" s="245" t="s">
        <v>845</v>
      </c>
      <c r="J180" s="246" t="s">
        <v>825</v>
      </c>
      <c r="K180" s="247">
        <f t="shared" ref="K180:K184" si="47">H180-F180</f>
        <v>20.5</v>
      </c>
      <c r="L180" s="248">
        <f t="shared" ref="L180:L184" si="48">K180/F180</f>
        <v>0.16078431372549021</v>
      </c>
      <c r="M180" s="243" t="s">
        <v>633</v>
      </c>
      <c r="N180" s="249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40">
        <v>57</v>
      </c>
      <c r="B181" s="241">
        <v>42493</v>
      </c>
      <c r="C181" s="241"/>
      <c r="D181" s="242" t="s">
        <v>846</v>
      </c>
      <c r="E181" s="243" t="s">
        <v>626</v>
      </c>
      <c r="F181" s="244">
        <v>675</v>
      </c>
      <c r="G181" s="243"/>
      <c r="H181" s="243">
        <v>815</v>
      </c>
      <c r="I181" s="245" t="s">
        <v>847</v>
      </c>
      <c r="J181" s="246" t="s">
        <v>825</v>
      </c>
      <c r="K181" s="247">
        <f t="shared" si="47"/>
        <v>140</v>
      </c>
      <c r="L181" s="248">
        <f t="shared" si="48"/>
        <v>0.2074074074074074</v>
      </c>
      <c r="M181" s="243" t="s">
        <v>633</v>
      </c>
      <c r="N181" s="249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50">
        <v>58</v>
      </c>
      <c r="B182" s="251">
        <v>42522</v>
      </c>
      <c r="C182" s="251"/>
      <c r="D182" s="252" t="s">
        <v>848</v>
      </c>
      <c r="E182" s="253" t="s">
        <v>626</v>
      </c>
      <c r="F182" s="254">
        <v>500</v>
      </c>
      <c r="G182" s="254"/>
      <c r="H182" s="255">
        <v>232.5</v>
      </c>
      <c r="I182" s="255" t="s">
        <v>849</v>
      </c>
      <c r="J182" s="256" t="s">
        <v>850</v>
      </c>
      <c r="K182" s="257">
        <f t="shared" si="47"/>
        <v>-267.5</v>
      </c>
      <c r="L182" s="258">
        <f t="shared" si="48"/>
        <v>-0.53500000000000003</v>
      </c>
      <c r="M182" s="254" t="s">
        <v>658</v>
      </c>
      <c r="N182" s="251">
        <v>43735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40">
        <v>59</v>
      </c>
      <c r="B183" s="241">
        <v>42527</v>
      </c>
      <c r="C183" s="241"/>
      <c r="D183" s="242" t="s">
        <v>567</v>
      </c>
      <c r="E183" s="243" t="s">
        <v>626</v>
      </c>
      <c r="F183" s="244">
        <v>110</v>
      </c>
      <c r="G183" s="243"/>
      <c r="H183" s="243">
        <v>126.5</v>
      </c>
      <c r="I183" s="245">
        <v>125</v>
      </c>
      <c r="J183" s="246" t="s">
        <v>777</v>
      </c>
      <c r="K183" s="247">
        <f t="shared" si="47"/>
        <v>16.5</v>
      </c>
      <c r="L183" s="248">
        <f t="shared" si="48"/>
        <v>0.15</v>
      </c>
      <c r="M183" s="243" t="s">
        <v>633</v>
      </c>
      <c r="N183" s="249">
        <v>42552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40">
        <v>60</v>
      </c>
      <c r="B184" s="241">
        <v>42538</v>
      </c>
      <c r="C184" s="241"/>
      <c r="D184" s="242" t="s">
        <v>851</v>
      </c>
      <c r="E184" s="243" t="s">
        <v>626</v>
      </c>
      <c r="F184" s="244">
        <v>44</v>
      </c>
      <c r="G184" s="243"/>
      <c r="H184" s="243">
        <v>69.5</v>
      </c>
      <c r="I184" s="245">
        <v>69.5</v>
      </c>
      <c r="J184" s="246" t="s">
        <v>852</v>
      </c>
      <c r="K184" s="247">
        <f t="shared" si="47"/>
        <v>25.5</v>
      </c>
      <c r="L184" s="248">
        <f t="shared" si="48"/>
        <v>0.57954545454545459</v>
      </c>
      <c r="M184" s="243" t="s">
        <v>633</v>
      </c>
      <c r="N184" s="249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40">
        <v>61</v>
      </c>
      <c r="B185" s="241">
        <v>42549</v>
      </c>
      <c r="C185" s="241"/>
      <c r="D185" s="242" t="s">
        <v>853</v>
      </c>
      <c r="E185" s="243" t="s">
        <v>626</v>
      </c>
      <c r="F185" s="244">
        <v>262.5</v>
      </c>
      <c r="G185" s="243"/>
      <c r="H185" s="243">
        <v>340</v>
      </c>
      <c r="I185" s="245">
        <v>333</v>
      </c>
      <c r="J185" s="246" t="s">
        <v>854</v>
      </c>
      <c r="K185" s="247">
        <v>77.5</v>
      </c>
      <c r="L185" s="248">
        <v>0.29523809523809502</v>
      </c>
      <c r="M185" s="243" t="s">
        <v>633</v>
      </c>
      <c r="N185" s="249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40">
        <v>62</v>
      </c>
      <c r="B186" s="241">
        <v>42549</v>
      </c>
      <c r="C186" s="241"/>
      <c r="D186" s="242" t="s">
        <v>855</v>
      </c>
      <c r="E186" s="243" t="s">
        <v>626</v>
      </c>
      <c r="F186" s="244">
        <v>840</v>
      </c>
      <c r="G186" s="243"/>
      <c r="H186" s="243">
        <v>1230</v>
      </c>
      <c r="I186" s="245">
        <v>1230</v>
      </c>
      <c r="J186" s="246" t="s">
        <v>825</v>
      </c>
      <c r="K186" s="247">
        <v>390</v>
      </c>
      <c r="L186" s="248">
        <v>0.46428571428571402</v>
      </c>
      <c r="M186" s="243" t="s">
        <v>633</v>
      </c>
      <c r="N186" s="249">
        <v>42649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63">
        <v>63</v>
      </c>
      <c r="B187" s="264">
        <v>42556</v>
      </c>
      <c r="C187" s="264"/>
      <c r="D187" s="265" t="s">
        <v>856</v>
      </c>
      <c r="E187" s="266" t="s">
        <v>626</v>
      </c>
      <c r="F187" s="266">
        <v>395</v>
      </c>
      <c r="G187" s="267"/>
      <c r="H187" s="267">
        <f>(468.5+342.5)/2</f>
        <v>405.5</v>
      </c>
      <c r="I187" s="267">
        <v>510</v>
      </c>
      <c r="J187" s="268" t="s">
        <v>857</v>
      </c>
      <c r="K187" s="269">
        <f t="shared" ref="K187:K193" si="49">H187-F187</f>
        <v>10.5</v>
      </c>
      <c r="L187" s="270">
        <f t="shared" ref="L187:L193" si="50">K187/F187</f>
        <v>2.6582278481012658E-2</v>
      </c>
      <c r="M187" s="266" t="s">
        <v>697</v>
      </c>
      <c r="N187" s="264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50">
        <v>64</v>
      </c>
      <c r="B188" s="251">
        <v>42584</v>
      </c>
      <c r="C188" s="251"/>
      <c r="D188" s="252" t="s">
        <v>858</v>
      </c>
      <c r="E188" s="253" t="s">
        <v>653</v>
      </c>
      <c r="F188" s="254">
        <f>169.5-12.8</f>
        <v>156.69999999999999</v>
      </c>
      <c r="G188" s="254"/>
      <c r="H188" s="255">
        <v>77</v>
      </c>
      <c r="I188" s="255" t="s">
        <v>859</v>
      </c>
      <c r="J188" s="256" t="s">
        <v>860</v>
      </c>
      <c r="K188" s="257">
        <f t="shared" si="49"/>
        <v>-79.699999999999989</v>
      </c>
      <c r="L188" s="258">
        <f t="shared" si="50"/>
        <v>-0.50861518825781749</v>
      </c>
      <c r="M188" s="254" t="s">
        <v>658</v>
      </c>
      <c r="N188" s="251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50">
        <v>65</v>
      </c>
      <c r="B189" s="251">
        <v>42586</v>
      </c>
      <c r="C189" s="251"/>
      <c r="D189" s="252" t="s">
        <v>861</v>
      </c>
      <c r="E189" s="253" t="s">
        <v>626</v>
      </c>
      <c r="F189" s="254">
        <v>400</v>
      </c>
      <c r="G189" s="254"/>
      <c r="H189" s="255">
        <v>305</v>
      </c>
      <c r="I189" s="255">
        <v>475</v>
      </c>
      <c r="J189" s="256" t="s">
        <v>862</v>
      </c>
      <c r="K189" s="257">
        <f t="shared" si="49"/>
        <v>-95</v>
      </c>
      <c r="L189" s="258">
        <f t="shared" si="50"/>
        <v>-0.23749999999999999</v>
      </c>
      <c r="M189" s="254" t="s">
        <v>658</v>
      </c>
      <c r="N189" s="251">
        <v>43606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40">
        <v>66</v>
      </c>
      <c r="B190" s="241">
        <v>42593</v>
      </c>
      <c r="C190" s="241"/>
      <c r="D190" s="242" t="s">
        <v>863</v>
      </c>
      <c r="E190" s="243" t="s">
        <v>626</v>
      </c>
      <c r="F190" s="244">
        <v>86.5</v>
      </c>
      <c r="G190" s="243"/>
      <c r="H190" s="243">
        <v>130</v>
      </c>
      <c r="I190" s="245">
        <v>130</v>
      </c>
      <c r="J190" s="246" t="s">
        <v>864</v>
      </c>
      <c r="K190" s="247">
        <f t="shared" si="49"/>
        <v>43.5</v>
      </c>
      <c r="L190" s="248">
        <f t="shared" si="50"/>
        <v>0.50289017341040465</v>
      </c>
      <c r="M190" s="243" t="s">
        <v>633</v>
      </c>
      <c r="N190" s="249">
        <v>43091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50">
        <v>67</v>
      </c>
      <c r="B191" s="251">
        <v>42600</v>
      </c>
      <c r="C191" s="251"/>
      <c r="D191" s="252" t="s">
        <v>123</v>
      </c>
      <c r="E191" s="253" t="s">
        <v>626</v>
      </c>
      <c r="F191" s="254">
        <v>133.5</v>
      </c>
      <c r="G191" s="254"/>
      <c r="H191" s="255">
        <v>126.5</v>
      </c>
      <c r="I191" s="255">
        <v>178</v>
      </c>
      <c r="J191" s="256" t="s">
        <v>865</v>
      </c>
      <c r="K191" s="257">
        <f t="shared" si="49"/>
        <v>-7</v>
      </c>
      <c r="L191" s="258">
        <f t="shared" si="50"/>
        <v>-5.2434456928838954E-2</v>
      </c>
      <c r="M191" s="254" t="s">
        <v>658</v>
      </c>
      <c r="N191" s="251">
        <v>42615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0">
        <v>68</v>
      </c>
      <c r="B192" s="241">
        <v>42613</v>
      </c>
      <c r="C192" s="241"/>
      <c r="D192" s="242" t="s">
        <v>866</v>
      </c>
      <c r="E192" s="243" t="s">
        <v>626</v>
      </c>
      <c r="F192" s="244">
        <v>560</v>
      </c>
      <c r="G192" s="243"/>
      <c r="H192" s="243">
        <v>725</v>
      </c>
      <c r="I192" s="245">
        <v>725</v>
      </c>
      <c r="J192" s="246" t="s">
        <v>771</v>
      </c>
      <c r="K192" s="247">
        <f t="shared" si="49"/>
        <v>165</v>
      </c>
      <c r="L192" s="248">
        <f t="shared" si="50"/>
        <v>0.29464285714285715</v>
      </c>
      <c r="M192" s="243" t="s">
        <v>633</v>
      </c>
      <c r="N192" s="249">
        <v>42456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40">
        <v>69</v>
      </c>
      <c r="B193" s="241">
        <v>42614</v>
      </c>
      <c r="C193" s="241"/>
      <c r="D193" s="242" t="s">
        <v>867</v>
      </c>
      <c r="E193" s="243" t="s">
        <v>626</v>
      </c>
      <c r="F193" s="244">
        <v>160.5</v>
      </c>
      <c r="G193" s="243"/>
      <c r="H193" s="243">
        <v>210</v>
      </c>
      <c r="I193" s="245">
        <v>210</v>
      </c>
      <c r="J193" s="246" t="s">
        <v>771</v>
      </c>
      <c r="K193" s="247">
        <f t="shared" si="49"/>
        <v>49.5</v>
      </c>
      <c r="L193" s="248">
        <f t="shared" si="50"/>
        <v>0.30841121495327101</v>
      </c>
      <c r="M193" s="243" t="s">
        <v>633</v>
      </c>
      <c r="N193" s="249">
        <v>42871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40">
        <v>70</v>
      </c>
      <c r="B194" s="241">
        <v>42646</v>
      </c>
      <c r="C194" s="241"/>
      <c r="D194" s="242" t="s">
        <v>428</v>
      </c>
      <c r="E194" s="243" t="s">
        <v>626</v>
      </c>
      <c r="F194" s="244">
        <v>430</v>
      </c>
      <c r="G194" s="243"/>
      <c r="H194" s="243">
        <v>596</v>
      </c>
      <c r="I194" s="245">
        <v>575</v>
      </c>
      <c r="J194" s="246" t="s">
        <v>868</v>
      </c>
      <c r="K194" s="247">
        <v>166</v>
      </c>
      <c r="L194" s="248">
        <v>0.38604651162790699</v>
      </c>
      <c r="M194" s="243" t="s">
        <v>633</v>
      </c>
      <c r="N194" s="249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0">
        <v>71</v>
      </c>
      <c r="B195" s="241">
        <v>42657</v>
      </c>
      <c r="C195" s="241"/>
      <c r="D195" s="242" t="s">
        <v>869</v>
      </c>
      <c r="E195" s="243" t="s">
        <v>626</v>
      </c>
      <c r="F195" s="244">
        <v>280</v>
      </c>
      <c r="G195" s="243"/>
      <c r="H195" s="243">
        <v>345</v>
      </c>
      <c r="I195" s="245">
        <v>345</v>
      </c>
      <c r="J195" s="246" t="s">
        <v>771</v>
      </c>
      <c r="K195" s="247">
        <f t="shared" ref="K195:K200" si="51">H195-F195</f>
        <v>65</v>
      </c>
      <c r="L195" s="248">
        <f t="shared" ref="L195:L196" si="52">K195/F195</f>
        <v>0.23214285714285715</v>
      </c>
      <c r="M195" s="243" t="s">
        <v>633</v>
      </c>
      <c r="N195" s="249">
        <v>42814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40">
        <v>72</v>
      </c>
      <c r="B196" s="241">
        <v>42657</v>
      </c>
      <c r="C196" s="241"/>
      <c r="D196" s="242" t="s">
        <v>870</v>
      </c>
      <c r="E196" s="243" t="s">
        <v>626</v>
      </c>
      <c r="F196" s="244">
        <v>245</v>
      </c>
      <c r="G196" s="243"/>
      <c r="H196" s="243">
        <v>325.5</v>
      </c>
      <c r="I196" s="245">
        <v>330</v>
      </c>
      <c r="J196" s="246" t="s">
        <v>871</v>
      </c>
      <c r="K196" s="247">
        <f t="shared" si="51"/>
        <v>80.5</v>
      </c>
      <c r="L196" s="248">
        <f t="shared" si="52"/>
        <v>0.32857142857142857</v>
      </c>
      <c r="M196" s="243" t="s">
        <v>633</v>
      </c>
      <c r="N196" s="249">
        <v>42769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40">
        <v>73</v>
      </c>
      <c r="B197" s="241">
        <v>42660</v>
      </c>
      <c r="C197" s="241"/>
      <c r="D197" s="242" t="s">
        <v>872</v>
      </c>
      <c r="E197" s="243" t="s">
        <v>626</v>
      </c>
      <c r="F197" s="244">
        <v>125</v>
      </c>
      <c r="G197" s="243"/>
      <c r="H197" s="243">
        <v>160</v>
      </c>
      <c r="I197" s="245">
        <v>160</v>
      </c>
      <c r="J197" s="246" t="s">
        <v>825</v>
      </c>
      <c r="K197" s="247">
        <f t="shared" si="51"/>
        <v>35</v>
      </c>
      <c r="L197" s="248">
        <v>0.28000000000000003</v>
      </c>
      <c r="M197" s="243" t="s">
        <v>633</v>
      </c>
      <c r="N197" s="249">
        <v>42803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40">
        <v>74</v>
      </c>
      <c r="B198" s="241">
        <v>42660</v>
      </c>
      <c r="C198" s="241"/>
      <c r="D198" s="242" t="s">
        <v>873</v>
      </c>
      <c r="E198" s="243" t="s">
        <v>626</v>
      </c>
      <c r="F198" s="244">
        <v>114</v>
      </c>
      <c r="G198" s="243"/>
      <c r="H198" s="243">
        <v>145</v>
      </c>
      <c r="I198" s="245">
        <v>145</v>
      </c>
      <c r="J198" s="246" t="s">
        <v>825</v>
      </c>
      <c r="K198" s="247">
        <f t="shared" si="51"/>
        <v>31</v>
      </c>
      <c r="L198" s="248">
        <f t="shared" ref="L198:L200" si="53">K198/F198</f>
        <v>0.27192982456140352</v>
      </c>
      <c r="M198" s="243" t="s">
        <v>633</v>
      </c>
      <c r="N198" s="249">
        <v>42859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40">
        <v>75</v>
      </c>
      <c r="B199" s="241">
        <v>42660</v>
      </c>
      <c r="C199" s="241"/>
      <c r="D199" s="242" t="s">
        <v>874</v>
      </c>
      <c r="E199" s="243" t="s">
        <v>626</v>
      </c>
      <c r="F199" s="244">
        <v>212</v>
      </c>
      <c r="G199" s="243"/>
      <c r="H199" s="243">
        <v>280</v>
      </c>
      <c r="I199" s="245">
        <v>276</v>
      </c>
      <c r="J199" s="246" t="s">
        <v>875</v>
      </c>
      <c r="K199" s="247">
        <f t="shared" si="51"/>
        <v>68</v>
      </c>
      <c r="L199" s="248">
        <f t="shared" si="53"/>
        <v>0.32075471698113206</v>
      </c>
      <c r="M199" s="243" t="s">
        <v>633</v>
      </c>
      <c r="N199" s="249">
        <v>42858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40">
        <v>76</v>
      </c>
      <c r="B200" s="241">
        <v>42678</v>
      </c>
      <c r="C200" s="241"/>
      <c r="D200" s="242" t="s">
        <v>480</v>
      </c>
      <c r="E200" s="243" t="s">
        <v>626</v>
      </c>
      <c r="F200" s="244">
        <v>155</v>
      </c>
      <c r="G200" s="243"/>
      <c r="H200" s="243">
        <v>210</v>
      </c>
      <c r="I200" s="245">
        <v>210</v>
      </c>
      <c r="J200" s="246" t="s">
        <v>876</v>
      </c>
      <c r="K200" s="247">
        <f t="shared" si="51"/>
        <v>55</v>
      </c>
      <c r="L200" s="248">
        <f t="shared" si="53"/>
        <v>0.35483870967741937</v>
      </c>
      <c r="M200" s="243" t="s">
        <v>633</v>
      </c>
      <c r="N200" s="249">
        <v>42944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50">
        <v>77</v>
      </c>
      <c r="B201" s="251">
        <v>42710</v>
      </c>
      <c r="C201" s="251"/>
      <c r="D201" s="252" t="s">
        <v>877</v>
      </c>
      <c r="E201" s="253" t="s">
        <v>626</v>
      </c>
      <c r="F201" s="254">
        <v>150.5</v>
      </c>
      <c r="G201" s="254"/>
      <c r="H201" s="255">
        <v>72.5</v>
      </c>
      <c r="I201" s="255">
        <v>174</v>
      </c>
      <c r="J201" s="256" t="s">
        <v>878</v>
      </c>
      <c r="K201" s="257">
        <v>-78</v>
      </c>
      <c r="L201" s="258">
        <v>-0.51827242524916906</v>
      </c>
      <c r="M201" s="254" t="s">
        <v>658</v>
      </c>
      <c r="N201" s="251">
        <v>43333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0">
        <v>78</v>
      </c>
      <c r="B202" s="241">
        <v>42712</v>
      </c>
      <c r="C202" s="241"/>
      <c r="D202" s="242" t="s">
        <v>879</v>
      </c>
      <c r="E202" s="243" t="s">
        <v>626</v>
      </c>
      <c r="F202" s="244">
        <v>380</v>
      </c>
      <c r="G202" s="243"/>
      <c r="H202" s="243">
        <v>478</v>
      </c>
      <c r="I202" s="245">
        <v>468</v>
      </c>
      <c r="J202" s="246" t="s">
        <v>825</v>
      </c>
      <c r="K202" s="247">
        <f t="shared" ref="K202:K204" si="54">H202-F202</f>
        <v>98</v>
      </c>
      <c r="L202" s="248">
        <f t="shared" ref="L202:L204" si="55">K202/F202</f>
        <v>0.25789473684210529</v>
      </c>
      <c r="M202" s="243" t="s">
        <v>633</v>
      </c>
      <c r="N202" s="249">
        <v>43025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40">
        <v>79</v>
      </c>
      <c r="B203" s="241">
        <v>42734</v>
      </c>
      <c r="C203" s="241"/>
      <c r="D203" s="242" t="s">
        <v>122</v>
      </c>
      <c r="E203" s="243" t="s">
        <v>626</v>
      </c>
      <c r="F203" s="244">
        <v>305</v>
      </c>
      <c r="G203" s="243"/>
      <c r="H203" s="243">
        <v>375</v>
      </c>
      <c r="I203" s="245">
        <v>375</v>
      </c>
      <c r="J203" s="246" t="s">
        <v>825</v>
      </c>
      <c r="K203" s="247">
        <f t="shared" si="54"/>
        <v>70</v>
      </c>
      <c r="L203" s="248">
        <f t="shared" si="55"/>
        <v>0.22950819672131148</v>
      </c>
      <c r="M203" s="243" t="s">
        <v>633</v>
      </c>
      <c r="N203" s="249">
        <v>42768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40">
        <v>80</v>
      </c>
      <c r="B204" s="241">
        <v>42739</v>
      </c>
      <c r="C204" s="241"/>
      <c r="D204" s="242" t="s">
        <v>105</v>
      </c>
      <c r="E204" s="243" t="s">
        <v>626</v>
      </c>
      <c r="F204" s="244">
        <v>99.5</v>
      </c>
      <c r="G204" s="243"/>
      <c r="H204" s="243">
        <v>158</v>
      </c>
      <c r="I204" s="245">
        <v>158</v>
      </c>
      <c r="J204" s="246" t="s">
        <v>825</v>
      </c>
      <c r="K204" s="247">
        <f t="shared" si="54"/>
        <v>58.5</v>
      </c>
      <c r="L204" s="248">
        <f t="shared" si="55"/>
        <v>0.5879396984924623</v>
      </c>
      <c r="M204" s="243" t="s">
        <v>633</v>
      </c>
      <c r="N204" s="249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40">
        <v>81</v>
      </c>
      <c r="B205" s="241">
        <v>42739</v>
      </c>
      <c r="C205" s="241"/>
      <c r="D205" s="242" t="s">
        <v>105</v>
      </c>
      <c r="E205" s="243" t="s">
        <v>626</v>
      </c>
      <c r="F205" s="244">
        <v>99.5</v>
      </c>
      <c r="G205" s="243"/>
      <c r="H205" s="243">
        <v>158</v>
      </c>
      <c r="I205" s="245">
        <v>158</v>
      </c>
      <c r="J205" s="246" t="s">
        <v>825</v>
      </c>
      <c r="K205" s="247">
        <v>58.5</v>
      </c>
      <c r="L205" s="248">
        <v>0.58793969849246197</v>
      </c>
      <c r="M205" s="243" t="s">
        <v>633</v>
      </c>
      <c r="N205" s="249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40">
        <v>82</v>
      </c>
      <c r="B206" s="241">
        <v>42786</v>
      </c>
      <c r="C206" s="241"/>
      <c r="D206" s="242" t="s">
        <v>212</v>
      </c>
      <c r="E206" s="243" t="s">
        <v>626</v>
      </c>
      <c r="F206" s="244">
        <v>140.5</v>
      </c>
      <c r="G206" s="243"/>
      <c r="H206" s="243">
        <v>220</v>
      </c>
      <c r="I206" s="245">
        <v>220</v>
      </c>
      <c r="J206" s="246" t="s">
        <v>825</v>
      </c>
      <c r="K206" s="247">
        <f>H206-F206</f>
        <v>79.5</v>
      </c>
      <c r="L206" s="248">
        <f>K206/F206</f>
        <v>0.5658362989323843</v>
      </c>
      <c r="M206" s="243" t="s">
        <v>633</v>
      </c>
      <c r="N206" s="249">
        <v>42864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40">
        <v>83</v>
      </c>
      <c r="B207" s="241">
        <v>42786</v>
      </c>
      <c r="C207" s="241"/>
      <c r="D207" s="242" t="s">
        <v>880</v>
      </c>
      <c r="E207" s="243" t="s">
        <v>626</v>
      </c>
      <c r="F207" s="244">
        <v>202.5</v>
      </c>
      <c r="G207" s="243"/>
      <c r="H207" s="243">
        <v>234</v>
      </c>
      <c r="I207" s="245">
        <v>234</v>
      </c>
      <c r="J207" s="246" t="s">
        <v>825</v>
      </c>
      <c r="K207" s="247">
        <v>31.5</v>
      </c>
      <c r="L207" s="248">
        <v>0.155555555555556</v>
      </c>
      <c r="M207" s="243" t="s">
        <v>633</v>
      </c>
      <c r="N207" s="249">
        <v>42836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40">
        <v>84</v>
      </c>
      <c r="B208" s="241">
        <v>42818</v>
      </c>
      <c r="C208" s="241"/>
      <c r="D208" s="242" t="s">
        <v>881</v>
      </c>
      <c r="E208" s="243" t="s">
        <v>626</v>
      </c>
      <c r="F208" s="244">
        <v>300.5</v>
      </c>
      <c r="G208" s="243"/>
      <c r="H208" s="243">
        <v>417.5</v>
      </c>
      <c r="I208" s="245">
        <v>420</v>
      </c>
      <c r="J208" s="246" t="s">
        <v>882</v>
      </c>
      <c r="K208" s="247">
        <f>H208-F208</f>
        <v>117</v>
      </c>
      <c r="L208" s="248">
        <f>K208/F208</f>
        <v>0.38935108153078202</v>
      </c>
      <c r="M208" s="243" t="s">
        <v>633</v>
      </c>
      <c r="N208" s="249">
        <v>43070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40">
        <v>85</v>
      </c>
      <c r="B209" s="241">
        <v>42818</v>
      </c>
      <c r="C209" s="241"/>
      <c r="D209" s="242" t="s">
        <v>855</v>
      </c>
      <c r="E209" s="243" t="s">
        <v>626</v>
      </c>
      <c r="F209" s="244">
        <v>850</v>
      </c>
      <c r="G209" s="243"/>
      <c r="H209" s="243">
        <v>1042.5</v>
      </c>
      <c r="I209" s="245">
        <v>1023</v>
      </c>
      <c r="J209" s="246" t="s">
        <v>883</v>
      </c>
      <c r="K209" s="247">
        <v>192.5</v>
      </c>
      <c r="L209" s="248">
        <v>0.22647058823529401</v>
      </c>
      <c r="M209" s="243" t="s">
        <v>633</v>
      </c>
      <c r="N209" s="249">
        <v>42830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0">
        <v>86</v>
      </c>
      <c r="B210" s="241">
        <v>42830</v>
      </c>
      <c r="C210" s="241"/>
      <c r="D210" s="242" t="s">
        <v>513</v>
      </c>
      <c r="E210" s="243" t="s">
        <v>626</v>
      </c>
      <c r="F210" s="244">
        <v>785</v>
      </c>
      <c r="G210" s="243"/>
      <c r="H210" s="243">
        <v>930</v>
      </c>
      <c r="I210" s="245">
        <v>920</v>
      </c>
      <c r="J210" s="246" t="s">
        <v>884</v>
      </c>
      <c r="K210" s="247">
        <f>H210-F210</f>
        <v>145</v>
      </c>
      <c r="L210" s="248">
        <f>K210/F210</f>
        <v>0.18471337579617833</v>
      </c>
      <c r="M210" s="243" t="s">
        <v>633</v>
      </c>
      <c r="N210" s="249">
        <v>42976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50">
        <v>87</v>
      </c>
      <c r="B211" s="251">
        <v>42831</v>
      </c>
      <c r="C211" s="251"/>
      <c r="D211" s="252" t="s">
        <v>885</v>
      </c>
      <c r="E211" s="253" t="s">
        <v>626</v>
      </c>
      <c r="F211" s="254">
        <v>40</v>
      </c>
      <c r="G211" s="254"/>
      <c r="H211" s="255">
        <v>13.1</v>
      </c>
      <c r="I211" s="255">
        <v>60</v>
      </c>
      <c r="J211" s="256" t="s">
        <v>886</v>
      </c>
      <c r="K211" s="257">
        <v>-26.9</v>
      </c>
      <c r="L211" s="258">
        <v>-0.67249999999999999</v>
      </c>
      <c r="M211" s="254" t="s">
        <v>658</v>
      </c>
      <c r="N211" s="251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0">
        <v>88</v>
      </c>
      <c r="B212" s="241">
        <v>42837</v>
      </c>
      <c r="C212" s="241"/>
      <c r="D212" s="242" t="s">
        <v>103</v>
      </c>
      <c r="E212" s="243" t="s">
        <v>626</v>
      </c>
      <c r="F212" s="244">
        <v>289.5</v>
      </c>
      <c r="G212" s="243"/>
      <c r="H212" s="243">
        <v>354</v>
      </c>
      <c r="I212" s="245">
        <v>360</v>
      </c>
      <c r="J212" s="246" t="s">
        <v>887</v>
      </c>
      <c r="K212" s="247">
        <f t="shared" ref="K212:K220" si="56">H212-F212</f>
        <v>64.5</v>
      </c>
      <c r="L212" s="248">
        <f t="shared" ref="L212:L220" si="57">K212/F212</f>
        <v>0.22279792746113988</v>
      </c>
      <c r="M212" s="243" t="s">
        <v>633</v>
      </c>
      <c r="N212" s="249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40">
        <v>89</v>
      </c>
      <c r="B213" s="241">
        <v>42845</v>
      </c>
      <c r="C213" s="241"/>
      <c r="D213" s="242" t="s">
        <v>449</v>
      </c>
      <c r="E213" s="243" t="s">
        <v>626</v>
      </c>
      <c r="F213" s="244">
        <v>700</v>
      </c>
      <c r="G213" s="243"/>
      <c r="H213" s="243">
        <v>840</v>
      </c>
      <c r="I213" s="245">
        <v>840</v>
      </c>
      <c r="J213" s="246" t="s">
        <v>888</v>
      </c>
      <c r="K213" s="247">
        <f t="shared" si="56"/>
        <v>140</v>
      </c>
      <c r="L213" s="248">
        <f t="shared" si="57"/>
        <v>0.2</v>
      </c>
      <c r="M213" s="243" t="s">
        <v>633</v>
      </c>
      <c r="N213" s="249">
        <v>42893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40">
        <v>90</v>
      </c>
      <c r="B214" s="241">
        <v>42887</v>
      </c>
      <c r="C214" s="241"/>
      <c r="D214" s="242" t="s">
        <v>889</v>
      </c>
      <c r="E214" s="243" t="s">
        <v>626</v>
      </c>
      <c r="F214" s="244">
        <v>130</v>
      </c>
      <c r="G214" s="243"/>
      <c r="H214" s="243">
        <v>144.25</v>
      </c>
      <c r="I214" s="245">
        <v>170</v>
      </c>
      <c r="J214" s="246" t="s">
        <v>890</v>
      </c>
      <c r="K214" s="247">
        <f t="shared" si="56"/>
        <v>14.25</v>
      </c>
      <c r="L214" s="248">
        <f t="shared" si="57"/>
        <v>0.10961538461538461</v>
      </c>
      <c r="M214" s="243" t="s">
        <v>633</v>
      </c>
      <c r="N214" s="249">
        <v>43675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0">
        <v>91</v>
      </c>
      <c r="B215" s="241">
        <v>42901</v>
      </c>
      <c r="C215" s="241"/>
      <c r="D215" s="242" t="s">
        <v>891</v>
      </c>
      <c r="E215" s="243" t="s">
        <v>626</v>
      </c>
      <c r="F215" s="244">
        <v>214.5</v>
      </c>
      <c r="G215" s="243"/>
      <c r="H215" s="243">
        <v>262</v>
      </c>
      <c r="I215" s="245">
        <v>262</v>
      </c>
      <c r="J215" s="246" t="s">
        <v>732</v>
      </c>
      <c r="K215" s="247">
        <f t="shared" si="56"/>
        <v>47.5</v>
      </c>
      <c r="L215" s="248">
        <f t="shared" si="57"/>
        <v>0.22144522144522144</v>
      </c>
      <c r="M215" s="243" t="s">
        <v>633</v>
      </c>
      <c r="N215" s="249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71">
        <v>92</v>
      </c>
      <c r="B216" s="272">
        <v>42933</v>
      </c>
      <c r="C216" s="272"/>
      <c r="D216" s="273" t="s">
        <v>892</v>
      </c>
      <c r="E216" s="274" t="s">
        <v>626</v>
      </c>
      <c r="F216" s="275">
        <v>370</v>
      </c>
      <c r="G216" s="274"/>
      <c r="H216" s="274">
        <v>447.5</v>
      </c>
      <c r="I216" s="276">
        <v>450</v>
      </c>
      <c r="J216" s="277" t="s">
        <v>825</v>
      </c>
      <c r="K216" s="247">
        <f t="shared" si="56"/>
        <v>77.5</v>
      </c>
      <c r="L216" s="278">
        <f t="shared" si="57"/>
        <v>0.20945945945945946</v>
      </c>
      <c r="M216" s="274" t="s">
        <v>633</v>
      </c>
      <c r="N216" s="279">
        <v>43035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71">
        <v>93</v>
      </c>
      <c r="B217" s="272">
        <v>42943</v>
      </c>
      <c r="C217" s="272"/>
      <c r="D217" s="273" t="s">
        <v>210</v>
      </c>
      <c r="E217" s="274" t="s">
        <v>626</v>
      </c>
      <c r="F217" s="275">
        <v>657.5</v>
      </c>
      <c r="G217" s="274"/>
      <c r="H217" s="274">
        <v>825</v>
      </c>
      <c r="I217" s="276">
        <v>820</v>
      </c>
      <c r="J217" s="277" t="s">
        <v>825</v>
      </c>
      <c r="K217" s="247">
        <f t="shared" si="56"/>
        <v>167.5</v>
      </c>
      <c r="L217" s="278">
        <f t="shared" si="57"/>
        <v>0.25475285171102663</v>
      </c>
      <c r="M217" s="274" t="s">
        <v>633</v>
      </c>
      <c r="N217" s="279">
        <v>43090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40">
        <v>94</v>
      </c>
      <c r="B218" s="241">
        <v>42964</v>
      </c>
      <c r="C218" s="241"/>
      <c r="D218" s="242" t="s">
        <v>396</v>
      </c>
      <c r="E218" s="243" t="s">
        <v>626</v>
      </c>
      <c r="F218" s="244">
        <v>605</v>
      </c>
      <c r="G218" s="243"/>
      <c r="H218" s="243">
        <v>750</v>
      </c>
      <c r="I218" s="245">
        <v>750</v>
      </c>
      <c r="J218" s="246" t="s">
        <v>884</v>
      </c>
      <c r="K218" s="247">
        <f t="shared" si="56"/>
        <v>145</v>
      </c>
      <c r="L218" s="248">
        <f t="shared" si="57"/>
        <v>0.23966942148760331</v>
      </c>
      <c r="M218" s="243" t="s">
        <v>633</v>
      </c>
      <c r="N218" s="249">
        <v>43027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50">
        <v>95</v>
      </c>
      <c r="B219" s="251">
        <v>42979</v>
      </c>
      <c r="C219" s="251"/>
      <c r="D219" s="259" t="s">
        <v>893</v>
      </c>
      <c r="E219" s="254" t="s">
        <v>626</v>
      </c>
      <c r="F219" s="254">
        <v>255</v>
      </c>
      <c r="G219" s="255"/>
      <c r="H219" s="255">
        <v>217.25</v>
      </c>
      <c r="I219" s="255">
        <v>320</v>
      </c>
      <c r="J219" s="256" t="s">
        <v>894</v>
      </c>
      <c r="K219" s="257">
        <f t="shared" si="56"/>
        <v>-37.75</v>
      </c>
      <c r="L219" s="260">
        <f t="shared" si="57"/>
        <v>-0.14803921568627451</v>
      </c>
      <c r="M219" s="254" t="s">
        <v>658</v>
      </c>
      <c r="N219" s="251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0">
        <v>96</v>
      </c>
      <c r="B220" s="241">
        <v>42997</v>
      </c>
      <c r="C220" s="241"/>
      <c r="D220" s="242" t="s">
        <v>895</v>
      </c>
      <c r="E220" s="243" t="s">
        <v>626</v>
      </c>
      <c r="F220" s="244">
        <v>215</v>
      </c>
      <c r="G220" s="243"/>
      <c r="H220" s="243">
        <v>258</v>
      </c>
      <c r="I220" s="245">
        <v>258</v>
      </c>
      <c r="J220" s="246" t="s">
        <v>825</v>
      </c>
      <c r="K220" s="247">
        <f t="shared" si="56"/>
        <v>43</v>
      </c>
      <c r="L220" s="248">
        <f t="shared" si="57"/>
        <v>0.2</v>
      </c>
      <c r="M220" s="243" t="s">
        <v>633</v>
      </c>
      <c r="N220" s="249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40">
        <v>97</v>
      </c>
      <c r="B221" s="241">
        <v>42997</v>
      </c>
      <c r="C221" s="241"/>
      <c r="D221" s="242" t="s">
        <v>895</v>
      </c>
      <c r="E221" s="243" t="s">
        <v>626</v>
      </c>
      <c r="F221" s="244">
        <v>215</v>
      </c>
      <c r="G221" s="243"/>
      <c r="H221" s="243">
        <v>258</v>
      </c>
      <c r="I221" s="245">
        <v>258</v>
      </c>
      <c r="J221" s="277" t="s">
        <v>825</v>
      </c>
      <c r="K221" s="247">
        <v>43</v>
      </c>
      <c r="L221" s="248">
        <v>0.2</v>
      </c>
      <c r="M221" s="243" t="s">
        <v>633</v>
      </c>
      <c r="N221" s="249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71">
        <v>98</v>
      </c>
      <c r="B222" s="272">
        <v>42998</v>
      </c>
      <c r="C222" s="272"/>
      <c r="D222" s="273" t="s">
        <v>896</v>
      </c>
      <c r="E222" s="274" t="s">
        <v>626</v>
      </c>
      <c r="F222" s="244">
        <v>75</v>
      </c>
      <c r="G222" s="274"/>
      <c r="H222" s="274">
        <v>90</v>
      </c>
      <c r="I222" s="276">
        <v>90</v>
      </c>
      <c r="J222" s="246" t="s">
        <v>897</v>
      </c>
      <c r="K222" s="247">
        <f t="shared" ref="K222:K227" si="58">H222-F222</f>
        <v>15</v>
      </c>
      <c r="L222" s="248">
        <f t="shared" ref="L222:L227" si="59">K222/F222</f>
        <v>0.2</v>
      </c>
      <c r="M222" s="243" t="s">
        <v>633</v>
      </c>
      <c r="N222" s="249">
        <v>43019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71">
        <v>99</v>
      </c>
      <c r="B223" s="272">
        <v>43011</v>
      </c>
      <c r="C223" s="272"/>
      <c r="D223" s="273" t="s">
        <v>898</v>
      </c>
      <c r="E223" s="274" t="s">
        <v>626</v>
      </c>
      <c r="F223" s="275">
        <v>315</v>
      </c>
      <c r="G223" s="274"/>
      <c r="H223" s="274">
        <v>392</v>
      </c>
      <c r="I223" s="276">
        <v>384</v>
      </c>
      <c r="J223" s="277" t="s">
        <v>899</v>
      </c>
      <c r="K223" s="247">
        <f t="shared" si="58"/>
        <v>77</v>
      </c>
      <c r="L223" s="278">
        <f t="shared" si="59"/>
        <v>0.24444444444444444</v>
      </c>
      <c r="M223" s="274" t="s">
        <v>633</v>
      </c>
      <c r="N223" s="279">
        <v>43017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71">
        <v>100</v>
      </c>
      <c r="B224" s="272">
        <v>43013</v>
      </c>
      <c r="C224" s="272"/>
      <c r="D224" s="273" t="s">
        <v>484</v>
      </c>
      <c r="E224" s="274" t="s">
        <v>626</v>
      </c>
      <c r="F224" s="275">
        <v>145</v>
      </c>
      <c r="G224" s="274"/>
      <c r="H224" s="274">
        <v>179</v>
      </c>
      <c r="I224" s="276">
        <v>180</v>
      </c>
      <c r="J224" s="277" t="s">
        <v>900</v>
      </c>
      <c r="K224" s="247">
        <f t="shared" si="58"/>
        <v>34</v>
      </c>
      <c r="L224" s="278">
        <f t="shared" si="59"/>
        <v>0.23448275862068965</v>
      </c>
      <c r="M224" s="274" t="s">
        <v>633</v>
      </c>
      <c r="N224" s="279">
        <v>43025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71">
        <v>101</v>
      </c>
      <c r="B225" s="272">
        <v>43014</v>
      </c>
      <c r="C225" s="272"/>
      <c r="D225" s="273" t="s">
        <v>368</v>
      </c>
      <c r="E225" s="274" t="s">
        <v>626</v>
      </c>
      <c r="F225" s="275">
        <v>256</v>
      </c>
      <c r="G225" s="274"/>
      <c r="H225" s="274">
        <v>323</v>
      </c>
      <c r="I225" s="276">
        <v>320</v>
      </c>
      <c r="J225" s="277" t="s">
        <v>825</v>
      </c>
      <c r="K225" s="247">
        <f t="shared" si="58"/>
        <v>67</v>
      </c>
      <c r="L225" s="278">
        <f t="shared" si="59"/>
        <v>0.26171875</v>
      </c>
      <c r="M225" s="274" t="s">
        <v>633</v>
      </c>
      <c r="N225" s="279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71">
        <v>102</v>
      </c>
      <c r="B226" s="272">
        <v>43017</v>
      </c>
      <c r="C226" s="272"/>
      <c r="D226" s="273" t="s">
        <v>384</v>
      </c>
      <c r="E226" s="274" t="s">
        <v>626</v>
      </c>
      <c r="F226" s="275">
        <v>137.5</v>
      </c>
      <c r="G226" s="274"/>
      <c r="H226" s="274">
        <v>184</v>
      </c>
      <c r="I226" s="276">
        <v>183</v>
      </c>
      <c r="J226" s="277" t="s">
        <v>901</v>
      </c>
      <c r="K226" s="247">
        <f t="shared" si="58"/>
        <v>46.5</v>
      </c>
      <c r="L226" s="278">
        <f t="shared" si="59"/>
        <v>0.33818181818181819</v>
      </c>
      <c r="M226" s="274" t="s">
        <v>633</v>
      </c>
      <c r="N226" s="279">
        <v>43108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71">
        <v>103</v>
      </c>
      <c r="B227" s="272">
        <v>43018</v>
      </c>
      <c r="C227" s="272"/>
      <c r="D227" s="273" t="s">
        <v>902</v>
      </c>
      <c r="E227" s="274" t="s">
        <v>626</v>
      </c>
      <c r="F227" s="275">
        <v>125.5</v>
      </c>
      <c r="G227" s="274"/>
      <c r="H227" s="274">
        <v>158</v>
      </c>
      <c r="I227" s="276">
        <v>155</v>
      </c>
      <c r="J227" s="277" t="s">
        <v>903</v>
      </c>
      <c r="K227" s="247">
        <f t="shared" si="58"/>
        <v>32.5</v>
      </c>
      <c r="L227" s="278">
        <f t="shared" si="59"/>
        <v>0.25896414342629481</v>
      </c>
      <c r="M227" s="274" t="s">
        <v>633</v>
      </c>
      <c r="N227" s="279">
        <v>43067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71">
        <v>104</v>
      </c>
      <c r="B228" s="272">
        <v>43018</v>
      </c>
      <c r="C228" s="272"/>
      <c r="D228" s="273" t="s">
        <v>904</v>
      </c>
      <c r="E228" s="274" t="s">
        <v>626</v>
      </c>
      <c r="F228" s="275">
        <v>895</v>
      </c>
      <c r="G228" s="274"/>
      <c r="H228" s="274">
        <v>1122.5</v>
      </c>
      <c r="I228" s="276">
        <v>1078</v>
      </c>
      <c r="J228" s="277" t="s">
        <v>905</v>
      </c>
      <c r="K228" s="247">
        <v>227.5</v>
      </c>
      <c r="L228" s="278">
        <v>0.25418994413407803</v>
      </c>
      <c r="M228" s="274" t="s">
        <v>633</v>
      </c>
      <c r="N228" s="279">
        <v>43117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71">
        <v>105</v>
      </c>
      <c r="B229" s="272">
        <v>43020</v>
      </c>
      <c r="C229" s="272"/>
      <c r="D229" s="273" t="s">
        <v>377</v>
      </c>
      <c r="E229" s="274" t="s">
        <v>626</v>
      </c>
      <c r="F229" s="275">
        <v>525</v>
      </c>
      <c r="G229" s="274"/>
      <c r="H229" s="274">
        <v>629</v>
      </c>
      <c r="I229" s="276">
        <v>629</v>
      </c>
      <c r="J229" s="277" t="s">
        <v>825</v>
      </c>
      <c r="K229" s="247">
        <v>104</v>
      </c>
      <c r="L229" s="278">
        <v>0.19809523809523799</v>
      </c>
      <c r="M229" s="274" t="s">
        <v>633</v>
      </c>
      <c r="N229" s="279">
        <v>43119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1">
        <v>106</v>
      </c>
      <c r="B230" s="272">
        <v>43046</v>
      </c>
      <c r="C230" s="272"/>
      <c r="D230" s="273" t="s">
        <v>421</v>
      </c>
      <c r="E230" s="274" t="s">
        <v>626</v>
      </c>
      <c r="F230" s="275">
        <v>740</v>
      </c>
      <c r="G230" s="274"/>
      <c r="H230" s="274">
        <v>892.5</v>
      </c>
      <c r="I230" s="276">
        <v>900</v>
      </c>
      <c r="J230" s="277" t="s">
        <v>906</v>
      </c>
      <c r="K230" s="247">
        <f t="shared" ref="K230:K232" si="60">H230-F230</f>
        <v>152.5</v>
      </c>
      <c r="L230" s="278">
        <f t="shared" ref="L230:L232" si="61">K230/F230</f>
        <v>0.20608108108108109</v>
      </c>
      <c r="M230" s="274" t="s">
        <v>633</v>
      </c>
      <c r="N230" s="279">
        <v>43052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0">
        <v>107</v>
      </c>
      <c r="B231" s="241">
        <v>43073</v>
      </c>
      <c r="C231" s="241"/>
      <c r="D231" s="242" t="s">
        <v>907</v>
      </c>
      <c r="E231" s="243" t="s">
        <v>626</v>
      </c>
      <c r="F231" s="244">
        <v>118.5</v>
      </c>
      <c r="G231" s="243"/>
      <c r="H231" s="243">
        <v>143.5</v>
      </c>
      <c r="I231" s="245">
        <v>145</v>
      </c>
      <c r="J231" s="246" t="s">
        <v>908</v>
      </c>
      <c r="K231" s="247">
        <f t="shared" si="60"/>
        <v>25</v>
      </c>
      <c r="L231" s="248">
        <f t="shared" si="61"/>
        <v>0.2109704641350211</v>
      </c>
      <c r="M231" s="243" t="s">
        <v>633</v>
      </c>
      <c r="N231" s="249">
        <v>43097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50">
        <v>108</v>
      </c>
      <c r="B232" s="251">
        <v>43090</v>
      </c>
      <c r="C232" s="251"/>
      <c r="D232" s="252" t="s">
        <v>454</v>
      </c>
      <c r="E232" s="253" t="s">
        <v>626</v>
      </c>
      <c r="F232" s="254">
        <v>715</v>
      </c>
      <c r="G232" s="254"/>
      <c r="H232" s="255">
        <v>500</v>
      </c>
      <c r="I232" s="255">
        <v>872</v>
      </c>
      <c r="J232" s="256" t="s">
        <v>909</v>
      </c>
      <c r="K232" s="257">
        <f t="shared" si="60"/>
        <v>-215</v>
      </c>
      <c r="L232" s="258">
        <f t="shared" si="61"/>
        <v>-0.30069930069930068</v>
      </c>
      <c r="M232" s="254" t="s">
        <v>658</v>
      </c>
      <c r="N232" s="251">
        <v>43670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40">
        <v>109</v>
      </c>
      <c r="B233" s="241">
        <v>43098</v>
      </c>
      <c r="C233" s="241"/>
      <c r="D233" s="242" t="s">
        <v>898</v>
      </c>
      <c r="E233" s="243" t="s">
        <v>626</v>
      </c>
      <c r="F233" s="244">
        <v>435</v>
      </c>
      <c r="G233" s="243"/>
      <c r="H233" s="243">
        <v>542.5</v>
      </c>
      <c r="I233" s="245">
        <v>539</v>
      </c>
      <c r="J233" s="246" t="s">
        <v>825</v>
      </c>
      <c r="K233" s="247">
        <v>107.5</v>
      </c>
      <c r="L233" s="248">
        <v>0.247126436781609</v>
      </c>
      <c r="M233" s="243" t="s">
        <v>633</v>
      </c>
      <c r="N233" s="249">
        <v>43206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40">
        <v>110</v>
      </c>
      <c r="B234" s="241">
        <v>43098</v>
      </c>
      <c r="C234" s="241"/>
      <c r="D234" s="242" t="s">
        <v>586</v>
      </c>
      <c r="E234" s="243" t="s">
        <v>626</v>
      </c>
      <c r="F234" s="244">
        <v>885</v>
      </c>
      <c r="G234" s="243"/>
      <c r="H234" s="243">
        <v>1090</v>
      </c>
      <c r="I234" s="245">
        <v>1084</v>
      </c>
      <c r="J234" s="246" t="s">
        <v>825</v>
      </c>
      <c r="K234" s="247">
        <v>205</v>
      </c>
      <c r="L234" s="248">
        <v>0.23163841807909599</v>
      </c>
      <c r="M234" s="243" t="s">
        <v>633</v>
      </c>
      <c r="N234" s="249">
        <v>43213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80">
        <v>111</v>
      </c>
      <c r="B235" s="281">
        <v>43192</v>
      </c>
      <c r="C235" s="281"/>
      <c r="D235" s="259" t="s">
        <v>910</v>
      </c>
      <c r="E235" s="254" t="s">
        <v>626</v>
      </c>
      <c r="F235" s="282">
        <v>478.5</v>
      </c>
      <c r="G235" s="254"/>
      <c r="H235" s="254">
        <v>442</v>
      </c>
      <c r="I235" s="255">
        <v>613</v>
      </c>
      <c r="J235" s="256" t="s">
        <v>911</v>
      </c>
      <c r="K235" s="257">
        <f t="shared" ref="K235:K238" si="62">H235-F235</f>
        <v>-36.5</v>
      </c>
      <c r="L235" s="258">
        <f t="shared" ref="L235:L238" si="63">K235/F235</f>
        <v>-7.6280041797283177E-2</v>
      </c>
      <c r="M235" s="254" t="s">
        <v>658</v>
      </c>
      <c r="N235" s="251">
        <v>43762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50">
        <v>112</v>
      </c>
      <c r="B236" s="251">
        <v>43194</v>
      </c>
      <c r="C236" s="251"/>
      <c r="D236" s="252" t="s">
        <v>912</v>
      </c>
      <c r="E236" s="253" t="s">
        <v>626</v>
      </c>
      <c r="F236" s="254">
        <f>141.5-7.3</f>
        <v>134.19999999999999</v>
      </c>
      <c r="G236" s="254"/>
      <c r="H236" s="255">
        <v>77</v>
      </c>
      <c r="I236" s="255">
        <v>180</v>
      </c>
      <c r="J236" s="256" t="s">
        <v>913</v>
      </c>
      <c r="K236" s="257">
        <f t="shared" si="62"/>
        <v>-57.199999999999989</v>
      </c>
      <c r="L236" s="258">
        <f t="shared" si="63"/>
        <v>-0.42622950819672129</v>
      </c>
      <c r="M236" s="254" t="s">
        <v>658</v>
      </c>
      <c r="N236" s="251">
        <v>43522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50">
        <v>113</v>
      </c>
      <c r="B237" s="251">
        <v>43209</v>
      </c>
      <c r="C237" s="251"/>
      <c r="D237" s="252" t="s">
        <v>914</v>
      </c>
      <c r="E237" s="253" t="s">
        <v>626</v>
      </c>
      <c r="F237" s="254">
        <v>430</v>
      </c>
      <c r="G237" s="254"/>
      <c r="H237" s="255">
        <v>220</v>
      </c>
      <c r="I237" s="255">
        <v>537</v>
      </c>
      <c r="J237" s="256" t="s">
        <v>915</v>
      </c>
      <c r="K237" s="257">
        <f t="shared" si="62"/>
        <v>-210</v>
      </c>
      <c r="L237" s="258">
        <f t="shared" si="63"/>
        <v>-0.48837209302325579</v>
      </c>
      <c r="M237" s="254" t="s">
        <v>658</v>
      </c>
      <c r="N237" s="251">
        <v>43252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1">
        <v>114</v>
      </c>
      <c r="B238" s="272">
        <v>43220</v>
      </c>
      <c r="C238" s="272"/>
      <c r="D238" s="273" t="s">
        <v>916</v>
      </c>
      <c r="E238" s="274" t="s">
        <v>626</v>
      </c>
      <c r="F238" s="274">
        <v>153.5</v>
      </c>
      <c r="G238" s="274"/>
      <c r="H238" s="274">
        <v>196</v>
      </c>
      <c r="I238" s="276">
        <v>196</v>
      </c>
      <c r="J238" s="246" t="s">
        <v>917</v>
      </c>
      <c r="K238" s="247">
        <f t="shared" si="62"/>
        <v>42.5</v>
      </c>
      <c r="L238" s="248">
        <f t="shared" si="63"/>
        <v>0.27687296416938112</v>
      </c>
      <c r="M238" s="243" t="s">
        <v>633</v>
      </c>
      <c r="N238" s="249">
        <v>43605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50">
        <v>115</v>
      </c>
      <c r="B239" s="251">
        <v>43306</v>
      </c>
      <c r="C239" s="251"/>
      <c r="D239" s="252" t="s">
        <v>885</v>
      </c>
      <c r="E239" s="253" t="s">
        <v>626</v>
      </c>
      <c r="F239" s="254">
        <v>27.5</v>
      </c>
      <c r="G239" s="254"/>
      <c r="H239" s="255">
        <v>13.1</v>
      </c>
      <c r="I239" s="255">
        <v>60</v>
      </c>
      <c r="J239" s="256" t="s">
        <v>918</v>
      </c>
      <c r="K239" s="257">
        <v>-14.4</v>
      </c>
      <c r="L239" s="258">
        <v>-0.52363636363636401</v>
      </c>
      <c r="M239" s="254" t="s">
        <v>658</v>
      </c>
      <c r="N239" s="251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80">
        <v>116</v>
      </c>
      <c r="B240" s="281">
        <v>43318</v>
      </c>
      <c r="C240" s="281"/>
      <c r="D240" s="259" t="s">
        <v>919</v>
      </c>
      <c r="E240" s="254" t="s">
        <v>626</v>
      </c>
      <c r="F240" s="254">
        <v>148.5</v>
      </c>
      <c r="G240" s="254"/>
      <c r="H240" s="254">
        <v>102</v>
      </c>
      <c r="I240" s="255">
        <v>182</v>
      </c>
      <c r="J240" s="256" t="s">
        <v>920</v>
      </c>
      <c r="K240" s="257">
        <f>H240-F240</f>
        <v>-46.5</v>
      </c>
      <c r="L240" s="258">
        <f>K240/F240</f>
        <v>-0.31313131313131315</v>
      </c>
      <c r="M240" s="254" t="s">
        <v>658</v>
      </c>
      <c r="N240" s="251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0">
        <v>117</v>
      </c>
      <c r="B241" s="241">
        <v>43335</v>
      </c>
      <c r="C241" s="241"/>
      <c r="D241" s="242" t="s">
        <v>921</v>
      </c>
      <c r="E241" s="243" t="s">
        <v>626</v>
      </c>
      <c r="F241" s="274">
        <v>285</v>
      </c>
      <c r="G241" s="243"/>
      <c r="H241" s="243">
        <v>355</v>
      </c>
      <c r="I241" s="245">
        <v>364</v>
      </c>
      <c r="J241" s="246" t="s">
        <v>922</v>
      </c>
      <c r="K241" s="247">
        <v>70</v>
      </c>
      <c r="L241" s="248">
        <v>0.24561403508771901</v>
      </c>
      <c r="M241" s="243" t="s">
        <v>633</v>
      </c>
      <c r="N241" s="249">
        <v>43455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40">
        <v>118</v>
      </c>
      <c r="B242" s="241">
        <v>43341</v>
      </c>
      <c r="C242" s="241"/>
      <c r="D242" s="242" t="s">
        <v>411</v>
      </c>
      <c r="E242" s="243" t="s">
        <v>626</v>
      </c>
      <c r="F242" s="274">
        <v>525</v>
      </c>
      <c r="G242" s="243"/>
      <c r="H242" s="243">
        <v>585</v>
      </c>
      <c r="I242" s="245">
        <v>635</v>
      </c>
      <c r="J242" s="246" t="s">
        <v>923</v>
      </c>
      <c r="K242" s="247">
        <f t="shared" ref="K242:K293" si="64">H242-F242</f>
        <v>60</v>
      </c>
      <c r="L242" s="248">
        <f t="shared" ref="L242:L293" si="65">K242/F242</f>
        <v>0.11428571428571428</v>
      </c>
      <c r="M242" s="243" t="s">
        <v>633</v>
      </c>
      <c r="N242" s="249">
        <v>43662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0">
        <v>119</v>
      </c>
      <c r="B243" s="241">
        <v>43395</v>
      </c>
      <c r="C243" s="241"/>
      <c r="D243" s="242" t="s">
        <v>396</v>
      </c>
      <c r="E243" s="243" t="s">
        <v>626</v>
      </c>
      <c r="F243" s="274">
        <v>475</v>
      </c>
      <c r="G243" s="243"/>
      <c r="H243" s="243">
        <v>574</v>
      </c>
      <c r="I243" s="245">
        <v>570</v>
      </c>
      <c r="J243" s="246" t="s">
        <v>825</v>
      </c>
      <c r="K243" s="247">
        <f t="shared" si="64"/>
        <v>99</v>
      </c>
      <c r="L243" s="248">
        <f t="shared" si="65"/>
        <v>0.20842105263157895</v>
      </c>
      <c r="M243" s="243" t="s">
        <v>633</v>
      </c>
      <c r="N243" s="249">
        <v>43403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71">
        <v>120</v>
      </c>
      <c r="B244" s="272">
        <v>43397</v>
      </c>
      <c r="C244" s="272"/>
      <c r="D244" s="273" t="s">
        <v>924</v>
      </c>
      <c r="E244" s="274" t="s">
        <v>626</v>
      </c>
      <c r="F244" s="274">
        <v>707.5</v>
      </c>
      <c r="G244" s="274"/>
      <c r="H244" s="274">
        <v>872</v>
      </c>
      <c r="I244" s="276">
        <v>872</v>
      </c>
      <c r="J244" s="277" t="s">
        <v>825</v>
      </c>
      <c r="K244" s="247">
        <f t="shared" si="64"/>
        <v>164.5</v>
      </c>
      <c r="L244" s="278">
        <f t="shared" si="65"/>
        <v>0.23250883392226149</v>
      </c>
      <c r="M244" s="274" t="s">
        <v>633</v>
      </c>
      <c r="N244" s="279">
        <v>43482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71">
        <v>121</v>
      </c>
      <c r="B245" s="272">
        <v>43398</v>
      </c>
      <c r="C245" s="272"/>
      <c r="D245" s="273" t="s">
        <v>925</v>
      </c>
      <c r="E245" s="274" t="s">
        <v>626</v>
      </c>
      <c r="F245" s="274">
        <v>162</v>
      </c>
      <c r="G245" s="274"/>
      <c r="H245" s="274">
        <v>204</v>
      </c>
      <c r="I245" s="276">
        <v>209</v>
      </c>
      <c r="J245" s="277" t="s">
        <v>926</v>
      </c>
      <c r="K245" s="247">
        <f t="shared" si="64"/>
        <v>42</v>
      </c>
      <c r="L245" s="278">
        <f t="shared" si="65"/>
        <v>0.25925925925925924</v>
      </c>
      <c r="M245" s="274" t="s">
        <v>633</v>
      </c>
      <c r="N245" s="279">
        <v>43539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1">
        <v>122</v>
      </c>
      <c r="B246" s="272">
        <v>43399</v>
      </c>
      <c r="C246" s="272"/>
      <c r="D246" s="273" t="s">
        <v>506</v>
      </c>
      <c r="E246" s="274" t="s">
        <v>626</v>
      </c>
      <c r="F246" s="274">
        <v>240</v>
      </c>
      <c r="G246" s="274"/>
      <c r="H246" s="274">
        <v>297</v>
      </c>
      <c r="I246" s="276">
        <v>297</v>
      </c>
      <c r="J246" s="277" t="s">
        <v>825</v>
      </c>
      <c r="K246" s="283">
        <f t="shared" si="64"/>
        <v>57</v>
      </c>
      <c r="L246" s="278">
        <f t="shared" si="65"/>
        <v>0.23749999999999999</v>
      </c>
      <c r="M246" s="274" t="s">
        <v>633</v>
      </c>
      <c r="N246" s="279">
        <v>43417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0">
        <v>123</v>
      </c>
      <c r="B247" s="241">
        <v>43439</v>
      </c>
      <c r="C247" s="241"/>
      <c r="D247" s="242" t="s">
        <v>927</v>
      </c>
      <c r="E247" s="243" t="s">
        <v>626</v>
      </c>
      <c r="F247" s="243">
        <v>202.5</v>
      </c>
      <c r="G247" s="243"/>
      <c r="H247" s="243">
        <v>255</v>
      </c>
      <c r="I247" s="245">
        <v>252</v>
      </c>
      <c r="J247" s="246" t="s">
        <v>825</v>
      </c>
      <c r="K247" s="247">
        <f t="shared" si="64"/>
        <v>52.5</v>
      </c>
      <c r="L247" s="248">
        <f t="shared" si="65"/>
        <v>0.25925925925925924</v>
      </c>
      <c r="M247" s="243" t="s">
        <v>633</v>
      </c>
      <c r="N247" s="249">
        <v>43542</v>
      </c>
      <c r="O247" s="1"/>
      <c r="P247" s="1"/>
      <c r="Q247" s="1"/>
      <c r="R247" s="6" t="s">
        <v>928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1">
        <v>124</v>
      </c>
      <c r="B248" s="272">
        <v>43465</v>
      </c>
      <c r="C248" s="241"/>
      <c r="D248" s="273" t="s">
        <v>161</v>
      </c>
      <c r="E248" s="274" t="s">
        <v>626</v>
      </c>
      <c r="F248" s="274">
        <v>710</v>
      </c>
      <c r="G248" s="274"/>
      <c r="H248" s="274">
        <v>866</v>
      </c>
      <c r="I248" s="276">
        <v>866</v>
      </c>
      <c r="J248" s="277" t="s">
        <v>825</v>
      </c>
      <c r="K248" s="247">
        <f t="shared" si="64"/>
        <v>156</v>
      </c>
      <c r="L248" s="248">
        <f t="shared" si="65"/>
        <v>0.21971830985915494</v>
      </c>
      <c r="M248" s="243" t="s">
        <v>633</v>
      </c>
      <c r="N248" s="249">
        <v>43553</v>
      </c>
      <c r="O248" s="1"/>
      <c r="P248" s="1"/>
      <c r="Q248" s="1"/>
      <c r="R248" s="6" t="s">
        <v>928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71">
        <v>125</v>
      </c>
      <c r="B249" s="272">
        <v>43522</v>
      </c>
      <c r="C249" s="272"/>
      <c r="D249" s="273" t="s">
        <v>176</v>
      </c>
      <c r="E249" s="274" t="s">
        <v>626</v>
      </c>
      <c r="F249" s="274">
        <v>337.25</v>
      </c>
      <c r="G249" s="274"/>
      <c r="H249" s="274">
        <v>398.5</v>
      </c>
      <c r="I249" s="276">
        <v>411</v>
      </c>
      <c r="J249" s="246" t="s">
        <v>929</v>
      </c>
      <c r="K249" s="247">
        <f t="shared" si="64"/>
        <v>61.25</v>
      </c>
      <c r="L249" s="248">
        <f t="shared" si="65"/>
        <v>0.1816160118606375</v>
      </c>
      <c r="M249" s="243" t="s">
        <v>633</v>
      </c>
      <c r="N249" s="249">
        <v>43760</v>
      </c>
      <c r="O249" s="1"/>
      <c r="P249" s="1"/>
      <c r="Q249" s="1"/>
      <c r="R249" s="6" t="s">
        <v>928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84">
        <v>126</v>
      </c>
      <c r="B250" s="285">
        <v>43559</v>
      </c>
      <c r="C250" s="285"/>
      <c r="D250" s="286" t="s">
        <v>930</v>
      </c>
      <c r="E250" s="287" t="s">
        <v>626</v>
      </c>
      <c r="F250" s="287">
        <v>130</v>
      </c>
      <c r="G250" s="287"/>
      <c r="H250" s="287">
        <v>65</v>
      </c>
      <c r="I250" s="288">
        <v>158</v>
      </c>
      <c r="J250" s="256" t="s">
        <v>931</v>
      </c>
      <c r="K250" s="257">
        <f t="shared" si="64"/>
        <v>-65</v>
      </c>
      <c r="L250" s="258">
        <f t="shared" si="65"/>
        <v>-0.5</v>
      </c>
      <c r="M250" s="254" t="s">
        <v>658</v>
      </c>
      <c r="N250" s="251">
        <v>43726</v>
      </c>
      <c r="O250" s="1"/>
      <c r="P250" s="1"/>
      <c r="Q250" s="1"/>
      <c r="R250" s="6" t="s">
        <v>932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71">
        <v>127</v>
      </c>
      <c r="B251" s="272">
        <v>43017</v>
      </c>
      <c r="C251" s="272"/>
      <c r="D251" s="273" t="s">
        <v>212</v>
      </c>
      <c r="E251" s="274" t="s">
        <v>626</v>
      </c>
      <c r="F251" s="274">
        <v>141.5</v>
      </c>
      <c r="G251" s="274"/>
      <c r="H251" s="274">
        <v>183.5</v>
      </c>
      <c r="I251" s="276">
        <v>210</v>
      </c>
      <c r="J251" s="246" t="s">
        <v>926</v>
      </c>
      <c r="K251" s="247">
        <f t="shared" si="64"/>
        <v>42</v>
      </c>
      <c r="L251" s="248">
        <f t="shared" si="65"/>
        <v>0.29681978798586572</v>
      </c>
      <c r="M251" s="243" t="s">
        <v>633</v>
      </c>
      <c r="N251" s="249">
        <v>43042</v>
      </c>
      <c r="O251" s="1"/>
      <c r="P251" s="1"/>
      <c r="Q251" s="1"/>
      <c r="R251" s="6" t="s">
        <v>932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84">
        <v>128</v>
      </c>
      <c r="B252" s="285">
        <v>43074</v>
      </c>
      <c r="C252" s="285"/>
      <c r="D252" s="286" t="s">
        <v>933</v>
      </c>
      <c r="E252" s="287" t="s">
        <v>626</v>
      </c>
      <c r="F252" s="282">
        <v>172</v>
      </c>
      <c r="G252" s="287"/>
      <c r="H252" s="287">
        <v>155.25</v>
      </c>
      <c r="I252" s="288">
        <v>230</v>
      </c>
      <c r="J252" s="256" t="s">
        <v>934</v>
      </c>
      <c r="K252" s="257">
        <f t="shared" si="64"/>
        <v>-16.75</v>
      </c>
      <c r="L252" s="258">
        <f t="shared" si="65"/>
        <v>-9.7383720930232565E-2</v>
      </c>
      <c r="M252" s="254" t="s">
        <v>658</v>
      </c>
      <c r="N252" s="251">
        <v>43787</v>
      </c>
      <c r="O252" s="1"/>
      <c r="P252" s="1"/>
      <c r="Q252" s="1"/>
      <c r="R252" s="6" t="s">
        <v>932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71">
        <v>129</v>
      </c>
      <c r="B253" s="272">
        <v>43398</v>
      </c>
      <c r="C253" s="272"/>
      <c r="D253" s="273" t="s">
        <v>121</v>
      </c>
      <c r="E253" s="274" t="s">
        <v>626</v>
      </c>
      <c r="F253" s="274">
        <v>698.5</v>
      </c>
      <c r="G253" s="274"/>
      <c r="H253" s="274">
        <v>890</v>
      </c>
      <c r="I253" s="276">
        <v>890</v>
      </c>
      <c r="J253" s="246" t="s">
        <v>935</v>
      </c>
      <c r="K253" s="247">
        <f t="shared" si="64"/>
        <v>191.5</v>
      </c>
      <c r="L253" s="248">
        <f t="shared" si="65"/>
        <v>0.27415891195418757</v>
      </c>
      <c r="M253" s="243" t="s">
        <v>633</v>
      </c>
      <c r="N253" s="249">
        <v>44328</v>
      </c>
      <c r="O253" s="1"/>
      <c r="P253" s="1"/>
      <c r="Q253" s="1"/>
      <c r="R253" s="6" t="s">
        <v>928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1">
        <v>130</v>
      </c>
      <c r="B254" s="272">
        <v>42877</v>
      </c>
      <c r="C254" s="272"/>
      <c r="D254" s="273" t="s">
        <v>936</v>
      </c>
      <c r="E254" s="274" t="s">
        <v>626</v>
      </c>
      <c r="F254" s="274">
        <v>127.6</v>
      </c>
      <c r="G254" s="274"/>
      <c r="H254" s="274">
        <v>138</v>
      </c>
      <c r="I254" s="276">
        <v>190</v>
      </c>
      <c r="J254" s="246" t="s">
        <v>937</v>
      </c>
      <c r="K254" s="247">
        <f t="shared" si="64"/>
        <v>10.400000000000006</v>
      </c>
      <c r="L254" s="248">
        <f t="shared" si="65"/>
        <v>8.1504702194357417E-2</v>
      </c>
      <c r="M254" s="243" t="s">
        <v>633</v>
      </c>
      <c r="N254" s="249">
        <v>43774</v>
      </c>
      <c r="O254" s="1"/>
      <c r="P254" s="1"/>
      <c r="Q254" s="1"/>
      <c r="R254" s="6" t="s">
        <v>932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71">
        <v>131</v>
      </c>
      <c r="B255" s="272">
        <v>43158</v>
      </c>
      <c r="C255" s="272"/>
      <c r="D255" s="273" t="s">
        <v>938</v>
      </c>
      <c r="E255" s="274" t="s">
        <v>626</v>
      </c>
      <c r="F255" s="274">
        <v>317</v>
      </c>
      <c r="G255" s="274"/>
      <c r="H255" s="274">
        <v>382.5</v>
      </c>
      <c r="I255" s="276">
        <v>398</v>
      </c>
      <c r="J255" s="246" t="s">
        <v>939</v>
      </c>
      <c r="K255" s="247">
        <f t="shared" si="64"/>
        <v>65.5</v>
      </c>
      <c r="L255" s="248">
        <f t="shared" si="65"/>
        <v>0.20662460567823343</v>
      </c>
      <c r="M255" s="243" t="s">
        <v>633</v>
      </c>
      <c r="N255" s="249">
        <v>44238</v>
      </c>
      <c r="O255" s="1"/>
      <c r="P255" s="1"/>
      <c r="Q255" s="1"/>
      <c r="R255" s="6" t="s">
        <v>932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84">
        <v>132</v>
      </c>
      <c r="B256" s="285">
        <v>43164</v>
      </c>
      <c r="C256" s="285"/>
      <c r="D256" s="286" t="s">
        <v>168</v>
      </c>
      <c r="E256" s="287" t="s">
        <v>626</v>
      </c>
      <c r="F256" s="282">
        <f>510-14.4</f>
        <v>495.6</v>
      </c>
      <c r="G256" s="287"/>
      <c r="H256" s="287">
        <v>350</v>
      </c>
      <c r="I256" s="288">
        <v>672</v>
      </c>
      <c r="J256" s="256" t="s">
        <v>940</v>
      </c>
      <c r="K256" s="257">
        <f t="shared" si="64"/>
        <v>-145.60000000000002</v>
      </c>
      <c r="L256" s="258">
        <f t="shared" si="65"/>
        <v>-0.29378531073446329</v>
      </c>
      <c r="M256" s="254" t="s">
        <v>658</v>
      </c>
      <c r="N256" s="251">
        <v>43887</v>
      </c>
      <c r="O256" s="1"/>
      <c r="P256" s="1"/>
      <c r="Q256" s="1"/>
      <c r="R256" s="6" t="s">
        <v>928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84">
        <v>133</v>
      </c>
      <c r="B257" s="285">
        <v>43237</v>
      </c>
      <c r="C257" s="285"/>
      <c r="D257" s="286" t="s">
        <v>941</v>
      </c>
      <c r="E257" s="287" t="s">
        <v>626</v>
      </c>
      <c r="F257" s="282">
        <v>230.3</v>
      </c>
      <c r="G257" s="287"/>
      <c r="H257" s="287">
        <v>102.5</v>
      </c>
      <c r="I257" s="288">
        <v>348</v>
      </c>
      <c r="J257" s="256" t="s">
        <v>942</v>
      </c>
      <c r="K257" s="257">
        <f t="shared" si="64"/>
        <v>-127.80000000000001</v>
      </c>
      <c r="L257" s="258">
        <f t="shared" si="65"/>
        <v>-0.55492835432045162</v>
      </c>
      <c r="M257" s="254" t="s">
        <v>658</v>
      </c>
      <c r="N257" s="251">
        <v>43896</v>
      </c>
      <c r="O257" s="1"/>
      <c r="P257" s="1"/>
      <c r="Q257" s="1"/>
      <c r="R257" s="6" t="s">
        <v>928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71">
        <v>134</v>
      </c>
      <c r="B258" s="272">
        <v>43258</v>
      </c>
      <c r="C258" s="272"/>
      <c r="D258" s="273" t="s">
        <v>458</v>
      </c>
      <c r="E258" s="274" t="s">
        <v>626</v>
      </c>
      <c r="F258" s="274">
        <f>342.5-5.1</f>
        <v>337.4</v>
      </c>
      <c r="G258" s="274"/>
      <c r="H258" s="274">
        <v>412.5</v>
      </c>
      <c r="I258" s="276">
        <v>439</v>
      </c>
      <c r="J258" s="246" t="s">
        <v>943</v>
      </c>
      <c r="K258" s="247">
        <f t="shared" si="64"/>
        <v>75.100000000000023</v>
      </c>
      <c r="L258" s="248">
        <f t="shared" si="65"/>
        <v>0.22258446947243635</v>
      </c>
      <c r="M258" s="243" t="s">
        <v>633</v>
      </c>
      <c r="N258" s="249">
        <v>44230</v>
      </c>
      <c r="O258" s="1"/>
      <c r="P258" s="1"/>
      <c r="Q258" s="1"/>
      <c r="R258" s="6" t="s">
        <v>932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65">
        <v>135</v>
      </c>
      <c r="B259" s="264">
        <v>43285</v>
      </c>
      <c r="C259" s="264"/>
      <c r="D259" s="265" t="s">
        <v>59</v>
      </c>
      <c r="E259" s="266" t="s">
        <v>626</v>
      </c>
      <c r="F259" s="266">
        <f>127.5-5.53</f>
        <v>121.97</v>
      </c>
      <c r="G259" s="267"/>
      <c r="H259" s="267">
        <v>122.5</v>
      </c>
      <c r="I259" s="267">
        <v>170</v>
      </c>
      <c r="J259" s="268" t="s">
        <v>944</v>
      </c>
      <c r="K259" s="269">
        <f t="shared" si="64"/>
        <v>0.53000000000000114</v>
      </c>
      <c r="L259" s="270">
        <f t="shared" si="65"/>
        <v>4.3453308190538747E-3</v>
      </c>
      <c r="M259" s="266" t="s">
        <v>697</v>
      </c>
      <c r="N259" s="264">
        <v>44431</v>
      </c>
      <c r="O259" s="1"/>
      <c r="P259" s="1"/>
      <c r="Q259" s="1"/>
      <c r="R259" s="6" t="s">
        <v>928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84">
        <v>136</v>
      </c>
      <c r="B260" s="285">
        <v>43294</v>
      </c>
      <c r="C260" s="285"/>
      <c r="D260" s="286" t="s">
        <v>945</v>
      </c>
      <c r="E260" s="287" t="s">
        <v>626</v>
      </c>
      <c r="F260" s="282">
        <v>46.5</v>
      </c>
      <c r="G260" s="287"/>
      <c r="H260" s="287">
        <v>17</v>
      </c>
      <c r="I260" s="288">
        <v>59</v>
      </c>
      <c r="J260" s="256" t="s">
        <v>946</v>
      </c>
      <c r="K260" s="257">
        <f t="shared" si="64"/>
        <v>-29.5</v>
      </c>
      <c r="L260" s="258">
        <f t="shared" si="65"/>
        <v>-0.63440860215053763</v>
      </c>
      <c r="M260" s="254" t="s">
        <v>658</v>
      </c>
      <c r="N260" s="251">
        <v>43887</v>
      </c>
      <c r="O260" s="1"/>
      <c r="P260" s="1"/>
      <c r="Q260" s="1"/>
      <c r="R260" s="6" t="s">
        <v>928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71">
        <v>137</v>
      </c>
      <c r="B261" s="272">
        <v>43396</v>
      </c>
      <c r="C261" s="272"/>
      <c r="D261" s="273" t="s">
        <v>441</v>
      </c>
      <c r="E261" s="274" t="s">
        <v>626</v>
      </c>
      <c r="F261" s="274">
        <v>156.5</v>
      </c>
      <c r="G261" s="274"/>
      <c r="H261" s="274">
        <v>207.5</v>
      </c>
      <c r="I261" s="276">
        <v>191</v>
      </c>
      <c r="J261" s="246" t="s">
        <v>825</v>
      </c>
      <c r="K261" s="247">
        <f t="shared" si="64"/>
        <v>51</v>
      </c>
      <c r="L261" s="248">
        <f t="shared" si="65"/>
        <v>0.32587859424920129</v>
      </c>
      <c r="M261" s="243" t="s">
        <v>633</v>
      </c>
      <c r="N261" s="249">
        <v>44369</v>
      </c>
      <c r="O261" s="1"/>
      <c r="P261" s="1"/>
      <c r="Q261" s="1"/>
      <c r="R261" s="6" t="s">
        <v>928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1">
        <v>138</v>
      </c>
      <c r="B262" s="272">
        <v>43439</v>
      </c>
      <c r="C262" s="272"/>
      <c r="D262" s="273" t="s">
        <v>355</v>
      </c>
      <c r="E262" s="274" t="s">
        <v>626</v>
      </c>
      <c r="F262" s="274">
        <v>259.5</v>
      </c>
      <c r="G262" s="274"/>
      <c r="H262" s="274">
        <v>320</v>
      </c>
      <c r="I262" s="276">
        <v>320</v>
      </c>
      <c r="J262" s="246" t="s">
        <v>825</v>
      </c>
      <c r="K262" s="247">
        <f t="shared" si="64"/>
        <v>60.5</v>
      </c>
      <c r="L262" s="248">
        <f t="shared" si="65"/>
        <v>0.23314065510597304</v>
      </c>
      <c r="M262" s="243" t="s">
        <v>633</v>
      </c>
      <c r="N262" s="249">
        <v>44323</v>
      </c>
      <c r="O262" s="1"/>
      <c r="P262" s="1"/>
      <c r="Q262" s="1"/>
      <c r="R262" s="6" t="s">
        <v>928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84">
        <v>139</v>
      </c>
      <c r="B263" s="285">
        <v>43439</v>
      </c>
      <c r="C263" s="285"/>
      <c r="D263" s="286" t="s">
        <v>947</v>
      </c>
      <c r="E263" s="287" t="s">
        <v>626</v>
      </c>
      <c r="F263" s="287">
        <v>715</v>
      </c>
      <c r="G263" s="287"/>
      <c r="H263" s="287">
        <v>445</v>
      </c>
      <c r="I263" s="288">
        <v>840</v>
      </c>
      <c r="J263" s="256" t="s">
        <v>948</v>
      </c>
      <c r="K263" s="257">
        <f t="shared" si="64"/>
        <v>-270</v>
      </c>
      <c r="L263" s="258">
        <f t="shared" si="65"/>
        <v>-0.3776223776223776</v>
      </c>
      <c r="M263" s="254" t="s">
        <v>658</v>
      </c>
      <c r="N263" s="251">
        <v>43800</v>
      </c>
      <c r="O263" s="1"/>
      <c r="P263" s="1"/>
      <c r="Q263" s="1"/>
      <c r="R263" s="6" t="s">
        <v>928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71">
        <v>140</v>
      </c>
      <c r="B264" s="272">
        <v>43469</v>
      </c>
      <c r="C264" s="272"/>
      <c r="D264" s="273" t="s">
        <v>182</v>
      </c>
      <c r="E264" s="274" t="s">
        <v>626</v>
      </c>
      <c r="F264" s="274">
        <v>875</v>
      </c>
      <c r="G264" s="274"/>
      <c r="H264" s="274">
        <v>1165</v>
      </c>
      <c r="I264" s="276">
        <v>1185</v>
      </c>
      <c r="J264" s="246" t="s">
        <v>949</v>
      </c>
      <c r="K264" s="247">
        <f t="shared" si="64"/>
        <v>290</v>
      </c>
      <c r="L264" s="248">
        <f t="shared" si="65"/>
        <v>0.33142857142857141</v>
      </c>
      <c r="M264" s="243" t="s">
        <v>633</v>
      </c>
      <c r="N264" s="249">
        <v>43847</v>
      </c>
      <c r="O264" s="1"/>
      <c r="P264" s="1"/>
      <c r="Q264" s="1"/>
      <c r="R264" s="6" t="s">
        <v>928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71">
        <v>141</v>
      </c>
      <c r="B265" s="272">
        <v>43559</v>
      </c>
      <c r="C265" s="272"/>
      <c r="D265" s="273" t="s">
        <v>374</v>
      </c>
      <c r="E265" s="274" t="s">
        <v>626</v>
      </c>
      <c r="F265" s="274">
        <f>387-14.63</f>
        <v>372.37</v>
      </c>
      <c r="G265" s="274"/>
      <c r="H265" s="274">
        <v>490</v>
      </c>
      <c r="I265" s="276">
        <v>490</v>
      </c>
      <c r="J265" s="246" t="s">
        <v>825</v>
      </c>
      <c r="K265" s="247">
        <f t="shared" si="64"/>
        <v>117.63</v>
      </c>
      <c r="L265" s="248">
        <f t="shared" si="65"/>
        <v>0.31589548030185027</v>
      </c>
      <c r="M265" s="243" t="s">
        <v>633</v>
      </c>
      <c r="N265" s="249">
        <v>43850</v>
      </c>
      <c r="O265" s="1"/>
      <c r="P265" s="1"/>
      <c r="Q265" s="1"/>
      <c r="R265" s="6" t="s">
        <v>928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84">
        <v>142</v>
      </c>
      <c r="B266" s="285">
        <v>43578</v>
      </c>
      <c r="C266" s="285"/>
      <c r="D266" s="286" t="s">
        <v>950</v>
      </c>
      <c r="E266" s="287" t="s">
        <v>653</v>
      </c>
      <c r="F266" s="287">
        <v>220</v>
      </c>
      <c r="G266" s="287"/>
      <c r="H266" s="287">
        <v>127.5</v>
      </c>
      <c r="I266" s="288">
        <v>284</v>
      </c>
      <c r="J266" s="256" t="s">
        <v>951</v>
      </c>
      <c r="K266" s="257">
        <f t="shared" si="64"/>
        <v>-92.5</v>
      </c>
      <c r="L266" s="258">
        <f t="shared" si="65"/>
        <v>-0.42045454545454547</v>
      </c>
      <c r="M266" s="254" t="s">
        <v>658</v>
      </c>
      <c r="N266" s="251">
        <v>43896</v>
      </c>
      <c r="O266" s="1"/>
      <c r="P266" s="1"/>
      <c r="Q266" s="1"/>
      <c r="R266" s="6" t="s">
        <v>928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1">
        <v>143</v>
      </c>
      <c r="B267" s="272">
        <v>43622</v>
      </c>
      <c r="C267" s="272"/>
      <c r="D267" s="273" t="s">
        <v>507</v>
      </c>
      <c r="E267" s="274" t="s">
        <v>653</v>
      </c>
      <c r="F267" s="274">
        <v>332.8</v>
      </c>
      <c r="G267" s="274"/>
      <c r="H267" s="274">
        <v>405</v>
      </c>
      <c r="I267" s="276">
        <v>419</v>
      </c>
      <c r="J267" s="246" t="s">
        <v>952</v>
      </c>
      <c r="K267" s="247">
        <f t="shared" si="64"/>
        <v>72.199999999999989</v>
      </c>
      <c r="L267" s="248">
        <f t="shared" si="65"/>
        <v>0.21694711538461534</v>
      </c>
      <c r="M267" s="243" t="s">
        <v>633</v>
      </c>
      <c r="N267" s="249">
        <v>43860</v>
      </c>
      <c r="O267" s="1"/>
      <c r="P267" s="1"/>
      <c r="Q267" s="1"/>
      <c r="R267" s="6" t="s">
        <v>932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65">
        <v>144</v>
      </c>
      <c r="B268" s="264">
        <v>43641</v>
      </c>
      <c r="C268" s="264"/>
      <c r="D268" s="265" t="s">
        <v>174</v>
      </c>
      <c r="E268" s="266" t="s">
        <v>626</v>
      </c>
      <c r="F268" s="266">
        <v>386</v>
      </c>
      <c r="G268" s="267"/>
      <c r="H268" s="267">
        <v>395</v>
      </c>
      <c r="I268" s="267">
        <v>452</v>
      </c>
      <c r="J268" s="268" t="s">
        <v>953</v>
      </c>
      <c r="K268" s="269">
        <f t="shared" si="64"/>
        <v>9</v>
      </c>
      <c r="L268" s="270">
        <f t="shared" si="65"/>
        <v>2.3316062176165803E-2</v>
      </c>
      <c r="M268" s="266" t="s">
        <v>697</v>
      </c>
      <c r="N268" s="264">
        <v>43868</v>
      </c>
      <c r="O268" s="1"/>
      <c r="P268" s="1"/>
      <c r="Q268" s="1"/>
      <c r="R268" s="6" t="s">
        <v>932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65">
        <v>145</v>
      </c>
      <c r="B269" s="264">
        <v>43707</v>
      </c>
      <c r="C269" s="264"/>
      <c r="D269" s="265" t="s">
        <v>148</v>
      </c>
      <c r="E269" s="266" t="s">
        <v>626</v>
      </c>
      <c r="F269" s="266">
        <v>137.5</v>
      </c>
      <c r="G269" s="267"/>
      <c r="H269" s="267">
        <v>138.5</v>
      </c>
      <c r="I269" s="267">
        <v>190</v>
      </c>
      <c r="J269" s="268" t="s">
        <v>954</v>
      </c>
      <c r="K269" s="269">
        <f t="shared" si="64"/>
        <v>1</v>
      </c>
      <c r="L269" s="270">
        <f t="shared" si="65"/>
        <v>7.2727272727272727E-3</v>
      </c>
      <c r="M269" s="266" t="s">
        <v>697</v>
      </c>
      <c r="N269" s="264">
        <v>44432</v>
      </c>
      <c r="O269" s="1"/>
      <c r="P269" s="1"/>
      <c r="Q269" s="1"/>
      <c r="R269" s="6" t="s">
        <v>928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1">
        <v>146</v>
      </c>
      <c r="B270" s="272">
        <v>43731</v>
      </c>
      <c r="C270" s="272"/>
      <c r="D270" s="273" t="s">
        <v>451</v>
      </c>
      <c r="E270" s="274" t="s">
        <v>626</v>
      </c>
      <c r="F270" s="274">
        <v>235</v>
      </c>
      <c r="G270" s="274"/>
      <c r="H270" s="274">
        <v>295</v>
      </c>
      <c r="I270" s="276">
        <v>296</v>
      </c>
      <c r="J270" s="246" t="s">
        <v>955</v>
      </c>
      <c r="K270" s="247">
        <f t="shared" si="64"/>
        <v>60</v>
      </c>
      <c r="L270" s="248">
        <f t="shared" si="65"/>
        <v>0.25531914893617019</v>
      </c>
      <c r="M270" s="243" t="s">
        <v>633</v>
      </c>
      <c r="N270" s="249">
        <v>43844</v>
      </c>
      <c r="O270" s="1"/>
      <c r="P270" s="1"/>
      <c r="Q270" s="1"/>
      <c r="R270" s="6" t="s">
        <v>932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1">
        <v>147</v>
      </c>
      <c r="B271" s="272">
        <v>43752</v>
      </c>
      <c r="C271" s="272"/>
      <c r="D271" s="273" t="s">
        <v>956</v>
      </c>
      <c r="E271" s="274" t="s">
        <v>626</v>
      </c>
      <c r="F271" s="274">
        <v>277.5</v>
      </c>
      <c r="G271" s="274"/>
      <c r="H271" s="274">
        <v>333</v>
      </c>
      <c r="I271" s="276">
        <v>333</v>
      </c>
      <c r="J271" s="246" t="s">
        <v>957</v>
      </c>
      <c r="K271" s="247">
        <f t="shared" si="64"/>
        <v>55.5</v>
      </c>
      <c r="L271" s="248">
        <f t="shared" si="65"/>
        <v>0.2</v>
      </c>
      <c r="M271" s="243" t="s">
        <v>633</v>
      </c>
      <c r="N271" s="249">
        <v>43846</v>
      </c>
      <c r="O271" s="1"/>
      <c r="P271" s="1"/>
      <c r="Q271" s="1"/>
      <c r="R271" s="6" t="s">
        <v>928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1">
        <v>148</v>
      </c>
      <c r="B272" s="272">
        <v>43752</v>
      </c>
      <c r="C272" s="272"/>
      <c r="D272" s="273" t="s">
        <v>958</v>
      </c>
      <c r="E272" s="274" t="s">
        <v>626</v>
      </c>
      <c r="F272" s="274">
        <v>930</v>
      </c>
      <c r="G272" s="274"/>
      <c r="H272" s="274">
        <v>1165</v>
      </c>
      <c r="I272" s="276">
        <v>1200</v>
      </c>
      <c r="J272" s="246" t="s">
        <v>959</v>
      </c>
      <c r="K272" s="247">
        <f t="shared" si="64"/>
        <v>235</v>
      </c>
      <c r="L272" s="248">
        <f t="shared" si="65"/>
        <v>0.25268817204301075</v>
      </c>
      <c r="M272" s="243" t="s">
        <v>633</v>
      </c>
      <c r="N272" s="249">
        <v>43847</v>
      </c>
      <c r="O272" s="1"/>
      <c r="P272" s="1"/>
      <c r="Q272" s="1"/>
      <c r="R272" s="6" t="s">
        <v>932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71">
        <v>149</v>
      </c>
      <c r="B273" s="272">
        <v>43753</v>
      </c>
      <c r="C273" s="272"/>
      <c r="D273" s="273" t="s">
        <v>960</v>
      </c>
      <c r="E273" s="274" t="s">
        <v>626</v>
      </c>
      <c r="F273" s="244">
        <v>111</v>
      </c>
      <c r="G273" s="274"/>
      <c r="H273" s="274">
        <v>141</v>
      </c>
      <c r="I273" s="276">
        <v>141</v>
      </c>
      <c r="J273" s="246" t="s">
        <v>961</v>
      </c>
      <c r="K273" s="247">
        <f t="shared" si="64"/>
        <v>30</v>
      </c>
      <c r="L273" s="248">
        <f t="shared" si="65"/>
        <v>0.27027027027027029</v>
      </c>
      <c r="M273" s="243" t="s">
        <v>633</v>
      </c>
      <c r="N273" s="249">
        <v>44328</v>
      </c>
      <c r="O273" s="1"/>
      <c r="P273" s="1"/>
      <c r="Q273" s="1"/>
      <c r="R273" s="6" t="s">
        <v>932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71">
        <v>150</v>
      </c>
      <c r="B274" s="272">
        <v>43753</v>
      </c>
      <c r="C274" s="272"/>
      <c r="D274" s="273" t="s">
        <v>962</v>
      </c>
      <c r="E274" s="274" t="s">
        <v>626</v>
      </c>
      <c r="F274" s="244">
        <v>296</v>
      </c>
      <c r="G274" s="274"/>
      <c r="H274" s="274">
        <v>370</v>
      </c>
      <c r="I274" s="276">
        <v>370</v>
      </c>
      <c r="J274" s="246" t="s">
        <v>825</v>
      </c>
      <c r="K274" s="247">
        <f t="shared" si="64"/>
        <v>74</v>
      </c>
      <c r="L274" s="248">
        <f t="shared" si="65"/>
        <v>0.25</v>
      </c>
      <c r="M274" s="243" t="s">
        <v>633</v>
      </c>
      <c r="N274" s="249">
        <v>43853</v>
      </c>
      <c r="O274" s="1"/>
      <c r="P274" s="1"/>
      <c r="Q274" s="1"/>
      <c r="R274" s="6" t="s">
        <v>932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1">
        <v>151</v>
      </c>
      <c r="B275" s="272">
        <v>43754</v>
      </c>
      <c r="C275" s="272"/>
      <c r="D275" s="273" t="s">
        <v>963</v>
      </c>
      <c r="E275" s="274" t="s">
        <v>626</v>
      </c>
      <c r="F275" s="244">
        <v>300</v>
      </c>
      <c r="G275" s="274"/>
      <c r="H275" s="274">
        <v>382.5</v>
      </c>
      <c r="I275" s="276">
        <v>344</v>
      </c>
      <c r="J275" s="246" t="s">
        <v>964</v>
      </c>
      <c r="K275" s="247">
        <f t="shared" si="64"/>
        <v>82.5</v>
      </c>
      <c r="L275" s="248">
        <f t="shared" si="65"/>
        <v>0.27500000000000002</v>
      </c>
      <c r="M275" s="243" t="s">
        <v>633</v>
      </c>
      <c r="N275" s="249">
        <v>44238</v>
      </c>
      <c r="O275" s="1"/>
      <c r="P275" s="1"/>
      <c r="Q275" s="1"/>
      <c r="R275" s="6" t="s">
        <v>932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71">
        <v>152</v>
      </c>
      <c r="B276" s="272">
        <v>43832</v>
      </c>
      <c r="C276" s="272"/>
      <c r="D276" s="273" t="s">
        <v>965</v>
      </c>
      <c r="E276" s="274" t="s">
        <v>626</v>
      </c>
      <c r="F276" s="244">
        <v>495</v>
      </c>
      <c r="G276" s="274"/>
      <c r="H276" s="274">
        <v>595</v>
      </c>
      <c r="I276" s="276">
        <v>590</v>
      </c>
      <c r="J276" s="246" t="s">
        <v>750</v>
      </c>
      <c r="K276" s="247">
        <f t="shared" si="64"/>
        <v>100</v>
      </c>
      <c r="L276" s="248">
        <f t="shared" si="65"/>
        <v>0.20202020202020202</v>
      </c>
      <c r="M276" s="243" t="s">
        <v>633</v>
      </c>
      <c r="N276" s="249">
        <v>44589</v>
      </c>
      <c r="O276" s="1"/>
      <c r="P276" s="1"/>
      <c r="Q276" s="1"/>
      <c r="R276" s="6" t="s">
        <v>932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1">
        <v>153</v>
      </c>
      <c r="B277" s="272">
        <v>43966</v>
      </c>
      <c r="C277" s="272"/>
      <c r="D277" s="273" t="s">
        <v>77</v>
      </c>
      <c r="E277" s="274" t="s">
        <v>626</v>
      </c>
      <c r="F277" s="244">
        <v>67.5</v>
      </c>
      <c r="G277" s="274"/>
      <c r="H277" s="274">
        <v>86</v>
      </c>
      <c r="I277" s="276">
        <v>86</v>
      </c>
      <c r="J277" s="246" t="s">
        <v>966</v>
      </c>
      <c r="K277" s="247">
        <f t="shared" si="64"/>
        <v>18.5</v>
      </c>
      <c r="L277" s="248">
        <f t="shared" si="65"/>
        <v>0.27407407407407408</v>
      </c>
      <c r="M277" s="243" t="s">
        <v>633</v>
      </c>
      <c r="N277" s="249">
        <v>44008</v>
      </c>
      <c r="O277" s="1"/>
      <c r="P277" s="1"/>
      <c r="Q277" s="1"/>
      <c r="R277" s="6" t="s">
        <v>932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71">
        <v>154</v>
      </c>
      <c r="B278" s="272">
        <v>44035</v>
      </c>
      <c r="C278" s="272"/>
      <c r="D278" s="273" t="s">
        <v>506</v>
      </c>
      <c r="E278" s="274" t="s">
        <v>626</v>
      </c>
      <c r="F278" s="244">
        <v>231</v>
      </c>
      <c r="G278" s="274"/>
      <c r="H278" s="274">
        <v>281</v>
      </c>
      <c r="I278" s="276">
        <v>281</v>
      </c>
      <c r="J278" s="246" t="s">
        <v>825</v>
      </c>
      <c r="K278" s="247">
        <f t="shared" si="64"/>
        <v>50</v>
      </c>
      <c r="L278" s="248">
        <f t="shared" si="65"/>
        <v>0.21645021645021645</v>
      </c>
      <c r="M278" s="243" t="s">
        <v>633</v>
      </c>
      <c r="N278" s="249">
        <v>44358</v>
      </c>
      <c r="O278" s="1"/>
      <c r="P278" s="1"/>
      <c r="Q278" s="1"/>
      <c r="R278" s="6" t="s">
        <v>932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71">
        <v>155</v>
      </c>
      <c r="B279" s="272">
        <v>44092</v>
      </c>
      <c r="C279" s="272"/>
      <c r="D279" s="273" t="s">
        <v>146</v>
      </c>
      <c r="E279" s="274" t="s">
        <v>626</v>
      </c>
      <c r="F279" s="274">
        <v>206</v>
      </c>
      <c r="G279" s="274"/>
      <c r="H279" s="274">
        <v>248</v>
      </c>
      <c r="I279" s="276">
        <v>248</v>
      </c>
      <c r="J279" s="246" t="s">
        <v>825</v>
      </c>
      <c r="K279" s="247">
        <f t="shared" si="64"/>
        <v>42</v>
      </c>
      <c r="L279" s="248">
        <f t="shared" si="65"/>
        <v>0.20388349514563106</v>
      </c>
      <c r="M279" s="243" t="s">
        <v>633</v>
      </c>
      <c r="N279" s="249">
        <v>44214</v>
      </c>
      <c r="O279" s="1"/>
      <c r="P279" s="1"/>
      <c r="Q279" s="1"/>
      <c r="R279" s="6" t="s">
        <v>932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71">
        <v>156</v>
      </c>
      <c r="B280" s="272">
        <v>44140</v>
      </c>
      <c r="C280" s="272"/>
      <c r="D280" s="273" t="s">
        <v>146</v>
      </c>
      <c r="E280" s="274" t="s">
        <v>626</v>
      </c>
      <c r="F280" s="274">
        <v>182.5</v>
      </c>
      <c r="G280" s="274"/>
      <c r="H280" s="274">
        <v>248</v>
      </c>
      <c r="I280" s="276">
        <v>248</v>
      </c>
      <c r="J280" s="246" t="s">
        <v>825</v>
      </c>
      <c r="K280" s="247">
        <f t="shared" si="64"/>
        <v>65.5</v>
      </c>
      <c r="L280" s="248">
        <f t="shared" si="65"/>
        <v>0.35890410958904112</v>
      </c>
      <c r="M280" s="243" t="s">
        <v>633</v>
      </c>
      <c r="N280" s="249">
        <v>44214</v>
      </c>
      <c r="O280" s="1"/>
      <c r="P280" s="1"/>
      <c r="Q280" s="1"/>
      <c r="R280" s="6" t="s">
        <v>932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71">
        <v>157</v>
      </c>
      <c r="B281" s="272">
        <v>44140</v>
      </c>
      <c r="C281" s="272"/>
      <c r="D281" s="273" t="s">
        <v>355</v>
      </c>
      <c r="E281" s="274" t="s">
        <v>626</v>
      </c>
      <c r="F281" s="274">
        <v>247.5</v>
      </c>
      <c r="G281" s="274"/>
      <c r="H281" s="274">
        <v>320</v>
      </c>
      <c r="I281" s="276">
        <v>320</v>
      </c>
      <c r="J281" s="246" t="s">
        <v>825</v>
      </c>
      <c r="K281" s="247">
        <f t="shared" si="64"/>
        <v>72.5</v>
      </c>
      <c r="L281" s="248">
        <f t="shared" si="65"/>
        <v>0.29292929292929293</v>
      </c>
      <c r="M281" s="243" t="s">
        <v>633</v>
      </c>
      <c r="N281" s="249">
        <v>44323</v>
      </c>
      <c r="O281" s="1"/>
      <c r="P281" s="1"/>
      <c r="Q281" s="1"/>
      <c r="R281" s="6" t="s">
        <v>932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1">
        <v>158</v>
      </c>
      <c r="B282" s="272">
        <v>44140</v>
      </c>
      <c r="C282" s="272"/>
      <c r="D282" s="273" t="s">
        <v>205</v>
      </c>
      <c r="E282" s="274" t="s">
        <v>626</v>
      </c>
      <c r="F282" s="244">
        <v>925</v>
      </c>
      <c r="G282" s="274"/>
      <c r="H282" s="274">
        <v>1095</v>
      </c>
      <c r="I282" s="276">
        <v>1093</v>
      </c>
      <c r="J282" s="246" t="s">
        <v>967</v>
      </c>
      <c r="K282" s="247">
        <f t="shared" si="64"/>
        <v>170</v>
      </c>
      <c r="L282" s="248">
        <f t="shared" si="65"/>
        <v>0.18378378378378379</v>
      </c>
      <c r="M282" s="243" t="s">
        <v>633</v>
      </c>
      <c r="N282" s="249">
        <v>44201</v>
      </c>
      <c r="O282" s="1"/>
      <c r="P282" s="1"/>
      <c r="Q282" s="1"/>
      <c r="R282" s="6" t="s">
        <v>932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1">
        <v>159</v>
      </c>
      <c r="B283" s="272">
        <v>44140</v>
      </c>
      <c r="C283" s="272"/>
      <c r="D283" s="273" t="s">
        <v>374</v>
      </c>
      <c r="E283" s="274" t="s">
        <v>626</v>
      </c>
      <c r="F283" s="244">
        <v>332.5</v>
      </c>
      <c r="G283" s="274"/>
      <c r="H283" s="274">
        <v>393</v>
      </c>
      <c r="I283" s="276">
        <v>406</v>
      </c>
      <c r="J283" s="246" t="s">
        <v>968</v>
      </c>
      <c r="K283" s="247">
        <f t="shared" si="64"/>
        <v>60.5</v>
      </c>
      <c r="L283" s="248">
        <f t="shared" si="65"/>
        <v>0.18195488721804512</v>
      </c>
      <c r="M283" s="243" t="s">
        <v>633</v>
      </c>
      <c r="N283" s="249">
        <v>44256</v>
      </c>
      <c r="O283" s="1"/>
      <c r="P283" s="1"/>
      <c r="Q283" s="1"/>
      <c r="R283" s="6" t="s">
        <v>932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71">
        <v>160</v>
      </c>
      <c r="B284" s="272">
        <v>44141</v>
      </c>
      <c r="C284" s="272"/>
      <c r="D284" s="273" t="s">
        <v>506</v>
      </c>
      <c r="E284" s="274" t="s">
        <v>626</v>
      </c>
      <c r="F284" s="244">
        <v>231</v>
      </c>
      <c r="G284" s="274"/>
      <c r="H284" s="274">
        <v>281</v>
      </c>
      <c r="I284" s="276">
        <v>281</v>
      </c>
      <c r="J284" s="246" t="s">
        <v>825</v>
      </c>
      <c r="K284" s="247">
        <f t="shared" si="64"/>
        <v>50</v>
      </c>
      <c r="L284" s="248">
        <f t="shared" si="65"/>
        <v>0.21645021645021645</v>
      </c>
      <c r="M284" s="243" t="s">
        <v>633</v>
      </c>
      <c r="N284" s="249">
        <v>44358</v>
      </c>
      <c r="O284" s="1"/>
      <c r="P284" s="1"/>
      <c r="Q284" s="1"/>
      <c r="R284" s="6" t="s">
        <v>932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71">
        <v>161</v>
      </c>
      <c r="B285" s="272">
        <v>44187</v>
      </c>
      <c r="C285" s="272"/>
      <c r="D285" s="273" t="s">
        <v>969</v>
      </c>
      <c r="E285" s="274" t="s">
        <v>626</v>
      </c>
      <c r="F285" s="244">
        <v>190</v>
      </c>
      <c r="G285" s="274"/>
      <c r="H285" s="274">
        <v>239</v>
      </c>
      <c r="I285" s="276">
        <v>239</v>
      </c>
      <c r="J285" s="246" t="s">
        <v>970</v>
      </c>
      <c r="K285" s="247">
        <f t="shared" si="64"/>
        <v>49</v>
      </c>
      <c r="L285" s="248">
        <f t="shared" si="65"/>
        <v>0.25789473684210529</v>
      </c>
      <c r="M285" s="243" t="s">
        <v>633</v>
      </c>
      <c r="N285" s="249">
        <v>44844</v>
      </c>
      <c r="O285" s="1"/>
      <c r="P285" s="1"/>
      <c r="Q285" s="1"/>
      <c r="R285" s="6" t="s">
        <v>932</v>
      </c>
    </row>
    <row r="286" spans="1:26" ht="12.75" customHeight="1">
      <c r="A286" s="271">
        <v>162</v>
      </c>
      <c r="B286" s="272">
        <v>44258</v>
      </c>
      <c r="C286" s="272"/>
      <c r="D286" s="273" t="s">
        <v>965</v>
      </c>
      <c r="E286" s="274" t="s">
        <v>626</v>
      </c>
      <c r="F286" s="244">
        <v>495</v>
      </c>
      <c r="G286" s="274"/>
      <c r="H286" s="274">
        <v>595</v>
      </c>
      <c r="I286" s="276">
        <v>590</v>
      </c>
      <c r="J286" s="246" t="s">
        <v>750</v>
      </c>
      <c r="K286" s="247">
        <f t="shared" si="64"/>
        <v>100</v>
      </c>
      <c r="L286" s="248">
        <f t="shared" si="65"/>
        <v>0.20202020202020202</v>
      </c>
      <c r="M286" s="243" t="s">
        <v>633</v>
      </c>
      <c r="N286" s="249">
        <v>44589</v>
      </c>
      <c r="O286" s="1"/>
      <c r="P286" s="1"/>
      <c r="R286" s="6" t="s">
        <v>932</v>
      </c>
    </row>
    <row r="287" spans="1:26" ht="12.75" customHeight="1">
      <c r="A287" s="271">
        <v>163</v>
      </c>
      <c r="B287" s="272">
        <v>44274</v>
      </c>
      <c r="C287" s="272"/>
      <c r="D287" s="273" t="s">
        <v>374</v>
      </c>
      <c r="E287" s="274" t="s">
        <v>626</v>
      </c>
      <c r="F287" s="244">
        <v>355</v>
      </c>
      <c r="G287" s="274"/>
      <c r="H287" s="274">
        <v>422.5</v>
      </c>
      <c r="I287" s="276">
        <v>420</v>
      </c>
      <c r="J287" s="246" t="s">
        <v>971</v>
      </c>
      <c r="K287" s="247">
        <f t="shared" si="64"/>
        <v>67.5</v>
      </c>
      <c r="L287" s="248">
        <f t="shared" si="65"/>
        <v>0.19014084507042253</v>
      </c>
      <c r="M287" s="243" t="s">
        <v>633</v>
      </c>
      <c r="N287" s="249">
        <v>44361</v>
      </c>
      <c r="O287" s="1"/>
      <c r="R287" s="289" t="s">
        <v>932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71">
        <v>164</v>
      </c>
      <c r="B288" s="272">
        <v>44295</v>
      </c>
      <c r="C288" s="272"/>
      <c r="D288" s="273" t="s">
        <v>332</v>
      </c>
      <c r="E288" s="274" t="s">
        <v>626</v>
      </c>
      <c r="F288" s="244">
        <v>555</v>
      </c>
      <c r="G288" s="274"/>
      <c r="H288" s="274">
        <v>663</v>
      </c>
      <c r="I288" s="276">
        <v>663</v>
      </c>
      <c r="J288" s="246" t="s">
        <v>972</v>
      </c>
      <c r="K288" s="247">
        <f t="shared" si="64"/>
        <v>108</v>
      </c>
      <c r="L288" s="248">
        <f t="shared" si="65"/>
        <v>0.19459459459459461</v>
      </c>
      <c r="M288" s="243" t="s">
        <v>633</v>
      </c>
      <c r="N288" s="249">
        <v>44321</v>
      </c>
      <c r="O288" s="1"/>
      <c r="P288" s="1"/>
      <c r="Q288" s="1"/>
      <c r="R288" s="289" t="s">
        <v>932</v>
      </c>
    </row>
    <row r="289" spans="1:18" ht="12.75" customHeight="1">
      <c r="A289" s="271">
        <v>165</v>
      </c>
      <c r="B289" s="272">
        <v>44308</v>
      </c>
      <c r="C289" s="272"/>
      <c r="D289" s="273" t="s">
        <v>936</v>
      </c>
      <c r="E289" s="274" t="s">
        <v>626</v>
      </c>
      <c r="F289" s="244">
        <v>126.5</v>
      </c>
      <c r="G289" s="274"/>
      <c r="H289" s="274">
        <v>155</v>
      </c>
      <c r="I289" s="276">
        <v>155</v>
      </c>
      <c r="J289" s="246" t="s">
        <v>825</v>
      </c>
      <c r="K289" s="247">
        <f t="shared" si="64"/>
        <v>28.5</v>
      </c>
      <c r="L289" s="248">
        <f t="shared" si="65"/>
        <v>0.22529644268774704</v>
      </c>
      <c r="M289" s="243" t="s">
        <v>633</v>
      </c>
      <c r="N289" s="249">
        <v>44362</v>
      </c>
      <c r="O289" s="1"/>
      <c r="R289" s="289" t="s">
        <v>932</v>
      </c>
    </row>
    <row r="290" spans="1:18" ht="12.75" customHeight="1">
      <c r="A290" s="250">
        <v>166</v>
      </c>
      <c r="B290" s="281">
        <v>44368</v>
      </c>
      <c r="C290" s="281"/>
      <c r="D290" s="252" t="s">
        <v>973</v>
      </c>
      <c r="E290" s="254" t="s">
        <v>626</v>
      </c>
      <c r="F290" s="282">
        <v>287.5</v>
      </c>
      <c r="G290" s="254"/>
      <c r="H290" s="254">
        <v>245</v>
      </c>
      <c r="I290" s="255">
        <v>344</v>
      </c>
      <c r="J290" s="256" t="s">
        <v>974</v>
      </c>
      <c r="K290" s="257">
        <f t="shared" si="64"/>
        <v>-42.5</v>
      </c>
      <c r="L290" s="258">
        <f t="shared" si="65"/>
        <v>-0.14782608695652175</v>
      </c>
      <c r="M290" s="254" t="s">
        <v>658</v>
      </c>
      <c r="N290" s="251">
        <v>44508</v>
      </c>
      <c r="O290" s="1"/>
      <c r="R290" s="289" t="s">
        <v>932</v>
      </c>
    </row>
    <row r="291" spans="1:18" ht="12.75" customHeight="1">
      <c r="A291" s="271">
        <v>167</v>
      </c>
      <c r="B291" s="272">
        <v>44368</v>
      </c>
      <c r="C291" s="272"/>
      <c r="D291" s="273" t="s">
        <v>506</v>
      </c>
      <c r="E291" s="274" t="s">
        <v>626</v>
      </c>
      <c r="F291" s="244">
        <v>241</v>
      </c>
      <c r="G291" s="274"/>
      <c r="H291" s="274">
        <v>298</v>
      </c>
      <c r="I291" s="276">
        <v>320</v>
      </c>
      <c r="J291" s="246" t="s">
        <v>825</v>
      </c>
      <c r="K291" s="247">
        <f t="shared" si="64"/>
        <v>57</v>
      </c>
      <c r="L291" s="248">
        <f t="shared" si="65"/>
        <v>0.23651452282157676</v>
      </c>
      <c r="M291" s="243" t="s">
        <v>633</v>
      </c>
      <c r="N291" s="249">
        <v>44802</v>
      </c>
      <c r="O291" s="45"/>
      <c r="R291" s="289" t="s">
        <v>932</v>
      </c>
    </row>
    <row r="292" spans="1:18" ht="12.75" customHeight="1">
      <c r="A292" s="271">
        <v>168</v>
      </c>
      <c r="B292" s="272">
        <v>44406</v>
      </c>
      <c r="C292" s="272"/>
      <c r="D292" s="273" t="s">
        <v>936</v>
      </c>
      <c r="E292" s="274" t="s">
        <v>626</v>
      </c>
      <c r="F292" s="244">
        <v>162.5</v>
      </c>
      <c r="G292" s="274"/>
      <c r="H292" s="274">
        <v>200</v>
      </c>
      <c r="I292" s="276">
        <v>200</v>
      </c>
      <c r="J292" s="246" t="s">
        <v>825</v>
      </c>
      <c r="K292" s="247">
        <f t="shared" si="64"/>
        <v>37.5</v>
      </c>
      <c r="L292" s="248">
        <f t="shared" si="65"/>
        <v>0.23076923076923078</v>
      </c>
      <c r="M292" s="243" t="s">
        <v>633</v>
      </c>
      <c r="N292" s="249">
        <v>44802</v>
      </c>
      <c r="O292" s="1"/>
      <c r="R292" s="289" t="s">
        <v>932</v>
      </c>
    </row>
    <row r="293" spans="1:18" ht="12.75" customHeight="1">
      <c r="A293" s="271">
        <v>169</v>
      </c>
      <c r="B293" s="272">
        <v>44462</v>
      </c>
      <c r="C293" s="272"/>
      <c r="D293" s="273" t="s">
        <v>459</v>
      </c>
      <c r="E293" s="274" t="s">
        <v>626</v>
      </c>
      <c r="F293" s="244">
        <v>1235</v>
      </c>
      <c r="G293" s="274"/>
      <c r="H293" s="274">
        <v>1505</v>
      </c>
      <c r="I293" s="276">
        <v>1500</v>
      </c>
      <c r="J293" s="246" t="s">
        <v>825</v>
      </c>
      <c r="K293" s="247">
        <f t="shared" si="64"/>
        <v>270</v>
      </c>
      <c r="L293" s="248">
        <f t="shared" si="65"/>
        <v>0.21862348178137653</v>
      </c>
      <c r="M293" s="243" t="s">
        <v>633</v>
      </c>
      <c r="N293" s="249">
        <v>44564</v>
      </c>
      <c r="O293" s="1"/>
      <c r="R293" s="289" t="s">
        <v>932</v>
      </c>
    </row>
    <row r="294" spans="1:18" ht="12.75" customHeight="1">
      <c r="A294" s="290">
        <v>170</v>
      </c>
      <c r="B294" s="291">
        <v>44480</v>
      </c>
      <c r="C294" s="291"/>
      <c r="D294" s="292" t="s">
        <v>975</v>
      </c>
      <c r="E294" s="293" t="s">
        <v>626</v>
      </c>
      <c r="F294" s="66">
        <v>58.75</v>
      </c>
      <c r="G294" s="293"/>
      <c r="H294" s="294"/>
      <c r="I294" s="60"/>
      <c r="J294" s="295" t="s">
        <v>629</v>
      </c>
      <c r="K294" s="290"/>
      <c r="L294" s="291"/>
      <c r="M294" s="291"/>
      <c r="N294" s="292"/>
      <c r="O294" s="45"/>
      <c r="R294" s="289" t="s">
        <v>932</v>
      </c>
    </row>
    <row r="295" spans="1:18" ht="12.75" customHeight="1">
      <c r="A295" s="296">
        <v>171</v>
      </c>
      <c r="B295" s="297">
        <v>44481</v>
      </c>
      <c r="C295" s="297"/>
      <c r="D295" s="298" t="s">
        <v>281</v>
      </c>
      <c r="E295" s="60" t="s">
        <v>626</v>
      </c>
      <c r="F295" s="299" t="s">
        <v>976</v>
      </c>
      <c r="G295" s="60"/>
      <c r="H295" s="60"/>
      <c r="I295" s="60">
        <v>380</v>
      </c>
      <c r="J295" s="300" t="s">
        <v>629</v>
      </c>
      <c r="K295" s="296"/>
      <c r="L295" s="297"/>
      <c r="M295" s="297"/>
      <c r="N295" s="298"/>
      <c r="O295" s="45"/>
      <c r="R295" s="289" t="s">
        <v>932</v>
      </c>
    </row>
    <row r="296" spans="1:18" ht="12.75" customHeight="1">
      <c r="A296" s="271">
        <v>172</v>
      </c>
      <c r="B296" s="272">
        <v>44481</v>
      </c>
      <c r="C296" s="272"/>
      <c r="D296" s="273" t="s">
        <v>977</v>
      </c>
      <c r="E296" s="274" t="s">
        <v>626</v>
      </c>
      <c r="F296" s="244">
        <v>45.5</v>
      </c>
      <c r="G296" s="274"/>
      <c r="H296" s="274">
        <v>56.5</v>
      </c>
      <c r="I296" s="276">
        <v>56</v>
      </c>
      <c r="J296" s="246" t="s">
        <v>978</v>
      </c>
      <c r="K296" s="247">
        <f t="shared" ref="K296:K297" si="66">H296-F296</f>
        <v>11</v>
      </c>
      <c r="L296" s="248">
        <f t="shared" ref="L296:L297" si="67">K296/F296</f>
        <v>0.24175824175824176</v>
      </c>
      <c r="M296" s="243" t="s">
        <v>633</v>
      </c>
      <c r="N296" s="249">
        <v>44881</v>
      </c>
      <c r="O296" s="45"/>
      <c r="R296" s="289"/>
    </row>
    <row r="297" spans="1:18" ht="12.75" customHeight="1">
      <c r="A297" s="271">
        <v>173</v>
      </c>
      <c r="B297" s="272">
        <v>44551</v>
      </c>
      <c r="C297" s="272"/>
      <c r="D297" s="273" t="s">
        <v>133</v>
      </c>
      <c r="E297" s="274" t="s">
        <v>626</v>
      </c>
      <c r="F297" s="244">
        <v>2300</v>
      </c>
      <c r="G297" s="274"/>
      <c r="H297" s="274">
        <f>(2820+2200)/2</f>
        <v>2510</v>
      </c>
      <c r="I297" s="276">
        <v>3000</v>
      </c>
      <c r="J297" s="246" t="s">
        <v>979</v>
      </c>
      <c r="K297" s="247">
        <f t="shared" si="66"/>
        <v>210</v>
      </c>
      <c r="L297" s="248">
        <f t="shared" si="67"/>
        <v>9.1304347826086957E-2</v>
      </c>
      <c r="M297" s="243" t="s">
        <v>633</v>
      </c>
      <c r="N297" s="249">
        <v>44649</v>
      </c>
      <c r="O297" s="1"/>
      <c r="R297" s="289"/>
    </row>
    <row r="298" spans="1:18" ht="12.75" customHeight="1">
      <c r="A298" s="62">
        <v>174</v>
      </c>
      <c r="B298" s="297">
        <v>44606</v>
      </c>
      <c r="C298" s="62"/>
      <c r="D298" s="62" t="s">
        <v>449</v>
      </c>
      <c r="E298" s="60" t="s">
        <v>626</v>
      </c>
      <c r="F298" s="60" t="s">
        <v>980</v>
      </c>
      <c r="G298" s="60"/>
      <c r="H298" s="60"/>
      <c r="I298" s="60">
        <v>764</v>
      </c>
      <c r="J298" s="60" t="s">
        <v>629</v>
      </c>
      <c r="K298" s="60"/>
      <c r="L298" s="60"/>
      <c r="M298" s="60"/>
      <c r="N298" s="62"/>
      <c r="O298" s="45"/>
      <c r="R298" s="289"/>
    </row>
    <row r="299" spans="1:18" ht="12.75" customHeight="1">
      <c r="A299" s="271">
        <v>175</v>
      </c>
      <c r="B299" s="272">
        <v>44613</v>
      </c>
      <c r="C299" s="272"/>
      <c r="D299" s="273" t="s">
        <v>459</v>
      </c>
      <c r="E299" s="274" t="s">
        <v>626</v>
      </c>
      <c r="F299" s="244">
        <v>1255</v>
      </c>
      <c r="G299" s="274"/>
      <c r="H299" s="274">
        <v>1515</v>
      </c>
      <c r="I299" s="276">
        <v>1510</v>
      </c>
      <c r="J299" s="246" t="s">
        <v>825</v>
      </c>
      <c r="K299" s="247">
        <f>H299-F299</f>
        <v>260</v>
      </c>
      <c r="L299" s="248">
        <f>K299/F299</f>
        <v>0.20717131474103587</v>
      </c>
      <c r="M299" s="243" t="s">
        <v>633</v>
      </c>
      <c r="N299" s="249">
        <v>44834</v>
      </c>
      <c r="O299" s="45"/>
      <c r="R299" s="289"/>
    </row>
    <row r="300" spans="1:18" ht="12.75" customHeight="1">
      <c r="A300">
        <v>176</v>
      </c>
      <c r="B300" s="297">
        <v>44670</v>
      </c>
      <c r="C300" s="297"/>
      <c r="D300" s="62" t="s">
        <v>576</v>
      </c>
      <c r="E300" s="301" t="s">
        <v>626</v>
      </c>
      <c r="F300" s="60" t="s">
        <v>981</v>
      </c>
      <c r="G300" s="60"/>
      <c r="H300" s="60"/>
      <c r="I300" s="60">
        <v>553</v>
      </c>
      <c r="J300" s="60" t="s">
        <v>629</v>
      </c>
      <c r="K300" s="60"/>
      <c r="L300" s="60"/>
      <c r="M300" s="60"/>
      <c r="N300" s="60"/>
      <c r="O300" s="45"/>
      <c r="R300" s="289"/>
    </row>
    <row r="301" spans="1:18" ht="12.75" customHeight="1">
      <c r="A301" s="271">
        <v>177</v>
      </c>
      <c r="B301" s="272">
        <v>44746</v>
      </c>
      <c r="C301" s="272"/>
      <c r="D301" s="273" t="s">
        <v>982</v>
      </c>
      <c r="E301" s="274" t="s">
        <v>626</v>
      </c>
      <c r="F301" s="244">
        <v>207.5</v>
      </c>
      <c r="G301" s="274"/>
      <c r="H301" s="274">
        <v>254</v>
      </c>
      <c r="I301" s="276">
        <v>254</v>
      </c>
      <c r="J301" s="246" t="s">
        <v>825</v>
      </c>
      <c r="K301" s="247">
        <f t="shared" ref="K301:K302" si="68">H301-F301</f>
        <v>46.5</v>
      </c>
      <c r="L301" s="248">
        <f t="shared" ref="L301:L302" si="69">K301/F301</f>
        <v>0.22409638554216868</v>
      </c>
      <c r="M301" s="243" t="s">
        <v>633</v>
      </c>
      <c r="N301" s="249">
        <v>44792</v>
      </c>
      <c r="O301" s="1"/>
      <c r="R301" s="289"/>
    </row>
    <row r="302" spans="1:18" ht="12.75" customHeight="1">
      <c r="A302" s="271">
        <v>178</v>
      </c>
      <c r="B302" s="272">
        <v>44775</v>
      </c>
      <c r="C302" s="272"/>
      <c r="D302" s="273" t="s">
        <v>508</v>
      </c>
      <c r="E302" s="274" t="s">
        <v>626</v>
      </c>
      <c r="F302" s="244">
        <v>31.25</v>
      </c>
      <c r="G302" s="274"/>
      <c r="H302" s="274">
        <v>38.75</v>
      </c>
      <c r="I302" s="276">
        <v>38</v>
      </c>
      <c r="J302" s="246" t="s">
        <v>825</v>
      </c>
      <c r="K302" s="247">
        <f t="shared" si="68"/>
        <v>7.5</v>
      </c>
      <c r="L302" s="248">
        <f t="shared" si="69"/>
        <v>0.24</v>
      </c>
      <c r="M302" s="243" t="s">
        <v>633</v>
      </c>
      <c r="N302" s="249">
        <v>44844</v>
      </c>
      <c r="O302" s="45"/>
      <c r="R302" s="66"/>
    </row>
    <row r="303" spans="1:18" ht="12.75" customHeight="1">
      <c r="A303" s="296">
        <v>179</v>
      </c>
      <c r="B303" s="297">
        <v>44841</v>
      </c>
      <c r="C303" s="62"/>
      <c r="D303" s="62" t="s">
        <v>983</v>
      </c>
      <c r="E303" s="301" t="s">
        <v>626</v>
      </c>
      <c r="F303" s="60" t="s">
        <v>984</v>
      </c>
      <c r="G303" s="60"/>
      <c r="H303" s="60"/>
      <c r="I303" s="60">
        <v>840</v>
      </c>
      <c r="J303" s="60" t="s">
        <v>629</v>
      </c>
      <c r="K303" s="60"/>
      <c r="L303" s="60"/>
      <c r="M303" s="60"/>
      <c r="N303" s="60"/>
      <c r="O303" s="45"/>
      <c r="Q303" s="45"/>
      <c r="R303" s="66"/>
    </row>
    <row r="304" spans="1:18" ht="12.75" customHeight="1">
      <c r="A304" s="296">
        <v>180</v>
      </c>
      <c r="B304" s="297">
        <v>44844</v>
      </c>
      <c r="C304" s="62"/>
      <c r="D304" s="62" t="s">
        <v>451</v>
      </c>
      <c r="E304" s="301" t="s">
        <v>626</v>
      </c>
      <c r="F304" s="60" t="s">
        <v>985</v>
      </c>
      <c r="G304" s="60"/>
      <c r="H304" s="60"/>
      <c r="I304" s="60">
        <v>291</v>
      </c>
      <c r="J304" s="60" t="s">
        <v>629</v>
      </c>
      <c r="K304" s="60"/>
      <c r="L304" s="60"/>
      <c r="M304" s="60"/>
      <c r="N304" s="60"/>
      <c r="O304" s="45"/>
      <c r="Q304" s="45"/>
      <c r="R304" s="66"/>
    </row>
    <row r="305" spans="1:38" ht="12.75" customHeight="1">
      <c r="A305" s="296">
        <v>181</v>
      </c>
      <c r="B305" s="297">
        <v>44845</v>
      </c>
      <c r="C305" s="62"/>
      <c r="D305" s="62" t="s">
        <v>449</v>
      </c>
      <c r="E305" s="301" t="s">
        <v>626</v>
      </c>
      <c r="F305" s="60" t="s">
        <v>986</v>
      </c>
      <c r="G305" s="60"/>
      <c r="H305" s="60"/>
      <c r="I305" s="60">
        <v>765</v>
      </c>
      <c r="J305" s="60" t="s">
        <v>629</v>
      </c>
      <c r="K305" s="60"/>
      <c r="L305" s="60"/>
      <c r="M305" s="60"/>
      <c r="N305" s="60"/>
      <c r="O305" s="45"/>
      <c r="Q305" s="45"/>
      <c r="R305" s="66"/>
    </row>
    <row r="306" spans="1:38" ht="12.75" customHeight="1">
      <c r="A306" s="302">
        <v>182</v>
      </c>
      <c r="B306" s="297">
        <v>44981</v>
      </c>
      <c r="C306" s="297"/>
      <c r="D306" s="62" t="s">
        <v>467</v>
      </c>
      <c r="E306" s="301" t="s">
        <v>626</v>
      </c>
      <c r="F306" s="301" t="s">
        <v>987</v>
      </c>
      <c r="G306" s="60"/>
      <c r="H306" s="60"/>
      <c r="I306" s="60">
        <v>2080</v>
      </c>
      <c r="J306" s="60" t="s">
        <v>629</v>
      </c>
      <c r="K306" s="60"/>
      <c r="L306" s="60"/>
      <c r="M306" s="60"/>
      <c r="N306" s="60"/>
      <c r="O306" s="45"/>
      <c r="R306" s="66"/>
    </row>
    <row r="307" spans="1:38" ht="12.75" customHeight="1">
      <c r="A307" s="271">
        <v>183</v>
      </c>
      <c r="B307" s="272">
        <v>44986</v>
      </c>
      <c r="C307" s="272"/>
      <c r="D307" s="273" t="s">
        <v>508</v>
      </c>
      <c r="E307" s="274" t="s">
        <v>626</v>
      </c>
      <c r="F307" s="244">
        <v>57.5</v>
      </c>
      <c r="G307" s="274"/>
      <c r="H307" s="274">
        <v>120</v>
      </c>
      <c r="I307" s="276">
        <v>120</v>
      </c>
      <c r="J307" s="246" t="s">
        <v>825</v>
      </c>
      <c r="K307" s="247">
        <f>H307-F307</f>
        <v>62.5</v>
      </c>
      <c r="L307" s="248">
        <f>K307/F307</f>
        <v>1.0869565217391304</v>
      </c>
      <c r="M307" s="243" t="s">
        <v>633</v>
      </c>
      <c r="N307" s="249">
        <v>45415</v>
      </c>
      <c r="O307" s="45"/>
      <c r="R307" s="66"/>
    </row>
    <row r="308" spans="1:38" ht="12.75" customHeight="1">
      <c r="A308" s="302">
        <v>184</v>
      </c>
      <c r="B308" s="297">
        <v>45008</v>
      </c>
      <c r="C308" s="297"/>
      <c r="D308" s="62" t="s">
        <v>526</v>
      </c>
      <c r="E308" s="301" t="s">
        <v>626</v>
      </c>
      <c r="F308" s="301" t="s">
        <v>988</v>
      </c>
      <c r="G308" s="60"/>
      <c r="H308" s="60"/>
      <c r="I308" s="60">
        <v>3523</v>
      </c>
      <c r="J308" s="60" t="s">
        <v>629</v>
      </c>
      <c r="K308" s="60"/>
      <c r="L308" s="60"/>
      <c r="M308" s="60"/>
      <c r="N308" s="60"/>
      <c r="O308" s="45"/>
      <c r="R308" s="66"/>
    </row>
    <row r="309" spans="1:38" ht="12.75" customHeight="1">
      <c r="A309" s="296">
        <v>185</v>
      </c>
      <c r="B309" s="297">
        <v>45027</v>
      </c>
      <c r="C309" s="62"/>
      <c r="D309" s="62" t="s">
        <v>989</v>
      </c>
      <c r="E309" s="301" t="s">
        <v>626</v>
      </c>
      <c r="F309" s="60" t="s">
        <v>990</v>
      </c>
      <c r="G309" s="60"/>
      <c r="H309" s="60"/>
      <c r="I309" s="60">
        <v>810</v>
      </c>
      <c r="J309" s="60" t="s">
        <v>629</v>
      </c>
      <c r="K309" s="60"/>
      <c r="L309" s="60"/>
      <c r="M309" s="60"/>
      <c r="N309" s="60"/>
      <c r="O309" s="45"/>
      <c r="R309" s="66"/>
    </row>
    <row r="310" spans="1:38" ht="12.75" customHeight="1">
      <c r="A310" s="296">
        <v>186</v>
      </c>
      <c r="B310" s="297">
        <v>45050</v>
      </c>
      <c r="C310" s="62"/>
      <c r="D310" s="62" t="s">
        <v>43</v>
      </c>
      <c r="E310" s="301" t="s">
        <v>626</v>
      </c>
      <c r="F310" s="60" t="s">
        <v>991</v>
      </c>
      <c r="G310" s="60"/>
      <c r="H310" s="60"/>
      <c r="I310" s="60">
        <v>5040</v>
      </c>
      <c r="J310" s="60" t="s">
        <v>629</v>
      </c>
      <c r="K310" s="60"/>
      <c r="L310" s="60"/>
      <c r="M310" s="60"/>
      <c r="N310" s="60"/>
      <c r="O310" s="45"/>
      <c r="R310" s="66"/>
    </row>
    <row r="311" spans="1:38" ht="12.75" customHeight="1">
      <c r="A311" s="290">
        <v>187</v>
      </c>
      <c r="B311" s="291">
        <v>45075</v>
      </c>
      <c r="C311" s="303"/>
      <c r="D311" s="303" t="s">
        <v>992</v>
      </c>
      <c r="E311" s="304" t="s">
        <v>626</v>
      </c>
      <c r="F311" s="293" t="s">
        <v>993</v>
      </c>
      <c r="G311" s="293"/>
      <c r="H311" s="293"/>
      <c r="I311" s="293">
        <v>732</v>
      </c>
      <c r="J311" s="293" t="s">
        <v>629</v>
      </c>
      <c r="K311" s="293"/>
      <c r="L311" s="293"/>
      <c r="M311" s="293"/>
      <c r="N311" s="293"/>
      <c r="O311" s="45"/>
      <c r="Q311" s="45"/>
      <c r="R311" s="66"/>
      <c r="T311" s="45"/>
      <c r="V311" s="45"/>
      <c r="W311" s="66"/>
      <c r="Y311" s="45"/>
      <c r="AA311" s="45"/>
      <c r="AB311" s="66"/>
      <c r="AD311" s="45"/>
      <c r="AF311" s="45"/>
      <c r="AG311" s="66"/>
      <c r="AI311" s="45"/>
      <c r="AK311" s="45"/>
      <c r="AL311" s="66"/>
    </row>
    <row r="312" spans="1:38" ht="12.75" customHeight="1">
      <c r="A312" s="296">
        <v>188</v>
      </c>
      <c r="B312" s="297">
        <v>45078</v>
      </c>
      <c r="C312" s="62"/>
      <c r="D312" s="62" t="s">
        <v>564</v>
      </c>
      <c r="E312" s="301" t="s">
        <v>626</v>
      </c>
      <c r="F312" s="60" t="s">
        <v>994</v>
      </c>
      <c r="G312" s="60"/>
      <c r="H312" s="60"/>
      <c r="I312" s="60">
        <v>4300</v>
      </c>
      <c r="J312" s="60" t="s">
        <v>629</v>
      </c>
      <c r="K312" s="60"/>
      <c r="L312" s="60"/>
      <c r="M312" s="60"/>
      <c r="N312" s="60"/>
      <c r="O312" s="45"/>
      <c r="Q312" s="45"/>
      <c r="R312" s="66"/>
      <c r="T312" s="45"/>
      <c r="V312" s="45"/>
      <c r="W312" s="66"/>
      <c r="Y312" s="45"/>
      <c r="AA312" s="45"/>
      <c r="AB312" s="66"/>
      <c r="AD312" s="45"/>
      <c r="AF312" s="45"/>
      <c r="AG312" s="66"/>
      <c r="AI312" s="45"/>
      <c r="AK312" s="45"/>
      <c r="AL312" s="66"/>
    </row>
    <row r="313" spans="1:38" ht="12.75" customHeight="1">
      <c r="A313" s="296"/>
      <c r="B313" s="297"/>
      <c r="C313" s="62"/>
      <c r="D313" s="62"/>
      <c r="E313" s="301"/>
      <c r="F313" s="60"/>
      <c r="G313" s="60"/>
      <c r="H313" s="60"/>
      <c r="I313" s="60"/>
      <c r="J313" s="60"/>
      <c r="K313" s="60"/>
      <c r="L313" s="60"/>
      <c r="M313" s="60"/>
      <c r="N313" s="60"/>
      <c r="O313" s="45"/>
      <c r="R313" s="66"/>
      <c r="T313" s="45"/>
      <c r="W313" s="66"/>
      <c r="Y313" s="45"/>
      <c r="AB313" s="66"/>
      <c r="AD313" s="45"/>
      <c r="AG313" s="66"/>
      <c r="AI313" s="45"/>
      <c r="AL313" s="66"/>
    </row>
    <row r="314" spans="1:38" ht="12.75" customHeight="1">
      <c r="A314" s="62"/>
      <c r="B314" s="62"/>
      <c r="C314" s="62"/>
      <c r="D314" s="62"/>
      <c r="E314" s="62"/>
      <c r="F314" s="60"/>
      <c r="G314" s="60"/>
      <c r="H314" s="60"/>
      <c r="I314" s="60"/>
      <c r="J314" s="31"/>
      <c r="K314" s="60"/>
      <c r="L314" s="60"/>
      <c r="M314" s="60"/>
      <c r="N314" s="62"/>
      <c r="O314" s="45"/>
      <c r="R314" s="66"/>
      <c r="T314" s="45"/>
      <c r="W314" s="66"/>
      <c r="Y314" s="45"/>
      <c r="AB314" s="66"/>
      <c r="AD314" s="45"/>
      <c r="AG314" s="66"/>
      <c r="AI314" s="45"/>
      <c r="AL314" s="66"/>
    </row>
    <row r="315" spans="1:38" ht="12.75" customHeight="1">
      <c r="B315" s="305" t="s">
        <v>995</v>
      </c>
      <c r="F315" s="66"/>
      <c r="G315" s="66"/>
      <c r="H315" s="66"/>
      <c r="I315" s="66"/>
      <c r="J315" s="45"/>
      <c r="K315" s="66"/>
      <c r="L315" s="66"/>
      <c r="M315" s="66"/>
      <c r="O315" s="45"/>
      <c r="R315" s="66"/>
      <c r="T315" s="45"/>
      <c r="W315" s="66"/>
      <c r="Y315" s="45"/>
      <c r="AB315" s="66"/>
      <c r="AD315" s="45"/>
      <c r="AG315" s="66"/>
      <c r="AI315" s="45"/>
      <c r="AL315" s="66"/>
    </row>
    <row r="316" spans="1:38" ht="12.75" customHeight="1">
      <c r="A316" s="306"/>
      <c r="F316" s="66"/>
      <c r="G316" s="66"/>
      <c r="H316" s="66"/>
      <c r="I316" s="66"/>
      <c r="J316" s="45"/>
      <c r="K316" s="66"/>
      <c r="L316" s="66"/>
      <c r="M316" s="66"/>
      <c r="O316" s="45"/>
      <c r="R316" s="66"/>
      <c r="T316" s="45"/>
      <c r="W316" s="66"/>
      <c r="Y316" s="45"/>
      <c r="AB316" s="66"/>
      <c r="AD316" s="45"/>
      <c r="AG316" s="66"/>
      <c r="AI316" s="45"/>
      <c r="AL316" s="66"/>
    </row>
    <row r="317" spans="1:38" ht="12.75" customHeight="1">
      <c r="A317" s="306"/>
      <c r="F317" s="66"/>
      <c r="G317" s="66"/>
      <c r="H317" s="66"/>
      <c r="I317" s="66"/>
      <c r="J317" s="45"/>
      <c r="K317" s="66"/>
      <c r="L317" s="66"/>
      <c r="M317" s="66"/>
      <c r="O317" s="45"/>
      <c r="R317" s="66"/>
    </row>
    <row r="318" spans="1:38" ht="12.75" customHeight="1">
      <c r="A318" s="60"/>
      <c r="F318" s="66"/>
      <c r="G318" s="66"/>
      <c r="H318" s="66"/>
      <c r="I318" s="66"/>
      <c r="J318" s="45"/>
      <c r="K318" s="66"/>
      <c r="L318" s="66"/>
      <c r="M318" s="66"/>
      <c r="O318" s="45"/>
      <c r="R318" s="66"/>
    </row>
    <row r="319" spans="1:38" ht="12.75" customHeight="1">
      <c r="F319" s="66"/>
      <c r="G319" s="66"/>
      <c r="H319" s="66"/>
      <c r="I319" s="66"/>
      <c r="J319" s="45"/>
      <c r="K319" s="66"/>
      <c r="L319" s="66"/>
      <c r="M319" s="66"/>
      <c r="O319" s="45"/>
      <c r="R319" s="66"/>
    </row>
    <row r="320" spans="1:38" ht="12.75" customHeight="1">
      <c r="F320" s="66"/>
      <c r="G320" s="66"/>
      <c r="H320" s="66"/>
      <c r="I320" s="66"/>
      <c r="J320" s="45"/>
      <c r="K320" s="66"/>
      <c r="L320" s="66"/>
      <c r="M320" s="66"/>
      <c r="O320" s="45"/>
      <c r="R320" s="66"/>
    </row>
    <row r="321" spans="6:18" ht="12.75" customHeight="1">
      <c r="F321" s="66"/>
      <c r="G321" s="66"/>
      <c r="H321" s="66"/>
      <c r="I321" s="66"/>
      <c r="J321" s="45"/>
      <c r="K321" s="66"/>
      <c r="L321" s="66"/>
      <c r="M321" s="66"/>
      <c r="O321" s="45"/>
      <c r="R321" s="66"/>
    </row>
    <row r="322" spans="6:18" ht="12.75" customHeight="1">
      <c r="F322" s="66"/>
      <c r="G322" s="66"/>
      <c r="H322" s="66"/>
      <c r="I322" s="66"/>
      <c r="J322" s="45"/>
      <c r="K322" s="66"/>
      <c r="L322" s="66"/>
      <c r="M322" s="66"/>
      <c r="O322" s="45"/>
      <c r="R322" s="66"/>
    </row>
    <row r="323" spans="6:18" ht="12.75" customHeight="1">
      <c r="F323" s="66"/>
      <c r="G323" s="66"/>
      <c r="H323" s="66"/>
      <c r="I323" s="66"/>
      <c r="J323" s="45"/>
      <c r="K323" s="66"/>
      <c r="L323" s="66"/>
      <c r="M323" s="66"/>
      <c r="O323" s="45"/>
      <c r="R323" s="66"/>
    </row>
    <row r="324" spans="6:18" ht="12.75" customHeight="1">
      <c r="F324" s="66"/>
      <c r="G324" s="66"/>
      <c r="H324" s="66"/>
      <c r="I324" s="66"/>
      <c r="J324" s="45"/>
      <c r="K324" s="66"/>
      <c r="L324" s="66"/>
      <c r="M324" s="66"/>
      <c r="O324" s="45"/>
      <c r="R324" s="66"/>
    </row>
    <row r="325" spans="6:18" ht="12.75" customHeight="1">
      <c r="F325" s="66"/>
      <c r="G325" s="66"/>
      <c r="H325" s="66"/>
      <c r="I325" s="66"/>
      <c r="J325" s="45"/>
      <c r="K325" s="66"/>
      <c r="L325" s="66"/>
      <c r="M325" s="66"/>
      <c r="O325" s="45"/>
      <c r="R325" s="66"/>
    </row>
    <row r="326" spans="6:18" ht="12.75" customHeight="1">
      <c r="F326" s="66"/>
      <c r="G326" s="66"/>
      <c r="H326" s="66"/>
      <c r="I326" s="66"/>
      <c r="J326" s="45"/>
      <c r="K326" s="66"/>
      <c r="L326" s="66"/>
      <c r="M326" s="66"/>
      <c r="O326" s="45"/>
      <c r="R326" s="66"/>
    </row>
    <row r="327" spans="6:18" ht="12.75" customHeight="1">
      <c r="F327" s="66"/>
      <c r="G327" s="66"/>
      <c r="H327" s="66"/>
      <c r="I327" s="66"/>
      <c r="J327" s="45"/>
      <c r="K327" s="66"/>
      <c r="L327" s="66"/>
      <c r="M327" s="66"/>
      <c r="O327" s="45"/>
      <c r="R327" s="66"/>
    </row>
    <row r="328" spans="6:18" ht="12.75" customHeight="1">
      <c r="F328" s="66"/>
      <c r="G328" s="66"/>
      <c r="H328" s="66"/>
      <c r="I328" s="66"/>
      <c r="J328" s="45"/>
      <c r="K328" s="66"/>
      <c r="L328" s="66"/>
      <c r="M328" s="66"/>
      <c r="O328" s="45"/>
      <c r="R328" s="66"/>
    </row>
    <row r="329" spans="6:18" ht="12.75" customHeight="1">
      <c r="F329" s="66"/>
      <c r="G329" s="66"/>
      <c r="H329" s="66"/>
      <c r="I329" s="66"/>
      <c r="J329" s="45"/>
      <c r="K329" s="66"/>
      <c r="L329" s="66"/>
      <c r="M329" s="66"/>
      <c r="O329" s="45"/>
      <c r="R329" s="66"/>
    </row>
    <row r="330" spans="6:18" ht="12.75" customHeight="1">
      <c r="F330" s="66"/>
      <c r="G330" s="66"/>
      <c r="H330" s="66"/>
      <c r="I330" s="66"/>
      <c r="J330" s="45"/>
      <c r="K330" s="66"/>
      <c r="L330" s="66"/>
      <c r="M330" s="66"/>
      <c r="O330" s="45"/>
      <c r="R330" s="66"/>
    </row>
    <row r="331" spans="6:18" ht="12.75" customHeight="1">
      <c r="F331" s="66"/>
      <c r="G331" s="66"/>
      <c r="H331" s="66"/>
      <c r="I331" s="66"/>
      <c r="J331" s="45"/>
      <c r="K331" s="66"/>
      <c r="L331" s="66"/>
      <c r="M331" s="66"/>
      <c r="O331" s="45"/>
      <c r="R331" s="66"/>
    </row>
    <row r="332" spans="6:18" ht="12.75" customHeight="1">
      <c r="F332" s="66"/>
      <c r="G332" s="66"/>
      <c r="H332" s="66"/>
      <c r="I332" s="66"/>
      <c r="J332" s="45"/>
      <c r="K332" s="66"/>
      <c r="L332" s="66"/>
      <c r="M332" s="66"/>
      <c r="O332" s="45"/>
      <c r="R332" s="66"/>
    </row>
    <row r="333" spans="6:18" ht="12.75" customHeight="1">
      <c r="F333" s="66"/>
      <c r="G333" s="66"/>
      <c r="H333" s="66"/>
      <c r="I333" s="66"/>
      <c r="J333" s="45"/>
      <c r="K333" s="66"/>
      <c r="L333" s="66"/>
      <c r="M333" s="66"/>
      <c r="O333" s="45"/>
      <c r="R333" s="66"/>
    </row>
    <row r="334" spans="6:18" ht="12.75" customHeight="1">
      <c r="F334" s="66"/>
      <c r="G334" s="66"/>
      <c r="H334" s="66"/>
      <c r="I334" s="66"/>
      <c r="J334" s="45"/>
      <c r="K334" s="66"/>
      <c r="L334" s="66"/>
      <c r="M334" s="66"/>
      <c r="O334" s="45"/>
      <c r="R334" s="66"/>
    </row>
    <row r="335" spans="6:18" ht="12.75" customHeight="1">
      <c r="F335" s="66"/>
      <c r="G335" s="66"/>
      <c r="H335" s="66"/>
      <c r="I335" s="66"/>
      <c r="J335" s="45"/>
      <c r="K335" s="66"/>
      <c r="L335" s="66"/>
      <c r="M335" s="66"/>
      <c r="O335" s="45"/>
      <c r="R335" s="66"/>
    </row>
    <row r="336" spans="6:18" ht="12.75" customHeight="1">
      <c r="F336" s="66"/>
      <c r="G336" s="66"/>
      <c r="H336" s="66"/>
      <c r="I336" s="66"/>
      <c r="J336" s="45"/>
      <c r="K336" s="66"/>
      <c r="L336" s="66"/>
      <c r="M336" s="66"/>
      <c r="O336" s="45"/>
      <c r="R336" s="66"/>
    </row>
    <row r="337" spans="6:18" ht="12.75" customHeight="1">
      <c r="F337" s="66"/>
      <c r="G337" s="66"/>
      <c r="H337" s="66"/>
      <c r="I337" s="66"/>
      <c r="J337" s="45"/>
      <c r="K337" s="66"/>
      <c r="L337" s="66"/>
      <c r="M337" s="66"/>
      <c r="O337" s="45"/>
      <c r="R337" s="66"/>
    </row>
    <row r="338" spans="6:18" ht="12.75" customHeight="1">
      <c r="F338" s="66"/>
      <c r="G338" s="66"/>
      <c r="H338" s="66"/>
      <c r="I338" s="66"/>
      <c r="J338" s="45"/>
      <c r="K338" s="66"/>
      <c r="L338" s="66"/>
      <c r="M338" s="66"/>
      <c r="O338" s="45"/>
      <c r="R338" s="66"/>
    </row>
    <row r="339" spans="6:18" ht="12.75" customHeight="1">
      <c r="F339" s="66"/>
      <c r="G339" s="66"/>
      <c r="H339" s="66"/>
      <c r="I339" s="66"/>
      <c r="J339" s="45"/>
      <c r="K339" s="66"/>
      <c r="L339" s="66"/>
      <c r="M339" s="66"/>
      <c r="O339" s="45"/>
      <c r="R339" s="66"/>
    </row>
    <row r="340" spans="6:18" ht="12.75" customHeight="1">
      <c r="F340" s="66"/>
      <c r="G340" s="66"/>
      <c r="H340" s="66"/>
      <c r="I340" s="66"/>
      <c r="J340" s="45"/>
      <c r="K340" s="66"/>
      <c r="L340" s="66"/>
      <c r="M340" s="66"/>
      <c r="O340" s="45"/>
      <c r="R340" s="66"/>
    </row>
    <row r="341" spans="6:18" ht="12.75" customHeight="1">
      <c r="F341" s="66"/>
      <c r="G341" s="66"/>
      <c r="H341" s="66"/>
      <c r="I341" s="66"/>
      <c r="J341" s="45"/>
      <c r="K341" s="66"/>
      <c r="L341" s="66"/>
      <c r="M341" s="66"/>
      <c r="O341" s="45"/>
      <c r="R341" s="66"/>
    </row>
    <row r="342" spans="6:18" ht="12.75" customHeight="1">
      <c r="F342" s="66"/>
      <c r="G342" s="66"/>
      <c r="H342" s="66"/>
      <c r="I342" s="66"/>
      <c r="J342" s="45"/>
      <c r="K342" s="66"/>
      <c r="L342" s="66"/>
      <c r="M342" s="66"/>
      <c r="O342" s="45"/>
      <c r="R342" s="66"/>
    </row>
    <row r="343" spans="6:18" ht="12.75" customHeight="1">
      <c r="F343" s="66"/>
      <c r="G343" s="66"/>
      <c r="H343" s="66"/>
      <c r="I343" s="66"/>
      <c r="J343" s="45"/>
      <c r="K343" s="66"/>
      <c r="L343" s="66"/>
      <c r="M343" s="66"/>
      <c r="O343" s="45"/>
      <c r="R343" s="66"/>
    </row>
    <row r="344" spans="6:18" ht="12.75" customHeight="1">
      <c r="F344" s="66"/>
      <c r="G344" s="66"/>
      <c r="H344" s="66"/>
      <c r="I344" s="66"/>
      <c r="J344" s="45"/>
      <c r="K344" s="66"/>
      <c r="L344" s="66"/>
      <c r="M344" s="66"/>
      <c r="O344" s="45"/>
      <c r="R344" s="66"/>
    </row>
    <row r="345" spans="6:18" ht="12.75" customHeight="1">
      <c r="F345" s="66"/>
      <c r="G345" s="66"/>
      <c r="H345" s="66"/>
      <c r="I345" s="66"/>
      <c r="J345" s="45"/>
      <c r="K345" s="66"/>
      <c r="L345" s="66"/>
      <c r="M345" s="66"/>
      <c r="O345" s="45"/>
      <c r="R345" s="66"/>
    </row>
    <row r="346" spans="6:18" ht="12.75" customHeight="1">
      <c r="F346" s="66"/>
      <c r="G346" s="66"/>
      <c r="H346" s="66"/>
      <c r="I346" s="66"/>
      <c r="J346" s="45"/>
      <c r="K346" s="66"/>
      <c r="L346" s="66"/>
      <c r="M346" s="66"/>
      <c r="O346" s="45"/>
      <c r="R346" s="66"/>
    </row>
    <row r="347" spans="6:18" ht="12.75" customHeight="1">
      <c r="F347" s="66"/>
      <c r="G347" s="66"/>
      <c r="H347" s="66"/>
      <c r="I347" s="66"/>
      <c r="J347" s="45"/>
      <c r="K347" s="66"/>
      <c r="L347" s="66"/>
      <c r="M347" s="66"/>
      <c r="O347" s="45"/>
      <c r="R347" s="66"/>
    </row>
    <row r="348" spans="6:18" ht="12.75" customHeight="1">
      <c r="F348" s="66"/>
      <c r="G348" s="66"/>
      <c r="H348" s="66"/>
      <c r="I348" s="66"/>
      <c r="J348" s="45"/>
      <c r="K348" s="66"/>
      <c r="L348" s="66"/>
      <c r="M348" s="66"/>
      <c r="O348" s="45"/>
      <c r="R348" s="66"/>
    </row>
    <row r="349" spans="6:18" ht="12.75" customHeight="1">
      <c r="F349" s="66"/>
      <c r="G349" s="66"/>
      <c r="H349" s="66"/>
      <c r="I349" s="66"/>
      <c r="J349" s="45"/>
      <c r="K349" s="66"/>
      <c r="L349" s="66"/>
      <c r="M349" s="66"/>
      <c r="O349" s="45"/>
      <c r="R349" s="66"/>
    </row>
    <row r="350" spans="6:18" ht="12.75" customHeight="1">
      <c r="F350" s="66"/>
      <c r="G350" s="66"/>
      <c r="H350" s="66"/>
      <c r="I350" s="66"/>
      <c r="J350" s="45"/>
      <c r="K350" s="66"/>
      <c r="L350" s="66"/>
      <c r="M350" s="66"/>
      <c r="O350" s="45"/>
      <c r="R350" s="66"/>
    </row>
    <row r="351" spans="6:18" ht="12.75" customHeight="1">
      <c r="F351" s="66"/>
      <c r="G351" s="66"/>
      <c r="H351" s="66"/>
      <c r="I351" s="66"/>
      <c r="J351" s="45"/>
      <c r="K351" s="66"/>
      <c r="L351" s="66"/>
      <c r="M351" s="66"/>
      <c r="O351" s="45"/>
      <c r="R351" s="66"/>
    </row>
    <row r="352" spans="6:18" ht="12.75" customHeight="1">
      <c r="F352" s="66"/>
      <c r="G352" s="66"/>
      <c r="H352" s="66"/>
      <c r="I352" s="66"/>
      <c r="J352" s="45"/>
      <c r="K352" s="66"/>
      <c r="L352" s="66"/>
      <c r="M352" s="66"/>
      <c r="O352" s="45"/>
      <c r="R352" s="66"/>
    </row>
    <row r="353" spans="6:18" ht="12.75" customHeight="1">
      <c r="F353" s="66"/>
      <c r="G353" s="66"/>
      <c r="H353" s="66"/>
      <c r="I353" s="66"/>
      <c r="J353" s="45"/>
      <c r="K353" s="66"/>
      <c r="L353" s="66"/>
      <c r="M353" s="66"/>
      <c r="O353" s="45"/>
      <c r="R353" s="66"/>
    </row>
    <row r="354" spans="6:18" ht="12.75" customHeight="1">
      <c r="F354" s="66"/>
      <c r="G354" s="66"/>
      <c r="H354" s="66"/>
      <c r="I354" s="66"/>
      <c r="J354" s="45"/>
      <c r="K354" s="66"/>
      <c r="L354" s="66"/>
      <c r="M354" s="66"/>
      <c r="O354" s="45"/>
      <c r="R354" s="66"/>
    </row>
    <row r="355" spans="6:18" ht="12.75" customHeight="1">
      <c r="F355" s="66"/>
      <c r="G355" s="66"/>
      <c r="H355" s="66"/>
      <c r="I355" s="66"/>
      <c r="J355" s="45"/>
      <c r="K355" s="66"/>
      <c r="L355" s="66"/>
      <c r="M355" s="66"/>
      <c r="O355" s="45"/>
      <c r="R355" s="66"/>
    </row>
    <row r="356" spans="6:18" ht="12.75" customHeight="1">
      <c r="F356" s="66"/>
      <c r="G356" s="66"/>
      <c r="H356" s="66"/>
      <c r="I356" s="66"/>
      <c r="J356" s="45"/>
      <c r="K356" s="66"/>
      <c r="L356" s="66"/>
      <c r="M356" s="66"/>
      <c r="O356" s="45"/>
      <c r="R356" s="66"/>
    </row>
    <row r="357" spans="6:18" ht="12.75" customHeight="1">
      <c r="F357" s="66"/>
      <c r="G357" s="66"/>
      <c r="H357" s="66"/>
      <c r="I357" s="66"/>
      <c r="J357" s="45"/>
      <c r="K357" s="66"/>
      <c r="L357" s="66"/>
      <c r="M357" s="66"/>
      <c r="O357" s="45"/>
      <c r="R357" s="66"/>
    </row>
    <row r="358" spans="6:18" ht="12.75" customHeight="1">
      <c r="F358" s="66"/>
      <c r="G358" s="66"/>
      <c r="H358" s="66"/>
      <c r="I358" s="66"/>
      <c r="J358" s="45"/>
      <c r="K358" s="66"/>
      <c r="L358" s="66"/>
      <c r="M358" s="66"/>
      <c r="O358" s="45"/>
      <c r="R358" s="66"/>
    </row>
    <row r="359" spans="6:18" ht="12.75" customHeight="1">
      <c r="F359" s="66"/>
      <c r="G359" s="66"/>
      <c r="H359" s="66"/>
      <c r="I359" s="66"/>
      <c r="J359" s="45"/>
      <c r="K359" s="66"/>
      <c r="L359" s="66"/>
      <c r="M359" s="66"/>
      <c r="O359" s="45"/>
      <c r="R359" s="66"/>
    </row>
    <row r="360" spans="6:18" ht="12.75" customHeight="1">
      <c r="F360" s="66"/>
      <c r="G360" s="66"/>
      <c r="H360" s="66"/>
      <c r="I360" s="66"/>
      <c r="J360" s="45"/>
      <c r="K360" s="66"/>
      <c r="L360" s="66"/>
      <c r="M360" s="66"/>
      <c r="O360" s="45"/>
      <c r="R360" s="66"/>
    </row>
    <row r="361" spans="6:18" ht="12.75" customHeight="1">
      <c r="F361" s="66"/>
      <c r="G361" s="66"/>
      <c r="H361" s="66"/>
      <c r="I361" s="66"/>
      <c r="J361" s="45"/>
      <c r="K361" s="66"/>
      <c r="L361" s="66"/>
      <c r="M361" s="66"/>
      <c r="O361" s="45"/>
      <c r="R361" s="66"/>
    </row>
    <row r="362" spans="6:18" ht="12.75" customHeight="1">
      <c r="F362" s="66"/>
      <c r="G362" s="66"/>
      <c r="H362" s="66"/>
      <c r="I362" s="66"/>
      <c r="J362" s="45"/>
      <c r="K362" s="66"/>
      <c r="L362" s="66"/>
      <c r="M362" s="66"/>
      <c r="O362" s="45"/>
      <c r="R362" s="66"/>
    </row>
    <row r="363" spans="6:18" ht="12.75" customHeight="1">
      <c r="F363" s="66"/>
      <c r="G363" s="66"/>
      <c r="H363" s="66"/>
      <c r="I363" s="66"/>
      <c r="J363" s="45"/>
      <c r="K363" s="66"/>
      <c r="L363" s="66"/>
      <c r="M363" s="66"/>
      <c r="O363" s="45"/>
      <c r="R363" s="66"/>
    </row>
    <row r="364" spans="6:18" ht="12.75" customHeight="1">
      <c r="F364" s="66"/>
      <c r="G364" s="66"/>
      <c r="H364" s="66"/>
      <c r="I364" s="66"/>
      <c r="J364" s="45"/>
      <c r="K364" s="66"/>
      <c r="L364" s="66"/>
      <c r="M364" s="66"/>
      <c r="O364" s="45"/>
      <c r="R364" s="66"/>
    </row>
    <row r="365" spans="6:18" ht="12.75" customHeight="1">
      <c r="F365" s="66"/>
      <c r="G365" s="66"/>
      <c r="H365" s="66"/>
      <c r="I365" s="66"/>
      <c r="J365" s="45"/>
      <c r="K365" s="66"/>
      <c r="L365" s="66"/>
      <c r="M365" s="66"/>
      <c r="O365" s="45"/>
      <c r="R365" s="66"/>
    </row>
    <row r="366" spans="6:18" ht="12.75" customHeight="1">
      <c r="F366" s="66"/>
      <c r="G366" s="66"/>
      <c r="H366" s="66"/>
      <c r="I366" s="66"/>
      <c r="J366" s="45"/>
      <c r="K366" s="66"/>
      <c r="L366" s="66"/>
      <c r="M366" s="66"/>
      <c r="O366" s="45"/>
      <c r="R366" s="66"/>
    </row>
    <row r="367" spans="6:18" ht="12.75" customHeight="1">
      <c r="F367" s="66"/>
      <c r="G367" s="66"/>
      <c r="H367" s="66"/>
      <c r="I367" s="66"/>
      <c r="J367" s="45"/>
      <c r="K367" s="66"/>
      <c r="L367" s="66"/>
      <c r="M367" s="66"/>
      <c r="O367" s="45"/>
      <c r="R367" s="66"/>
    </row>
    <row r="368" spans="6:18" ht="12.75" customHeight="1">
      <c r="F368" s="66"/>
      <c r="G368" s="66"/>
      <c r="H368" s="66"/>
      <c r="I368" s="66"/>
      <c r="J368" s="45"/>
      <c r="K368" s="66"/>
      <c r="L368" s="66"/>
      <c r="M368" s="66"/>
      <c r="O368" s="45"/>
      <c r="R368" s="66"/>
    </row>
    <row r="369" spans="6:18" ht="12.75" customHeight="1">
      <c r="F369" s="66"/>
      <c r="G369" s="66"/>
      <c r="H369" s="66"/>
      <c r="I369" s="66"/>
      <c r="J369" s="45"/>
      <c r="K369" s="66"/>
      <c r="L369" s="66"/>
      <c r="M369" s="66"/>
      <c r="O369" s="45"/>
      <c r="R369" s="66"/>
    </row>
    <row r="370" spans="6:18" ht="12.75" customHeight="1">
      <c r="F370" s="66"/>
      <c r="G370" s="66"/>
      <c r="H370" s="66"/>
      <c r="I370" s="66"/>
      <c r="J370" s="45"/>
      <c r="K370" s="66"/>
      <c r="L370" s="66"/>
      <c r="M370" s="66"/>
      <c r="O370" s="45"/>
      <c r="R370" s="66"/>
    </row>
    <row r="371" spans="6:18" ht="12.75" customHeight="1">
      <c r="F371" s="66"/>
      <c r="G371" s="66"/>
      <c r="H371" s="66"/>
      <c r="I371" s="66"/>
      <c r="J371" s="45"/>
      <c r="K371" s="66"/>
      <c r="L371" s="66"/>
      <c r="M371" s="66"/>
      <c r="O371" s="45"/>
      <c r="R371" s="66"/>
    </row>
    <row r="372" spans="6:18" ht="12.75" customHeight="1">
      <c r="F372" s="66"/>
      <c r="G372" s="66"/>
      <c r="H372" s="66"/>
      <c r="I372" s="66"/>
      <c r="J372" s="45"/>
      <c r="K372" s="66"/>
      <c r="L372" s="66"/>
      <c r="M372" s="66"/>
      <c r="O372" s="45"/>
      <c r="R372" s="66"/>
    </row>
    <row r="373" spans="6:18" ht="12.75" customHeight="1">
      <c r="F373" s="66"/>
      <c r="G373" s="66"/>
      <c r="H373" s="66"/>
      <c r="I373" s="66"/>
      <c r="J373" s="45"/>
      <c r="K373" s="66"/>
      <c r="L373" s="66"/>
      <c r="M373" s="66"/>
      <c r="O373" s="45"/>
      <c r="R373" s="66"/>
    </row>
    <row r="374" spans="6:18" ht="12.75" customHeight="1">
      <c r="F374" s="66"/>
      <c r="G374" s="66"/>
      <c r="H374" s="66"/>
      <c r="I374" s="66"/>
      <c r="J374" s="45"/>
      <c r="K374" s="66"/>
      <c r="L374" s="66"/>
      <c r="M374" s="66"/>
      <c r="O374" s="45"/>
      <c r="R374" s="66"/>
    </row>
    <row r="375" spans="6:18" ht="12.75" customHeight="1">
      <c r="F375" s="66"/>
      <c r="G375" s="66"/>
      <c r="H375" s="66"/>
      <c r="I375" s="66"/>
      <c r="J375" s="45"/>
      <c r="K375" s="66"/>
      <c r="L375" s="66"/>
      <c r="M375" s="66"/>
      <c r="O375" s="45"/>
      <c r="R375" s="66"/>
    </row>
    <row r="376" spans="6:18" ht="12.75" customHeight="1">
      <c r="F376" s="66"/>
      <c r="G376" s="66"/>
      <c r="H376" s="66"/>
      <c r="I376" s="66"/>
      <c r="J376" s="45"/>
      <c r="K376" s="66"/>
      <c r="L376" s="66"/>
      <c r="M376" s="66"/>
      <c r="O376" s="45"/>
      <c r="R376" s="66"/>
    </row>
    <row r="377" spans="6:18" ht="12.75" customHeight="1">
      <c r="F377" s="66"/>
      <c r="G377" s="66"/>
      <c r="H377" s="66"/>
      <c r="I377" s="66"/>
      <c r="J377" s="45"/>
      <c r="K377" s="66"/>
      <c r="L377" s="66"/>
      <c r="M377" s="66"/>
      <c r="O377" s="45"/>
      <c r="R377" s="66"/>
    </row>
    <row r="378" spans="6:18" ht="12.75" customHeight="1">
      <c r="F378" s="66"/>
      <c r="G378" s="66"/>
      <c r="H378" s="66"/>
      <c r="I378" s="66"/>
      <c r="J378" s="45"/>
      <c r="K378" s="66"/>
      <c r="L378" s="66"/>
      <c r="M378" s="66"/>
      <c r="O378" s="45"/>
      <c r="R378" s="66"/>
    </row>
    <row r="379" spans="6:18" ht="12.75" customHeight="1">
      <c r="F379" s="66"/>
      <c r="G379" s="66"/>
      <c r="H379" s="66"/>
      <c r="I379" s="66"/>
      <c r="J379" s="45"/>
      <c r="K379" s="66"/>
      <c r="L379" s="66"/>
      <c r="M379" s="66"/>
      <c r="O379" s="45"/>
      <c r="R379" s="66"/>
    </row>
    <row r="380" spans="6:18" ht="12.75" customHeight="1">
      <c r="F380" s="66"/>
      <c r="G380" s="66"/>
      <c r="H380" s="66"/>
      <c r="I380" s="66"/>
      <c r="J380" s="45"/>
      <c r="K380" s="66"/>
      <c r="L380" s="66"/>
      <c r="M380" s="66"/>
      <c r="O380" s="45"/>
      <c r="R380" s="66"/>
    </row>
    <row r="381" spans="6:18" ht="12.75" customHeight="1">
      <c r="F381" s="66"/>
      <c r="G381" s="66"/>
      <c r="H381" s="66"/>
      <c r="I381" s="66"/>
      <c r="J381" s="45"/>
      <c r="K381" s="66"/>
      <c r="L381" s="66"/>
      <c r="M381" s="66"/>
      <c r="O381" s="45"/>
      <c r="R381" s="66"/>
    </row>
    <row r="382" spans="6:18" ht="12.75" customHeight="1">
      <c r="F382" s="66"/>
      <c r="G382" s="66"/>
      <c r="H382" s="66"/>
      <c r="I382" s="66"/>
      <c r="J382" s="45"/>
      <c r="K382" s="66"/>
      <c r="L382" s="66"/>
      <c r="M382" s="66"/>
      <c r="O382" s="45"/>
      <c r="R382" s="66"/>
    </row>
    <row r="383" spans="6:18" ht="12.75" customHeight="1">
      <c r="F383" s="66"/>
      <c r="G383" s="66"/>
      <c r="H383" s="66"/>
      <c r="I383" s="66"/>
      <c r="J383" s="45"/>
      <c r="K383" s="66"/>
      <c r="L383" s="66"/>
      <c r="M383" s="66"/>
      <c r="O383" s="45"/>
      <c r="R383" s="66"/>
    </row>
    <row r="384" spans="6:18" ht="12.75" customHeight="1">
      <c r="F384" s="66"/>
      <c r="G384" s="66"/>
      <c r="H384" s="66"/>
      <c r="I384" s="66"/>
      <c r="J384" s="45"/>
      <c r="K384" s="66"/>
      <c r="L384" s="66"/>
      <c r="M384" s="66"/>
      <c r="O384" s="45"/>
      <c r="R384" s="66"/>
    </row>
    <row r="385" spans="6:18" ht="12.75" customHeight="1">
      <c r="F385" s="66"/>
      <c r="G385" s="66"/>
      <c r="H385" s="66"/>
      <c r="I385" s="66"/>
      <c r="J385" s="45"/>
      <c r="K385" s="66"/>
      <c r="L385" s="66"/>
      <c r="M385" s="66"/>
      <c r="O385" s="45"/>
      <c r="R385" s="66"/>
    </row>
    <row r="386" spans="6:18" ht="12.75" customHeight="1">
      <c r="F386" s="66"/>
      <c r="G386" s="66"/>
      <c r="H386" s="66"/>
      <c r="I386" s="66"/>
      <c r="J386" s="45"/>
      <c r="K386" s="66"/>
      <c r="L386" s="66"/>
      <c r="M386" s="66"/>
      <c r="O386" s="45"/>
      <c r="R386" s="66"/>
    </row>
    <row r="387" spans="6:18" ht="12.75" customHeight="1">
      <c r="F387" s="66"/>
      <c r="G387" s="66"/>
      <c r="H387" s="66"/>
      <c r="I387" s="66"/>
      <c r="J387" s="45"/>
      <c r="K387" s="66"/>
      <c r="L387" s="66"/>
      <c r="M387" s="66"/>
      <c r="O387" s="45"/>
      <c r="R387" s="66"/>
    </row>
    <row r="388" spans="6:18" ht="12.75" customHeight="1">
      <c r="F388" s="66"/>
      <c r="G388" s="66"/>
      <c r="H388" s="66"/>
      <c r="I388" s="66"/>
      <c r="J388" s="45"/>
      <c r="K388" s="66"/>
      <c r="L388" s="66"/>
      <c r="M388" s="66"/>
      <c r="O388" s="45"/>
      <c r="R388" s="66"/>
    </row>
    <row r="389" spans="6:18" ht="12.75" customHeight="1">
      <c r="F389" s="66"/>
      <c r="G389" s="66"/>
      <c r="H389" s="66"/>
      <c r="I389" s="66"/>
      <c r="J389" s="45"/>
      <c r="K389" s="66"/>
      <c r="L389" s="66"/>
      <c r="M389" s="66"/>
      <c r="O389" s="45"/>
      <c r="R389" s="66"/>
    </row>
    <row r="390" spans="6:18" ht="12.75" customHeight="1">
      <c r="F390" s="66"/>
      <c r="G390" s="66"/>
      <c r="H390" s="66"/>
      <c r="I390" s="66"/>
      <c r="J390" s="45"/>
      <c r="K390" s="66"/>
      <c r="L390" s="66"/>
      <c r="M390" s="66"/>
      <c r="O390" s="45"/>
      <c r="R390" s="66"/>
    </row>
    <row r="391" spans="6:18" ht="12.75" customHeight="1">
      <c r="F391" s="66"/>
      <c r="G391" s="66"/>
      <c r="H391" s="66"/>
      <c r="I391" s="66"/>
      <c r="J391" s="45"/>
      <c r="K391" s="66"/>
      <c r="L391" s="66"/>
      <c r="M391" s="66"/>
      <c r="O391" s="45"/>
      <c r="R391" s="66"/>
    </row>
    <row r="392" spans="6:18" ht="12.75" customHeight="1">
      <c r="F392" s="66"/>
      <c r="G392" s="66"/>
      <c r="H392" s="66"/>
      <c r="I392" s="66"/>
      <c r="J392" s="45"/>
      <c r="K392" s="66"/>
      <c r="L392" s="66"/>
      <c r="M392" s="66"/>
      <c r="O392" s="45"/>
      <c r="R392" s="66"/>
    </row>
    <row r="393" spans="6:18" ht="12.75" customHeight="1">
      <c r="F393" s="66"/>
      <c r="G393" s="66"/>
      <c r="H393" s="66"/>
      <c r="I393" s="66"/>
      <c r="J393" s="45"/>
      <c r="K393" s="66"/>
      <c r="L393" s="66"/>
      <c r="M393" s="66"/>
      <c r="O393" s="45"/>
      <c r="R393" s="66"/>
    </row>
    <row r="394" spans="6:18" ht="12.75" customHeight="1">
      <c r="F394" s="66"/>
      <c r="G394" s="66"/>
      <c r="H394" s="66"/>
      <c r="I394" s="66"/>
      <c r="J394" s="45"/>
      <c r="K394" s="66"/>
      <c r="L394" s="66"/>
      <c r="M394" s="66"/>
      <c r="O394" s="45"/>
      <c r="R394" s="66"/>
    </row>
    <row r="395" spans="6:18" ht="12.75" customHeight="1">
      <c r="F395" s="66"/>
      <c r="G395" s="66"/>
      <c r="H395" s="66"/>
      <c r="I395" s="66"/>
      <c r="J395" s="45"/>
      <c r="K395" s="66"/>
      <c r="L395" s="66"/>
      <c r="M395" s="66"/>
      <c r="O395" s="45"/>
      <c r="R395" s="66"/>
    </row>
    <row r="396" spans="6:18" ht="12.75" customHeight="1">
      <c r="F396" s="66"/>
      <c r="G396" s="66"/>
      <c r="H396" s="66"/>
      <c r="I396" s="66"/>
      <c r="J396" s="45"/>
      <c r="K396" s="66"/>
      <c r="L396" s="66"/>
      <c r="M396" s="66"/>
      <c r="O396" s="45"/>
      <c r="R396" s="66"/>
    </row>
    <row r="397" spans="6:18" ht="12.75" customHeight="1">
      <c r="F397" s="66"/>
      <c r="G397" s="66"/>
      <c r="H397" s="66"/>
      <c r="I397" s="66"/>
      <c r="J397" s="45"/>
      <c r="K397" s="66"/>
      <c r="L397" s="66"/>
      <c r="M397" s="66"/>
      <c r="O397" s="45"/>
      <c r="R397" s="66"/>
    </row>
    <row r="398" spans="6:18" ht="12.75" customHeight="1">
      <c r="F398" s="66"/>
      <c r="G398" s="66"/>
      <c r="H398" s="66"/>
      <c r="I398" s="66"/>
      <c r="J398" s="45"/>
      <c r="K398" s="66"/>
      <c r="L398" s="66"/>
      <c r="M398" s="66"/>
      <c r="O398" s="45"/>
      <c r="R398" s="66"/>
    </row>
    <row r="399" spans="6:18" ht="12.75" customHeight="1">
      <c r="F399" s="66"/>
      <c r="G399" s="66"/>
      <c r="H399" s="66"/>
      <c r="I399" s="66"/>
      <c r="J399" s="45"/>
      <c r="K399" s="66"/>
      <c r="L399" s="66"/>
      <c r="M399" s="66"/>
      <c r="O399" s="45"/>
      <c r="R399" s="66"/>
    </row>
    <row r="400" spans="6:18" ht="12.75" customHeight="1">
      <c r="F400" s="66"/>
      <c r="G400" s="66"/>
      <c r="H400" s="66"/>
      <c r="I400" s="66"/>
      <c r="J400" s="45"/>
      <c r="K400" s="66"/>
      <c r="L400" s="66"/>
      <c r="M400" s="66"/>
      <c r="O400" s="45"/>
      <c r="R400" s="66"/>
    </row>
    <row r="401" spans="6:18" ht="12.75" customHeight="1">
      <c r="F401" s="66"/>
      <c r="G401" s="66"/>
      <c r="H401" s="66"/>
      <c r="I401" s="66"/>
      <c r="J401" s="45"/>
      <c r="K401" s="66"/>
      <c r="L401" s="66"/>
      <c r="M401" s="66"/>
      <c r="O401" s="45"/>
      <c r="R401" s="66"/>
    </row>
    <row r="402" spans="6:18" ht="12.75" customHeight="1">
      <c r="F402" s="66"/>
      <c r="G402" s="66"/>
      <c r="H402" s="66"/>
      <c r="I402" s="66"/>
      <c r="J402" s="45"/>
      <c r="K402" s="66"/>
      <c r="L402" s="66"/>
      <c r="M402" s="66"/>
      <c r="O402" s="45"/>
      <c r="R402" s="66"/>
    </row>
    <row r="403" spans="6:18" ht="12.75" customHeight="1">
      <c r="F403" s="66"/>
      <c r="G403" s="66"/>
      <c r="H403" s="66"/>
      <c r="I403" s="66"/>
      <c r="J403" s="45"/>
      <c r="K403" s="66"/>
      <c r="L403" s="66"/>
      <c r="M403" s="66"/>
      <c r="O403" s="45"/>
      <c r="R403" s="66"/>
    </row>
    <row r="404" spans="6:18" ht="12.75" customHeight="1">
      <c r="F404" s="66"/>
      <c r="G404" s="66"/>
      <c r="H404" s="66"/>
      <c r="I404" s="66"/>
      <c r="J404" s="45"/>
      <c r="K404" s="66"/>
      <c r="L404" s="66"/>
      <c r="M404" s="66"/>
      <c r="O404" s="45"/>
      <c r="R404" s="66"/>
    </row>
    <row r="405" spans="6:18" ht="12.75" customHeight="1">
      <c r="F405" s="66"/>
      <c r="G405" s="66"/>
      <c r="H405" s="66"/>
      <c r="I405" s="66"/>
      <c r="J405" s="45"/>
      <c r="K405" s="66"/>
      <c r="L405" s="66"/>
      <c r="M405" s="66"/>
      <c r="O405" s="45"/>
      <c r="R405" s="66"/>
    </row>
    <row r="406" spans="6:18" ht="12.75" customHeight="1">
      <c r="F406" s="66"/>
      <c r="G406" s="66"/>
      <c r="H406" s="66"/>
      <c r="I406" s="66"/>
      <c r="J406" s="45"/>
      <c r="K406" s="66"/>
      <c r="L406" s="66"/>
      <c r="M406" s="66"/>
      <c r="O406" s="45"/>
      <c r="R406" s="66"/>
    </row>
    <row r="407" spans="6:18" ht="12.75" customHeight="1">
      <c r="F407" s="66"/>
      <c r="G407" s="66"/>
      <c r="H407" s="66"/>
      <c r="I407" s="66"/>
      <c r="J407" s="45"/>
      <c r="K407" s="66"/>
      <c r="L407" s="66"/>
      <c r="M407" s="66"/>
      <c r="O407" s="45"/>
      <c r="R407" s="66"/>
    </row>
    <row r="408" spans="6:18" ht="12.75" customHeight="1">
      <c r="F408" s="66"/>
      <c r="G408" s="66"/>
      <c r="H408" s="66"/>
      <c r="I408" s="66"/>
      <c r="J408" s="45"/>
      <c r="K408" s="66"/>
      <c r="L408" s="66"/>
      <c r="M408" s="66"/>
      <c r="O408" s="45"/>
      <c r="R408" s="66"/>
    </row>
    <row r="409" spans="6:18" ht="12.75" customHeight="1">
      <c r="F409" s="66"/>
      <c r="G409" s="66"/>
      <c r="H409" s="66"/>
      <c r="I409" s="66"/>
      <c r="J409" s="45"/>
      <c r="K409" s="66"/>
      <c r="L409" s="66"/>
      <c r="M409" s="66"/>
      <c r="O409" s="45"/>
      <c r="R409" s="66"/>
    </row>
    <row r="410" spans="6:18" ht="12.75" customHeight="1">
      <c r="F410" s="66"/>
      <c r="G410" s="66"/>
      <c r="H410" s="66"/>
      <c r="I410" s="66"/>
      <c r="J410" s="45"/>
      <c r="K410" s="66"/>
      <c r="L410" s="66"/>
      <c r="M410" s="66"/>
      <c r="O410" s="45"/>
      <c r="R410" s="66"/>
    </row>
    <row r="411" spans="6:18" ht="12.75" customHeight="1">
      <c r="F411" s="66"/>
      <c r="G411" s="66"/>
      <c r="H411" s="66"/>
      <c r="I411" s="66"/>
      <c r="J411" s="45"/>
      <c r="K411" s="66"/>
      <c r="L411" s="66"/>
      <c r="M411" s="66"/>
      <c r="O411" s="45"/>
      <c r="R411" s="66"/>
    </row>
    <row r="412" spans="6:18" ht="12.75" customHeight="1">
      <c r="F412" s="66"/>
      <c r="G412" s="66"/>
      <c r="H412" s="66"/>
      <c r="I412" s="66"/>
      <c r="J412" s="45"/>
      <c r="K412" s="66"/>
      <c r="L412" s="66"/>
      <c r="M412" s="66"/>
      <c r="O412" s="45"/>
      <c r="R412" s="66"/>
    </row>
    <row r="413" spans="6:18" ht="12.75" customHeight="1">
      <c r="F413" s="66"/>
      <c r="G413" s="66"/>
      <c r="H413" s="66"/>
      <c r="I413" s="66"/>
      <c r="J413" s="45"/>
      <c r="K413" s="66"/>
      <c r="L413" s="66"/>
      <c r="M413" s="66"/>
      <c r="O413" s="45"/>
      <c r="R413" s="66"/>
    </row>
    <row r="414" spans="6:18" ht="12.75" customHeight="1">
      <c r="F414" s="66"/>
      <c r="G414" s="66"/>
      <c r="H414" s="66"/>
      <c r="I414" s="66"/>
      <c r="J414" s="45"/>
      <c r="K414" s="66"/>
      <c r="L414" s="66"/>
      <c r="M414" s="66"/>
      <c r="O414" s="45"/>
      <c r="R414" s="66"/>
    </row>
    <row r="415" spans="6:18" ht="12.75" customHeight="1">
      <c r="F415" s="66"/>
      <c r="G415" s="66"/>
      <c r="H415" s="66"/>
      <c r="I415" s="66"/>
      <c r="J415" s="45"/>
      <c r="K415" s="66"/>
      <c r="L415" s="66"/>
      <c r="M415" s="66"/>
      <c r="O415" s="45"/>
      <c r="R415" s="66"/>
    </row>
    <row r="416" spans="6:18" ht="12.75" customHeight="1">
      <c r="F416" s="66"/>
      <c r="G416" s="66"/>
      <c r="H416" s="66"/>
      <c r="I416" s="66"/>
      <c r="J416" s="45"/>
      <c r="K416" s="66"/>
      <c r="L416" s="66"/>
      <c r="M416" s="66"/>
      <c r="O416" s="45"/>
      <c r="R416" s="66"/>
    </row>
    <row r="417" spans="6:18" ht="12.75" customHeight="1">
      <c r="F417" s="66"/>
      <c r="G417" s="66"/>
      <c r="H417" s="66"/>
      <c r="I417" s="66"/>
      <c r="J417" s="45"/>
      <c r="K417" s="66"/>
      <c r="L417" s="66"/>
      <c r="M417" s="66"/>
      <c r="O417" s="45"/>
      <c r="R417" s="66"/>
    </row>
    <row r="418" spans="6:18" ht="12.75" customHeight="1">
      <c r="F418" s="66"/>
      <c r="G418" s="66"/>
      <c r="H418" s="66"/>
      <c r="I418" s="66"/>
      <c r="J418" s="45"/>
      <c r="K418" s="66"/>
      <c r="L418" s="66"/>
      <c r="M418" s="66"/>
      <c r="O418" s="45"/>
      <c r="R418" s="66"/>
    </row>
    <row r="419" spans="6:18" ht="12.75" customHeight="1">
      <c r="F419" s="66"/>
      <c r="G419" s="66"/>
      <c r="H419" s="66"/>
      <c r="I419" s="66"/>
      <c r="J419" s="45"/>
      <c r="K419" s="66"/>
      <c r="L419" s="66"/>
      <c r="M419" s="66"/>
      <c r="O419" s="45"/>
      <c r="R419" s="66"/>
    </row>
    <row r="420" spans="6:18" ht="12.75" customHeight="1">
      <c r="F420" s="66"/>
      <c r="G420" s="66"/>
      <c r="H420" s="66"/>
      <c r="I420" s="66"/>
      <c r="J420" s="45"/>
      <c r="K420" s="66"/>
      <c r="L420" s="66"/>
      <c r="M420" s="66"/>
      <c r="O420" s="45"/>
      <c r="R420" s="66"/>
    </row>
    <row r="421" spans="6:18" ht="12.75" customHeight="1">
      <c r="F421" s="66"/>
      <c r="G421" s="66"/>
      <c r="H421" s="66"/>
      <c r="I421" s="66"/>
      <c r="J421" s="45"/>
      <c r="K421" s="66"/>
      <c r="L421" s="66"/>
      <c r="M421" s="66"/>
      <c r="O421" s="45"/>
      <c r="R421" s="66"/>
    </row>
    <row r="422" spans="6:18" ht="12.75" customHeight="1">
      <c r="F422" s="66"/>
      <c r="G422" s="66"/>
      <c r="H422" s="66"/>
      <c r="I422" s="66"/>
      <c r="J422" s="45"/>
      <c r="K422" s="66"/>
      <c r="L422" s="66"/>
      <c r="M422" s="66"/>
      <c r="O422" s="45"/>
      <c r="R422" s="66"/>
    </row>
    <row r="423" spans="6:18" ht="12.75" customHeight="1">
      <c r="F423" s="66"/>
      <c r="G423" s="66"/>
      <c r="H423" s="66"/>
      <c r="I423" s="66"/>
      <c r="J423" s="45"/>
      <c r="K423" s="66"/>
      <c r="L423" s="66"/>
      <c r="M423" s="66"/>
      <c r="O423" s="45"/>
      <c r="R423" s="66"/>
    </row>
    <row r="424" spans="6:18" ht="12.75" customHeight="1">
      <c r="F424" s="66"/>
      <c r="G424" s="66"/>
      <c r="H424" s="66"/>
      <c r="I424" s="66"/>
      <c r="J424" s="45"/>
      <c r="K424" s="66"/>
      <c r="L424" s="66"/>
      <c r="M424" s="66"/>
      <c r="O424" s="45"/>
      <c r="R424" s="66"/>
    </row>
    <row r="425" spans="6:18" ht="12.75" customHeight="1">
      <c r="F425" s="66"/>
      <c r="G425" s="66"/>
      <c r="H425" s="66"/>
      <c r="I425" s="66"/>
      <c r="J425" s="45"/>
      <c r="K425" s="66"/>
      <c r="L425" s="66"/>
      <c r="M425" s="66"/>
      <c r="O425" s="45"/>
      <c r="R425" s="66"/>
    </row>
    <row r="426" spans="6:18" ht="12.75" customHeight="1">
      <c r="F426" s="66"/>
      <c r="G426" s="66"/>
      <c r="H426" s="66"/>
      <c r="I426" s="66"/>
      <c r="J426" s="45"/>
      <c r="K426" s="66"/>
      <c r="L426" s="66"/>
      <c r="M426" s="66"/>
      <c r="O426" s="45"/>
      <c r="R426" s="66"/>
    </row>
    <row r="427" spans="6:18" ht="12.75" customHeight="1">
      <c r="F427" s="66"/>
      <c r="G427" s="66"/>
      <c r="H427" s="66"/>
      <c r="I427" s="66"/>
      <c r="J427" s="45"/>
      <c r="K427" s="66"/>
      <c r="L427" s="66"/>
      <c r="M427" s="66"/>
      <c r="O427" s="45"/>
      <c r="R427" s="66"/>
    </row>
    <row r="428" spans="6:18" ht="12.75" customHeight="1">
      <c r="F428" s="66"/>
      <c r="G428" s="66"/>
      <c r="H428" s="66"/>
      <c r="I428" s="66"/>
      <c r="J428" s="45"/>
      <c r="K428" s="66"/>
      <c r="L428" s="66"/>
      <c r="M428" s="66"/>
      <c r="O428" s="45"/>
      <c r="R428" s="66"/>
    </row>
    <row r="429" spans="6:18" ht="12.75" customHeight="1">
      <c r="F429" s="66"/>
      <c r="G429" s="66"/>
      <c r="H429" s="66"/>
      <c r="I429" s="66"/>
      <c r="J429" s="45"/>
      <c r="K429" s="66"/>
      <c r="L429" s="66"/>
      <c r="M429" s="66"/>
      <c r="O429" s="45"/>
      <c r="R429" s="66"/>
    </row>
    <row r="430" spans="6:18" ht="12.75" customHeight="1">
      <c r="F430" s="66"/>
      <c r="G430" s="66"/>
      <c r="H430" s="66"/>
      <c r="I430" s="66"/>
      <c r="J430" s="45"/>
      <c r="K430" s="66"/>
      <c r="L430" s="66"/>
      <c r="M430" s="66"/>
      <c r="O430" s="45"/>
      <c r="R430" s="66"/>
    </row>
    <row r="431" spans="6:18" ht="12.75" customHeight="1">
      <c r="F431" s="66"/>
      <c r="G431" s="66"/>
      <c r="H431" s="66"/>
      <c r="I431" s="66"/>
      <c r="J431" s="45"/>
      <c r="K431" s="66"/>
      <c r="L431" s="66"/>
      <c r="M431" s="66"/>
      <c r="O431" s="45"/>
      <c r="R431" s="66"/>
    </row>
    <row r="432" spans="6:18" ht="12.75" customHeight="1">
      <c r="F432" s="66"/>
      <c r="G432" s="66"/>
      <c r="H432" s="66"/>
      <c r="I432" s="66"/>
      <c r="J432" s="45"/>
      <c r="K432" s="66"/>
      <c r="L432" s="66"/>
      <c r="M432" s="66"/>
      <c r="O432" s="45"/>
      <c r="R432" s="66"/>
    </row>
    <row r="433" spans="6:18" ht="12.75" customHeight="1">
      <c r="F433" s="66"/>
      <c r="G433" s="66"/>
      <c r="H433" s="66"/>
      <c r="I433" s="66"/>
      <c r="J433" s="45"/>
      <c r="K433" s="66"/>
      <c r="L433" s="66"/>
      <c r="M433" s="66"/>
      <c r="O433" s="45"/>
      <c r="R433" s="66"/>
    </row>
    <row r="434" spans="6:18" ht="12.75" customHeight="1">
      <c r="F434" s="66"/>
      <c r="G434" s="66"/>
      <c r="H434" s="66"/>
      <c r="I434" s="66"/>
      <c r="J434" s="45"/>
      <c r="K434" s="66"/>
      <c r="L434" s="66"/>
      <c r="M434" s="66"/>
      <c r="O434" s="45"/>
      <c r="R434" s="66"/>
    </row>
    <row r="435" spans="6:18" ht="12.75" customHeight="1">
      <c r="F435" s="66"/>
      <c r="G435" s="66"/>
      <c r="H435" s="66"/>
      <c r="I435" s="66"/>
      <c r="J435" s="45"/>
      <c r="K435" s="66"/>
      <c r="L435" s="66"/>
      <c r="M435" s="66"/>
      <c r="O435" s="45"/>
      <c r="R435" s="66"/>
    </row>
    <row r="436" spans="6:18" ht="12.75" customHeight="1">
      <c r="F436" s="66"/>
      <c r="G436" s="66"/>
      <c r="H436" s="66"/>
      <c r="I436" s="66"/>
      <c r="J436" s="45"/>
      <c r="K436" s="66"/>
      <c r="L436" s="66"/>
      <c r="M436" s="66"/>
      <c r="O436" s="45"/>
      <c r="R436" s="66"/>
    </row>
    <row r="437" spans="6:18" ht="12.75" customHeight="1">
      <c r="F437" s="66"/>
      <c r="G437" s="66"/>
      <c r="H437" s="66"/>
      <c r="I437" s="66"/>
      <c r="J437" s="45"/>
      <c r="K437" s="66"/>
      <c r="L437" s="66"/>
      <c r="M437" s="66"/>
      <c r="O437" s="45"/>
      <c r="R437" s="66"/>
    </row>
    <row r="438" spans="6:18" ht="12.75" customHeight="1">
      <c r="F438" s="66"/>
      <c r="G438" s="66"/>
      <c r="H438" s="66"/>
      <c r="I438" s="66"/>
      <c r="J438" s="45"/>
      <c r="K438" s="66"/>
      <c r="L438" s="66"/>
      <c r="M438" s="66"/>
      <c r="O438" s="45"/>
      <c r="R438" s="66"/>
    </row>
    <row r="439" spans="6:18" ht="12.75" customHeight="1">
      <c r="F439" s="66"/>
      <c r="G439" s="66"/>
      <c r="H439" s="66"/>
      <c r="I439" s="66"/>
      <c r="J439" s="45"/>
      <c r="K439" s="66"/>
      <c r="L439" s="66"/>
      <c r="M439" s="66"/>
      <c r="O439" s="45"/>
      <c r="R439" s="66"/>
    </row>
    <row r="440" spans="6:18" ht="12.75" customHeight="1">
      <c r="F440" s="66"/>
      <c r="G440" s="66"/>
      <c r="H440" s="66"/>
      <c r="I440" s="66"/>
      <c r="J440" s="45"/>
      <c r="K440" s="66"/>
      <c r="L440" s="66"/>
      <c r="M440" s="66"/>
      <c r="O440" s="45"/>
      <c r="R440" s="66"/>
    </row>
    <row r="441" spans="6:18" ht="12.75" customHeight="1">
      <c r="F441" s="66"/>
      <c r="G441" s="66"/>
      <c r="H441" s="66"/>
      <c r="I441" s="66"/>
      <c r="J441" s="45"/>
      <c r="K441" s="66"/>
      <c r="L441" s="66"/>
      <c r="M441" s="66"/>
      <c r="O441" s="45"/>
      <c r="R441" s="66"/>
    </row>
    <row r="442" spans="6:18" ht="12.75" customHeight="1">
      <c r="F442" s="66"/>
      <c r="G442" s="66"/>
      <c r="H442" s="66"/>
      <c r="I442" s="66"/>
      <c r="J442" s="45"/>
      <c r="K442" s="66"/>
      <c r="L442" s="66"/>
      <c r="M442" s="66"/>
      <c r="O442" s="45"/>
      <c r="R442" s="66"/>
    </row>
    <row r="443" spans="6:18" ht="12.75" customHeight="1">
      <c r="F443" s="66"/>
      <c r="G443" s="66"/>
      <c r="H443" s="66"/>
      <c r="I443" s="66"/>
      <c r="J443" s="45"/>
      <c r="K443" s="66"/>
      <c r="L443" s="66"/>
      <c r="M443" s="66"/>
      <c r="O443" s="45"/>
      <c r="R443" s="66"/>
    </row>
    <row r="444" spans="6:18" ht="12.75" customHeight="1">
      <c r="F444" s="66"/>
      <c r="G444" s="66"/>
      <c r="H444" s="66"/>
      <c r="I444" s="66"/>
      <c r="J444" s="45"/>
      <c r="K444" s="66"/>
      <c r="L444" s="66"/>
      <c r="M444" s="66"/>
      <c r="O444" s="45"/>
      <c r="R444" s="66"/>
    </row>
    <row r="445" spans="6:18" ht="12.75" customHeight="1">
      <c r="F445" s="66"/>
      <c r="G445" s="66"/>
      <c r="H445" s="66"/>
      <c r="I445" s="66"/>
      <c r="J445" s="45"/>
      <c r="K445" s="66"/>
      <c r="L445" s="66"/>
      <c r="M445" s="66"/>
      <c r="O445" s="45"/>
      <c r="R445" s="66"/>
    </row>
    <row r="446" spans="6:18" ht="12.75" customHeight="1">
      <c r="F446" s="66"/>
      <c r="G446" s="66"/>
      <c r="H446" s="66"/>
      <c r="I446" s="66"/>
      <c r="J446" s="45"/>
      <c r="K446" s="66"/>
      <c r="L446" s="66"/>
      <c r="M446" s="66"/>
      <c r="O446" s="45"/>
      <c r="R446" s="66"/>
    </row>
    <row r="447" spans="6:18" ht="12.75" customHeight="1">
      <c r="F447" s="66"/>
      <c r="G447" s="66"/>
      <c r="H447" s="66"/>
      <c r="I447" s="66"/>
      <c r="J447" s="45"/>
      <c r="K447" s="66"/>
      <c r="L447" s="66"/>
      <c r="M447" s="66"/>
      <c r="O447" s="45"/>
      <c r="R447" s="66"/>
    </row>
    <row r="448" spans="6:18" ht="12.75" customHeight="1">
      <c r="F448" s="66"/>
      <c r="G448" s="66"/>
      <c r="H448" s="66"/>
      <c r="I448" s="66"/>
      <c r="J448" s="45"/>
      <c r="K448" s="66"/>
      <c r="L448" s="66"/>
      <c r="M448" s="66"/>
      <c r="O448" s="45"/>
      <c r="R448" s="66"/>
    </row>
    <row r="449" spans="6:18" ht="12.75" customHeight="1">
      <c r="F449" s="66"/>
      <c r="G449" s="66"/>
      <c r="H449" s="66"/>
      <c r="I449" s="66"/>
      <c r="J449" s="45"/>
      <c r="K449" s="66"/>
      <c r="L449" s="66"/>
      <c r="M449" s="66"/>
      <c r="O449" s="45"/>
      <c r="R449" s="66"/>
    </row>
    <row r="450" spans="6:18" ht="12.75" customHeight="1">
      <c r="F450" s="66"/>
      <c r="G450" s="66"/>
      <c r="H450" s="66"/>
      <c r="I450" s="66"/>
      <c r="J450" s="45"/>
      <c r="K450" s="66"/>
      <c r="L450" s="66"/>
      <c r="M450" s="66"/>
      <c r="O450" s="45"/>
      <c r="R450" s="66"/>
    </row>
    <row r="451" spans="6:18" ht="12.75" customHeight="1">
      <c r="F451" s="66"/>
      <c r="G451" s="66"/>
      <c r="H451" s="66"/>
      <c r="I451" s="66"/>
      <c r="J451" s="45"/>
      <c r="K451" s="66"/>
      <c r="L451" s="66"/>
      <c r="M451" s="66"/>
      <c r="O451" s="45"/>
      <c r="R451" s="66"/>
    </row>
    <row r="452" spans="6:18" ht="12.75" customHeight="1">
      <c r="F452" s="66"/>
      <c r="G452" s="66"/>
      <c r="H452" s="66"/>
      <c r="I452" s="66"/>
      <c r="J452" s="45"/>
      <c r="K452" s="66"/>
      <c r="L452" s="66"/>
      <c r="M452" s="66"/>
      <c r="O452" s="45"/>
      <c r="R452" s="66"/>
    </row>
    <row r="453" spans="6:18" ht="12.75" customHeight="1">
      <c r="F453" s="66"/>
      <c r="G453" s="66"/>
      <c r="H453" s="66"/>
      <c r="I453" s="66"/>
      <c r="J453" s="45"/>
      <c r="K453" s="66"/>
      <c r="L453" s="66"/>
      <c r="M453" s="66"/>
      <c r="O453" s="45"/>
      <c r="R453" s="66"/>
    </row>
    <row r="454" spans="6:18" ht="12.75" customHeight="1">
      <c r="F454" s="66"/>
      <c r="G454" s="66"/>
      <c r="H454" s="66"/>
      <c r="I454" s="66"/>
      <c r="J454" s="45"/>
      <c r="K454" s="66"/>
      <c r="L454" s="66"/>
      <c r="M454" s="66"/>
      <c r="O454" s="45"/>
      <c r="R454" s="66"/>
    </row>
    <row r="455" spans="6:18" ht="12.75" customHeight="1">
      <c r="F455" s="66"/>
      <c r="G455" s="66"/>
      <c r="H455" s="66"/>
      <c r="I455" s="66"/>
      <c r="J455" s="45"/>
      <c r="K455" s="66"/>
      <c r="L455" s="66"/>
      <c r="M455" s="66"/>
      <c r="O455" s="45"/>
      <c r="R455" s="66"/>
    </row>
    <row r="456" spans="6:18" ht="12.75" customHeight="1">
      <c r="F456" s="66"/>
      <c r="G456" s="66"/>
      <c r="H456" s="66"/>
      <c r="I456" s="66"/>
      <c r="J456" s="45"/>
      <c r="K456" s="66"/>
      <c r="L456" s="66"/>
      <c r="M456" s="66"/>
      <c r="O456" s="45"/>
      <c r="R456" s="66"/>
    </row>
    <row r="457" spans="6:18" ht="12.75" customHeight="1">
      <c r="F457" s="66"/>
      <c r="G457" s="66"/>
      <c r="H457" s="66"/>
      <c r="I457" s="66"/>
      <c r="J457" s="45"/>
      <c r="K457" s="66"/>
      <c r="L457" s="66"/>
      <c r="M457" s="66"/>
      <c r="O457" s="45"/>
      <c r="R457" s="66"/>
    </row>
    <row r="458" spans="6:18" ht="12.75" customHeight="1">
      <c r="F458" s="66"/>
      <c r="G458" s="66"/>
      <c r="H458" s="66"/>
      <c r="I458" s="66"/>
      <c r="J458" s="45"/>
      <c r="K458" s="66"/>
      <c r="L458" s="66"/>
      <c r="M458" s="66"/>
      <c r="O458" s="45"/>
      <c r="R458" s="66"/>
    </row>
    <row r="459" spans="6:18" ht="12.75" customHeight="1">
      <c r="F459" s="66"/>
      <c r="G459" s="66"/>
      <c r="H459" s="66"/>
      <c r="I459" s="66"/>
      <c r="J459" s="45"/>
      <c r="K459" s="66"/>
      <c r="L459" s="66"/>
      <c r="M459" s="66"/>
      <c r="O459" s="45"/>
      <c r="R459" s="66"/>
    </row>
    <row r="460" spans="6:18" ht="12.75" customHeight="1">
      <c r="F460" s="66"/>
      <c r="G460" s="66"/>
      <c r="H460" s="66"/>
      <c r="I460" s="66"/>
      <c r="J460" s="45"/>
      <c r="K460" s="66"/>
      <c r="L460" s="66"/>
      <c r="M460" s="66"/>
      <c r="O460" s="45"/>
      <c r="R460" s="66"/>
    </row>
    <row r="461" spans="6:18" ht="12.75" customHeight="1">
      <c r="F461" s="66"/>
      <c r="G461" s="66"/>
      <c r="H461" s="66"/>
      <c r="I461" s="66"/>
      <c r="J461" s="45"/>
      <c r="K461" s="66"/>
      <c r="L461" s="66"/>
      <c r="M461" s="66"/>
      <c r="O461" s="45"/>
      <c r="R461" s="66"/>
    </row>
    <row r="462" spans="6:18" ht="12.75" customHeight="1">
      <c r="F462" s="66"/>
      <c r="G462" s="66"/>
      <c r="H462" s="66"/>
      <c r="I462" s="66"/>
      <c r="J462" s="45"/>
      <c r="K462" s="66"/>
      <c r="L462" s="66"/>
      <c r="M462" s="66"/>
      <c r="O462" s="45"/>
      <c r="R462" s="66"/>
    </row>
    <row r="463" spans="6:18" ht="12.75" customHeight="1">
      <c r="F463" s="66"/>
      <c r="G463" s="66"/>
      <c r="H463" s="66"/>
      <c r="I463" s="66"/>
      <c r="J463" s="45"/>
      <c r="K463" s="66"/>
      <c r="L463" s="66"/>
      <c r="M463" s="66"/>
      <c r="O463" s="45"/>
      <c r="R463" s="66"/>
    </row>
    <row r="464" spans="6:18" ht="12.75" customHeight="1">
      <c r="F464" s="66"/>
      <c r="G464" s="66"/>
      <c r="H464" s="66"/>
      <c r="I464" s="66"/>
      <c r="J464" s="45"/>
      <c r="K464" s="66"/>
      <c r="L464" s="66"/>
      <c r="M464" s="66"/>
      <c r="O464" s="45"/>
      <c r="R464" s="66"/>
    </row>
    <row r="465" spans="6:18" ht="12.75" customHeight="1">
      <c r="F465" s="66"/>
      <c r="G465" s="66"/>
      <c r="H465" s="66"/>
      <c r="I465" s="66"/>
      <c r="J465" s="45"/>
      <c r="K465" s="66"/>
      <c r="L465" s="66"/>
      <c r="M465" s="66"/>
      <c r="O465" s="45"/>
      <c r="R465" s="66"/>
    </row>
    <row r="466" spans="6:18" ht="12.75" customHeight="1">
      <c r="F466" s="66"/>
      <c r="G466" s="66"/>
      <c r="H466" s="66"/>
      <c r="I466" s="66"/>
      <c r="J466" s="45"/>
      <c r="K466" s="66"/>
      <c r="L466" s="66"/>
      <c r="M466" s="66"/>
      <c r="O466" s="45"/>
      <c r="R466" s="66"/>
    </row>
    <row r="467" spans="6:18" ht="12.75" customHeight="1">
      <c r="F467" s="66"/>
      <c r="G467" s="66"/>
      <c r="H467" s="66"/>
      <c r="I467" s="66"/>
      <c r="J467" s="45"/>
      <c r="K467" s="66"/>
      <c r="L467" s="66"/>
      <c r="M467" s="66"/>
      <c r="O467" s="45"/>
      <c r="R467" s="66"/>
    </row>
    <row r="468" spans="6:18" ht="12.75" customHeight="1">
      <c r="F468" s="66"/>
      <c r="G468" s="66"/>
      <c r="H468" s="66"/>
      <c r="I468" s="66"/>
      <c r="J468" s="45"/>
      <c r="K468" s="66"/>
      <c r="L468" s="66"/>
      <c r="M468" s="66"/>
      <c r="O468" s="45"/>
      <c r="R468" s="66"/>
    </row>
    <row r="469" spans="6:18" ht="12.75" customHeight="1">
      <c r="F469" s="66"/>
      <c r="G469" s="66"/>
      <c r="H469" s="66"/>
      <c r="I469" s="66"/>
      <c r="J469" s="45"/>
      <c r="K469" s="66"/>
      <c r="L469" s="66"/>
      <c r="M469" s="66"/>
      <c r="O469" s="45"/>
      <c r="R469" s="66"/>
    </row>
    <row r="470" spans="6:18" ht="12.75" customHeight="1">
      <c r="F470" s="66"/>
      <c r="G470" s="66"/>
      <c r="H470" s="66"/>
      <c r="I470" s="66"/>
      <c r="J470" s="45"/>
      <c r="K470" s="66"/>
      <c r="L470" s="66"/>
      <c r="M470" s="66"/>
      <c r="O470" s="45"/>
      <c r="R470" s="66"/>
    </row>
    <row r="471" spans="6:18" ht="12.75" customHeight="1">
      <c r="F471" s="66"/>
      <c r="G471" s="66"/>
      <c r="H471" s="66"/>
      <c r="I471" s="66"/>
      <c r="J471" s="45"/>
      <c r="K471" s="66"/>
      <c r="L471" s="66"/>
      <c r="M471" s="66"/>
      <c r="O471" s="45"/>
      <c r="R471" s="66"/>
    </row>
    <row r="472" spans="6:18" ht="12.75" customHeight="1">
      <c r="F472" s="66"/>
      <c r="G472" s="66"/>
      <c r="H472" s="66"/>
      <c r="I472" s="66"/>
      <c r="J472" s="45"/>
      <c r="K472" s="66"/>
      <c r="L472" s="66"/>
      <c r="M472" s="66"/>
      <c r="O472" s="45"/>
      <c r="R472" s="66"/>
    </row>
    <row r="473" spans="6:18" ht="12.75" customHeight="1">
      <c r="F473" s="66"/>
      <c r="G473" s="66"/>
      <c r="H473" s="66"/>
      <c r="I473" s="66"/>
      <c r="J473" s="45"/>
      <c r="K473" s="66"/>
      <c r="L473" s="66"/>
      <c r="M473" s="66"/>
      <c r="O473" s="45"/>
      <c r="R473" s="66"/>
    </row>
    <row r="474" spans="6:18" ht="12.75" customHeight="1">
      <c r="F474" s="66"/>
      <c r="G474" s="66"/>
      <c r="H474" s="66"/>
      <c r="I474" s="66"/>
      <c r="J474" s="45"/>
      <c r="K474" s="66"/>
      <c r="L474" s="66"/>
      <c r="M474" s="66"/>
      <c r="O474" s="45"/>
      <c r="R474" s="66"/>
    </row>
    <row r="475" spans="6:18" ht="12.75" customHeight="1">
      <c r="F475" s="66"/>
      <c r="G475" s="66"/>
      <c r="H475" s="66"/>
      <c r="I475" s="66"/>
      <c r="J475" s="45"/>
      <c r="K475" s="66"/>
      <c r="L475" s="66"/>
      <c r="M475" s="66"/>
      <c r="O475" s="45"/>
      <c r="R475" s="66"/>
    </row>
    <row r="476" spans="6:18" ht="12.75" customHeight="1">
      <c r="F476" s="66"/>
      <c r="G476" s="66"/>
      <c r="H476" s="66"/>
      <c r="I476" s="66"/>
      <c r="J476" s="45"/>
      <c r="K476" s="66"/>
      <c r="L476" s="66"/>
      <c r="M476" s="66"/>
      <c r="O476" s="45"/>
      <c r="R476" s="66"/>
    </row>
    <row r="477" spans="6:18" ht="12.75" customHeight="1">
      <c r="F477" s="66"/>
      <c r="G477" s="66"/>
      <c r="H477" s="66"/>
      <c r="I477" s="66"/>
      <c r="J477" s="45"/>
      <c r="K477" s="66"/>
      <c r="L477" s="66"/>
      <c r="M477" s="66"/>
      <c r="O477" s="45"/>
      <c r="R477" s="66"/>
    </row>
    <row r="478" spans="6:18" ht="12.75" customHeight="1">
      <c r="F478" s="66"/>
      <c r="G478" s="66"/>
      <c r="H478" s="66"/>
      <c r="I478" s="66"/>
      <c r="J478" s="45"/>
      <c r="K478" s="66"/>
      <c r="L478" s="66"/>
      <c r="M478" s="66"/>
      <c r="O478" s="45"/>
      <c r="R478" s="66"/>
    </row>
    <row r="479" spans="6:18" ht="12.75" customHeight="1">
      <c r="F479" s="66"/>
      <c r="G479" s="66"/>
      <c r="H479" s="66"/>
      <c r="I479" s="66"/>
      <c r="J479" s="45"/>
      <c r="K479" s="66"/>
      <c r="L479" s="66"/>
      <c r="M479" s="66"/>
      <c r="O479" s="45"/>
      <c r="R479" s="66"/>
    </row>
    <row r="480" spans="6:18" ht="12.75" customHeight="1">
      <c r="F480" s="66"/>
      <c r="G480" s="66"/>
      <c r="H480" s="66"/>
      <c r="I480" s="66"/>
      <c r="J480" s="45"/>
      <c r="K480" s="66"/>
      <c r="L480" s="66"/>
      <c r="M480" s="66"/>
      <c r="O480" s="45"/>
      <c r="R480" s="66"/>
    </row>
    <row r="481" spans="6:18" ht="12.75" customHeight="1">
      <c r="F481" s="66"/>
      <c r="G481" s="66"/>
      <c r="H481" s="66"/>
      <c r="I481" s="66"/>
      <c r="J481" s="45"/>
      <c r="K481" s="66"/>
      <c r="L481" s="66"/>
      <c r="M481" s="66"/>
      <c r="O481" s="45"/>
      <c r="R481" s="66"/>
    </row>
    <row r="482" spans="6:18" ht="12.75" customHeight="1">
      <c r="F482" s="66"/>
      <c r="G482" s="66"/>
      <c r="H482" s="66"/>
      <c r="I482" s="66"/>
      <c r="J482" s="45"/>
      <c r="K482" s="66"/>
      <c r="L482" s="66"/>
      <c r="M482" s="66"/>
      <c r="O482" s="45"/>
      <c r="R482" s="66"/>
    </row>
    <row r="483" spans="6:18" ht="12.75" customHeight="1">
      <c r="F483" s="66"/>
      <c r="G483" s="66"/>
      <c r="H483" s="66"/>
      <c r="I483" s="66"/>
      <c r="J483" s="45"/>
      <c r="K483" s="66"/>
      <c r="L483" s="66"/>
      <c r="M483" s="66"/>
      <c r="O483" s="45"/>
      <c r="R483" s="66"/>
    </row>
    <row r="484" spans="6:18" ht="12.75" customHeight="1">
      <c r="F484" s="66"/>
      <c r="G484" s="66"/>
      <c r="H484" s="66"/>
      <c r="I484" s="66"/>
      <c r="J484" s="45"/>
      <c r="K484" s="66"/>
      <c r="L484" s="66"/>
      <c r="M484" s="66"/>
      <c r="O484" s="45"/>
      <c r="R484" s="66"/>
    </row>
    <row r="485" spans="6:18" ht="12.75" customHeight="1">
      <c r="F485" s="66"/>
      <c r="G485" s="66"/>
      <c r="H485" s="66"/>
      <c r="I485" s="66"/>
      <c r="J485" s="45"/>
      <c r="K485" s="66"/>
      <c r="L485" s="66"/>
      <c r="M485" s="66"/>
      <c r="O485" s="45"/>
      <c r="R485" s="66"/>
    </row>
    <row r="486" spans="6:18" ht="12.75" customHeight="1">
      <c r="F486" s="66"/>
      <c r="G486" s="66"/>
      <c r="H486" s="66"/>
      <c r="I486" s="66"/>
      <c r="J486" s="45"/>
      <c r="K486" s="66"/>
      <c r="L486" s="66"/>
      <c r="M486" s="66"/>
      <c r="O486" s="45"/>
      <c r="R486" s="66"/>
    </row>
    <row r="487" spans="6:18" ht="12.75" customHeight="1">
      <c r="F487" s="66"/>
      <c r="G487" s="66"/>
      <c r="H487" s="66"/>
      <c r="I487" s="66"/>
      <c r="J487" s="45"/>
      <c r="K487" s="66"/>
      <c r="L487" s="66"/>
      <c r="M487" s="66"/>
      <c r="O487" s="45"/>
      <c r="R487" s="66"/>
    </row>
    <row r="488" spans="6:18" ht="12.75" customHeight="1">
      <c r="F488" s="66"/>
      <c r="G488" s="66"/>
      <c r="H488" s="66"/>
      <c r="I488" s="66"/>
      <c r="J488" s="45"/>
      <c r="K488" s="66"/>
      <c r="L488" s="66"/>
      <c r="M488" s="66"/>
      <c r="O488" s="45"/>
      <c r="R488" s="66"/>
    </row>
    <row r="489" spans="6:18" ht="12.75" customHeight="1">
      <c r="F489" s="66"/>
      <c r="G489" s="66"/>
      <c r="H489" s="66"/>
      <c r="I489" s="66"/>
      <c r="J489" s="45"/>
      <c r="K489" s="66"/>
      <c r="L489" s="66"/>
      <c r="M489" s="66"/>
      <c r="O489" s="45"/>
      <c r="R489" s="66"/>
    </row>
    <row r="490" spans="6:18" ht="12.75" customHeight="1">
      <c r="F490" s="66"/>
      <c r="G490" s="66"/>
      <c r="H490" s="66"/>
      <c r="I490" s="66"/>
      <c r="J490" s="45"/>
      <c r="K490" s="66"/>
      <c r="L490" s="66"/>
      <c r="M490" s="66"/>
      <c r="O490" s="45"/>
      <c r="R490" s="66"/>
    </row>
    <row r="491" spans="6:18" ht="15" customHeight="1">
      <c r="F491" s="66"/>
      <c r="G491" s="66"/>
      <c r="H491" s="66"/>
      <c r="I491" s="66"/>
      <c r="J491" s="45"/>
      <c r="K491" s="66"/>
      <c r="L491" s="66"/>
      <c r="M491" s="66"/>
      <c r="O491" s="45"/>
      <c r="R491" s="66"/>
    </row>
  </sheetData>
  <autoFilter ref="R1:R314"/>
  <mergeCells count="7">
    <mergeCell ref="O90:O91"/>
    <mergeCell ref="P90:P91"/>
    <mergeCell ref="A90:A91"/>
    <mergeCell ref="B90:B91"/>
    <mergeCell ref="J90:J91"/>
    <mergeCell ref="M90:M91"/>
    <mergeCell ref="N90:N91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2023-06-20T02:34:42Z</dcterms:modified>
</cp:coreProperties>
</file>