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1670" windowHeight="820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F&amp;O)'!$R$1:$R$316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L37" i="6"/>
  <c r="K37"/>
  <c r="M37" s="1"/>
  <c r="L79"/>
  <c r="K79"/>
  <c r="M79" s="1"/>
  <c r="L78"/>
  <c r="K78"/>
  <c r="L77"/>
  <c r="K77"/>
  <c r="K101"/>
  <c r="M101" s="1"/>
  <c r="L75"/>
  <c r="K75"/>
  <c r="M75" s="1"/>
  <c r="L40"/>
  <c r="K40"/>
  <c r="M40" s="1"/>
  <c r="K104"/>
  <c r="M104" s="1"/>
  <c r="K103"/>
  <c r="M103" s="1"/>
  <c r="L76"/>
  <c r="K76"/>
  <c r="L74"/>
  <c r="K74"/>
  <c r="L72"/>
  <c r="K72"/>
  <c r="L42"/>
  <c r="K42"/>
  <c r="L38"/>
  <c r="K38"/>
  <c r="L36"/>
  <c r="K36"/>
  <c r="M36" s="1"/>
  <c r="L33"/>
  <c r="K33"/>
  <c r="L73"/>
  <c r="K73"/>
  <c r="K86"/>
  <c r="M86" s="1"/>
  <c r="K100"/>
  <c r="M100" s="1"/>
  <c r="K102"/>
  <c r="M102" s="1"/>
  <c r="K99"/>
  <c r="M99" s="1"/>
  <c r="L44"/>
  <c r="K44"/>
  <c r="L43"/>
  <c r="K43"/>
  <c r="L14"/>
  <c r="K14"/>
  <c r="H12"/>
  <c r="L69"/>
  <c r="K69"/>
  <c r="L62"/>
  <c r="K62"/>
  <c r="L68"/>
  <c r="K68"/>
  <c r="L67"/>
  <c r="K67"/>
  <c r="K98"/>
  <c r="M98" s="1"/>
  <c r="K97"/>
  <c r="M97" s="1"/>
  <c r="L71"/>
  <c r="K71"/>
  <c r="K96"/>
  <c r="M96" s="1"/>
  <c r="L70"/>
  <c r="K70"/>
  <c r="L31"/>
  <c r="K31"/>
  <c r="P16"/>
  <c r="K94"/>
  <c r="M94" s="1"/>
  <c r="K93"/>
  <c r="M93" s="1"/>
  <c r="L39"/>
  <c r="K39"/>
  <c r="L28"/>
  <c r="K28"/>
  <c r="K95"/>
  <c r="M95" s="1"/>
  <c r="P15"/>
  <c r="L66"/>
  <c r="K66"/>
  <c r="L64"/>
  <c r="K64"/>
  <c r="K92"/>
  <c r="M92" s="1"/>
  <c r="K91"/>
  <c r="M91" s="1"/>
  <c r="L65"/>
  <c r="K65"/>
  <c r="L35"/>
  <c r="K35"/>
  <c r="P13"/>
  <c r="L63"/>
  <c r="K63"/>
  <c r="K90"/>
  <c r="M90" s="1"/>
  <c r="K89"/>
  <c r="M89" s="1"/>
  <c r="K88"/>
  <c r="M88" s="1"/>
  <c r="K61"/>
  <c r="L61"/>
  <c r="L58"/>
  <c r="K58"/>
  <c r="L60"/>
  <c r="K60"/>
  <c r="L59"/>
  <c r="K59"/>
  <c r="L34"/>
  <c r="K34"/>
  <c r="K57"/>
  <c r="L57"/>
  <c r="L32"/>
  <c r="K32"/>
  <c r="L29"/>
  <c r="K29"/>
  <c r="L56"/>
  <c r="K56"/>
  <c r="L55"/>
  <c r="K55"/>
  <c r="L54"/>
  <c r="K54"/>
  <c r="L30"/>
  <c r="K30"/>
  <c r="M78" l="1"/>
  <c r="M77"/>
  <c r="M33"/>
  <c r="M72"/>
  <c r="M76"/>
  <c r="M74"/>
  <c r="M42"/>
  <c r="M38"/>
  <c r="M43"/>
  <c r="M73"/>
  <c r="M14"/>
  <c r="M44"/>
  <c r="M31"/>
  <c r="M70"/>
  <c r="M67"/>
  <c r="M68"/>
  <c r="M62"/>
  <c r="M69"/>
  <c r="M28"/>
  <c r="M71"/>
  <c r="M35"/>
  <c r="M39"/>
  <c r="M66"/>
  <c r="M64"/>
  <c r="M65"/>
  <c r="M63"/>
  <c r="M60"/>
  <c r="M61"/>
  <c r="M55"/>
  <c r="M29"/>
  <c r="M58"/>
  <c r="M59"/>
  <c r="M32"/>
  <c r="M34"/>
  <c r="M30"/>
  <c r="M56"/>
  <c r="M57"/>
  <c r="M54"/>
  <c r="L111"/>
  <c r="K111"/>
  <c r="M111" l="1"/>
  <c r="L12" l="1"/>
  <c r="K12"/>
  <c r="L11"/>
  <c r="K11"/>
  <c r="L109"/>
  <c r="K109"/>
  <c r="M11" l="1"/>
  <c r="M12"/>
  <c r="M109"/>
  <c r="L110"/>
  <c r="K110"/>
  <c r="H304"/>
  <c r="M110" l="1"/>
  <c r="K304" l="1"/>
  <c r="L304" s="1"/>
  <c r="K293"/>
  <c r="L293" s="1"/>
  <c r="K283"/>
  <c r="L283" s="1"/>
  <c r="K299" l="1"/>
  <c r="L299" s="1"/>
  <c r="K300" l="1"/>
  <c r="L300" s="1"/>
  <c r="K297" l="1"/>
  <c r="L297" s="1"/>
  <c r="K276"/>
  <c r="L276" s="1"/>
  <c r="K296"/>
  <c r="L296" s="1"/>
  <c r="K295"/>
  <c r="L295" s="1"/>
  <c r="K294"/>
  <c r="L294" s="1"/>
  <c r="K291"/>
  <c r="L291" s="1"/>
  <c r="K290"/>
  <c r="L290" s="1"/>
  <c r="K289"/>
  <c r="L289" s="1"/>
  <c r="K288"/>
  <c r="L288" s="1"/>
  <c r="K287"/>
  <c r="L287" s="1"/>
  <c r="K286"/>
  <c r="L286" s="1"/>
  <c r="K285"/>
  <c r="L285" s="1"/>
  <c r="K284"/>
  <c r="L284" s="1"/>
  <c r="K282"/>
  <c r="L282" s="1"/>
  <c r="K281"/>
  <c r="L281" s="1"/>
  <c r="K280"/>
  <c r="L280" s="1"/>
  <c r="K279"/>
  <c r="L279" s="1"/>
  <c r="K278"/>
  <c r="L278" s="1"/>
  <c r="K277"/>
  <c r="L277" s="1"/>
  <c r="K275"/>
  <c r="L275" s="1"/>
  <c r="K274"/>
  <c r="L274" s="1"/>
  <c r="K273"/>
  <c r="L273" s="1"/>
  <c r="F272"/>
  <c r="K272" s="1"/>
  <c r="L272" s="1"/>
  <c r="K271"/>
  <c r="L271" s="1"/>
  <c r="K270"/>
  <c r="L270" s="1"/>
  <c r="K269"/>
  <c r="L269" s="1"/>
  <c r="K268"/>
  <c r="L268" s="1"/>
  <c r="K267"/>
  <c r="L267" s="1"/>
  <c r="F266"/>
  <c r="K266" s="1"/>
  <c r="L266" s="1"/>
  <c r="F265"/>
  <c r="K265" s="1"/>
  <c r="L265" s="1"/>
  <c r="K264"/>
  <c r="L264" s="1"/>
  <c r="F263"/>
  <c r="K263" s="1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7"/>
  <c r="L247" s="1"/>
  <c r="K245"/>
  <c r="L245" s="1"/>
  <c r="K244"/>
  <c r="L244" s="1"/>
  <c r="F243"/>
  <c r="K243" s="1"/>
  <c r="L243" s="1"/>
  <c r="K242"/>
  <c r="L242" s="1"/>
  <c r="K239"/>
  <c r="L239" s="1"/>
  <c r="K238"/>
  <c r="L238" s="1"/>
  <c r="K237"/>
  <c r="L237" s="1"/>
  <c r="K234"/>
  <c r="L234" s="1"/>
  <c r="K233"/>
  <c r="L233" s="1"/>
  <c r="K232"/>
  <c r="L232" s="1"/>
  <c r="K231"/>
  <c r="L231" s="1"/>
  <c r="K230"/>
  <c r="L230" s="1"/>
  <c r="K229"/>
  <c r="L229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7"/>
  <c r="L217" s="1"/>
  <c r="K215"/>
  <c r="L215" s="1"/>
  <c r="K213"/>
  <c r="L213" s="1"/>
  <c r="K211"/>
  <c r="L211" s="1"/>
  <c r="K210"/>
  <c r="L210" s="1"/>
  <c r="K209"/>
  <c r="L209" s="1"/>
  <c r="K207"/>
  <c r="L207" s="1"/>
  <c r="K206"/>
  <c r="L206" s="1"/>
  <c r="K205"/>
  <c r="L205" s="1"/>
  <c r="K204"/>
  <c r="K203"/>
  <c r="L203" s="1"/>
  <c r="K202"/>
  <c r="L202" s="1"/>
  <c r="K200"/>
  <c r="L200" s="1"/>
  <c r="K199"/>
  <c r="L199" s="1"/>
  <c r="K198"/>
  <c r="L198" s="1"/>
  <c r="K197"/>
  <c r="L197" s="1"/>
  <c r="K196"/>
  <c r="L196" s="1"/>
  <c r="F195"/>
  <c r="K195" s="1"/>
  <c r="L195" s="1"/>
  <c r="H194"/>
  <c r="K194" s="1"/>
  <c r="L194" s="1"/>
  <c r="K191"/>
  <c r="L191" s="1"/>
  <c r="K190"/>
  <c r="L190" s="1"/>
  <c r="K189"/>
  <c r="L189" s="1"/>
  <c r="K188"/>
  <c r="L188" s="1"/>
  <c r="K187"/>
  <c r="L187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H160"/>
  <c r="K160" s="1"/>
  <c r="L160" s="1"/>
  <c r="F159"/>
  <c r="K159" s="1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M7"/>
  <c r="D7" i="5"/>
  <c r="K6" i="4"/>
  <c r="K6" i="3"/>
  <c r="L6" i="2"/>
  <c r="P10" i="6" l="1"/>
</calcChain>
</file>

<file path=xl/sharedStrings.xml><?xml version="1.0" encoding="utf-8"?>
<sst xmlns="http://schemas.openxmlformats.org/spreadsheetml/2006/main" count="2919" uniqueCount="1123">
  <si>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</si>
  <si>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</si>
  <si>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</si>
  <si>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</si>
  <si>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</si>
  <si>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</si>
  <si>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</si>
  <si>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</si>
  <si>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</si>
  <si>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</si>
  <si>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</si>
  <si>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</si>
  <si>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</si>
  <si>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</si>
  <si>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</si>
  <si>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</si>
  <si>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</si>
  <si>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</si>
  <si>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</si>
  <si>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</si>
  <si>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</si>
  <si>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</si>
  <si>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</si>
  <si>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</si>
  <si>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</si>
  <si>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</si>
  <si>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</si>
  <si>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</si>
  <si>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</si>
  <si>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</si>
  <si>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</si>
  <si>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</si>
  <si>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</si>
  <si>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</si>
  <si>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</si>
  <si>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</si>
  <si>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</si>
  <si>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</si>
  <si>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</si>
  <si>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</si>
  <si>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</si>
  <si>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</si>
  <si>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</si>
  <si>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</si>
  <si>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</si>
  <si>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</si>
  <si>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</si>
  <si>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</si>
  <si>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</si>
  <si>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</si>
  <si>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</si>
  <si>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</si>
  <si>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</si>
  <si>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</si>
  <si>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</si>
  <si>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</si>
  <si>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</si>
  <si>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</si>
  <si>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</si>
  <si>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</si>
  <si>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</si>
  <si>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</si>
  <si>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</si>
  <si>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</si>
  <si>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</si>
  <si>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</si>
  <si>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</si>
  <si>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</si>
  <si>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</si>
  <si>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</si>
  <si>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</si>
  <si>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</si>
  <si>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</si>
  <si>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</si>
  <si>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</si>
  <si>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</si>
  <si>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</si>
  <si>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</si>
  <si>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</si>
  <si>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</si>
  <si>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</si>
  <si>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</si>
  <si>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</si>
  <si>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</si>
  <si>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</si>
  <si>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</si>
  <si>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</si>
  <si>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</si>
  <si>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</si>
  <si>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</si>
  <si>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</si>
  <si>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</si>
  <si>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</si>
  <si>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</si>
  <si>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</si>
  <si>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</si>
  <si>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</si>
  <si>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</si>
  <si>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</si>
  <si>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</si>
  <si>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</si>
  <si>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</si>
  <si>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</si>
  <si>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</si>
  <si>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</si>
  <si>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</si>
  <si>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</si>
  <si>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</si>
  <si>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</si>
  <si>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</si>
  <si>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</si>
  <si>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</si>
  <si>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</si>
  <si>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</si>
  <si>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</si>
  <si>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</si>
  <si>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</si>
  <si>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</si>
  <si>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</si>
  <si>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</si>
  <si>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</si>
  <si>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</si>
  <si>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</si>
  <si>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</si>
  <si>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</si>
  <si>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</si>
  <si>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</si>
  <si>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</si>
  <si>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</si>
  <si>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</si>
  <si>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</si>
  <si>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</si>
  <si>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</si>
  <si>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</si>
  <si>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</si>
  <si>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</si>
  <si>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</si>
  <si>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</si>
  <si>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</si>
  <si>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</si>
  <si>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</si>
  <si>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</si>
  <si>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</si>
  <si>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</si>
  <si>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</si>
  <si>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</si>
  <si>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</si>
  <si>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</si>
  <si>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</si>
  <si>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</si>
  <si>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</si>
  <si>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</si>
  <si>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</si>
  <si>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</si>
  <si>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</si>
  <si>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</si>
  <si>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</si>
  <si>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</si>
  <si>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</si>
  <si>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</si>
  <si>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</si>
  <si>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</si>
  <si>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</si>
  <si>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</si>
  <si>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</si>
  <si>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</si>
  <si>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</si>
  <si>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</si>
  <si>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</si>
  <si>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</si>
  <si>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</si>
  <si>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</si>
  <si>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</si>
  <si>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</si>
  <si>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</si>
  <si>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</si>
  <si>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</si>
  <si>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</si>
  <si>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</si>
  <si>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</si>
  <si>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</si>
  <si>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</si>
  <si>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</si>
  <si>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</si>
  <si>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</si>
  <si>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</si>
  <si>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</si>
  <si>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</si>
  <si>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</si>
  <si>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</si>
  <si>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</si>
  <si>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</si>
  <si>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</si>
  <si>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</si>
  <si>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</si>
  <si>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</si>
  <si>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</si>
  <si>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</si>
  <si>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</si>
  <si>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</si>
  <si>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</si>
  <si>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</si>
  <si>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</si>
  <si>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</si>
  <si>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</si>
  <si>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</si>
  <si>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</si>
  <si>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</si>
  <si>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</si>
  <si>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</si>
  <si>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</si>
  <si>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</si>
  <si>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</si>
  <si>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</si>
  <si>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</si>
  <si>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</si>
  <si>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</si>
  <si>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</si>
  <si>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</si>
  <si>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</si>
  <si>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</si>
  <si>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</si>
  <si>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</si>
  <si>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</si>
  <si>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</si>
  <si>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</si>
  <si>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</si>
  <si>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</si>
  <si>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</si>
  <si>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</si>
  <si>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</si>
  <si>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</si>
  <si>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</si>
  <si>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</si>
  <si>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</si>
  <si>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</si>
  <si>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</si>
  <si>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</si>
  <si>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</si>
  <si>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</si>
  <si>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</si>
  <si>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</si>
  <si>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</si>
  <si>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</si>
  <si>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</si>
  <si>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</si>
  <si>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</si>
  <si>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</si>
  <si>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</si>
  <si>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</si>
  <si>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</si>
  <si>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</si>
  <si>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</si>
  <si>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</si>
  <si>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</si>
  <si>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</si>
  <si>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</si>
  <si>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</si>
  <si>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</si>
  <si>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</si>
  <si>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</si>
  <si>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</si>
  <si>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</si>
  <si>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</si>
  <si>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</si>
  <si>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</si>
  <si>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</si>
  <si>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</si>
  <si>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</si>
  <si>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</si>
  <si>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</si>
  <si>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</si>
  <si>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</si>
  <si>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</si>
  <si>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</si>
  <si>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</si>
  <si>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</si>
  <si>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</si>
  <si>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</si>
  <si>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</si>
  <si>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</si>
  <si>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</si>
  <si>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</si>
  <si>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</si>
  <si>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</si>
  <si>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</si>
  <si>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</si>
  <si>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</si>
  <si>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</si>
  <si>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</si>
  <si>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</si>
  <si>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</si>
  <si>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</si>
  <si>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</si>
  <si>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</si>
  <si>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</si>
  <si>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</si>
  <si>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</si>
  <si>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</si>
  <si>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</si>
  <si>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</si>
  <si>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</si>
  <si>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</si>
  <si>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</si>
  <si>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</si>
  <si>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</si>
  <si>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</si>
  <si>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</si>
  <si>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</si>
  <si>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</si>
  <si>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</si>
  <si>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</si>
  <si>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</si>
  <si>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</si>
  <si>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</si>
  <si>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</si>
  <si>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</si>
  <si>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</si>
  <si>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</si>
  <si>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</si>
  <si>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</si>
  <si>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</si>
  <si>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</si>
  <si>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</si>
  <si>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</si>
  <si>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</si>
  <si>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</si>
  <si>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</si>
  <si>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</si>
  <si>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</si>
  <si>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</si>
  <si>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</si>
  <si>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</si>
  <si>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</si>
  <si>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</si>
  <si>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</si>
  <si>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</si>
  <si>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</si>
  <si>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</si>
  <si>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</si>
  <si>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</si>
  <si>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</si>
  <si>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</si>
  <si>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</si>
  <si>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</si>
  <si>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</si>
  <si>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</si>
  <si>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</si>
  <si>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</si>
  <si>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</si>
  <si>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</si>
  <si>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</si>
  <si>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</si>
  <si>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</si>
  <si>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</si>
  <si>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</si>
  <si>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</si>
  <si>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</si>
  <si>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</si>
  <si>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</si>
  <si>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</si>
  <si>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</si>
  <si>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</si>
  <si>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</si>
  <si>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</si>
  <si>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</si>
  <si>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</si>
  <si>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</si>
  <si>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</si>
  <si>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</si>
  <si>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</si>
  <si>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</si>
  <si>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</si>
  <si>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</si>
  <si>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</si>
  <si>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</si>
  <si>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</si>
  <si>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</si>
  <si>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</si>
  <si>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</si>
  <si>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</si>
  <si>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</si>
  <si>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</si>
  <si>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</si>
  <si>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</si>
  <si>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</si>
  <si>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</si>
  <si>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</si>
  <si>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</si>
  <si>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</si>
  <si>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</si>
  <si>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</si>
  <si>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</si>
  <si>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</si>
  <si>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</si>
  <si>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</si>
  <si>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</si>
  <si>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</si>
  <si>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</si>
  <si>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</si>
  <si>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</si>
  <si>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</si>
  <si>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</si>
  <si>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</si>
  <si>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</si>
  <si>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</si>
  <si>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</si>
  <si>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</si>
  <si>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</si>
  <si>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</si>
  <si>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</si>
  <si>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</si>
  <si>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</si>
  <si>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</si>
  <si>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</si>
  <si>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</si>
  <si>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</si>
  <si>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</si>
  <si>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</si>
  <si>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</si>
  <si>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</si>
  <si>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</si>
  <si>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</si>
  <si>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</si>
  <si>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</si>
  <si>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</si>
  <si>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</si>
  <si>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</si>
  <si>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</si>
  <si>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</si>
  <si>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</si>
  <si>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</si>
  <si>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</si>
  <si>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</si>
  <si>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</si>
  <si>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</si>
  <si>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</si>
  <si>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</si>
  <si>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</si>
  <si>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</si>
  <si>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</si>
  <si>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</si>
  <si>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</si>
  <si>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</si>
  <si>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</si>
  <si>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</si>
  <si>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</si>
  <si>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</si>
  <si>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</si>
  <si>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</si>
  <si>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</si>
  <si>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</si>
  <si>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</si>
  <si>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</si>
  <si>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</si>
  <si>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</si>
  <si>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</si>
  <si>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</si>
  <si>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</si>
  <si>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</si>
  <si>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</si>
  <si>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</si>
  <si>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</si>
  <si>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</si>
  <si>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</si>
  <si>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</si>
  <si>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</si>
  <si>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</si>
  <si>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</si>
  <si>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</si>
  <si>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</si>
  <si>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</si>
  <si>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</si>
  <si>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</si>
  <si>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</si>
  <si>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</si>
  <si>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</si>
  <si>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</si>
  <si>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</si>
  <si>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</si>
  <si>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</si>
  <si>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</si>
  <si>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</si>
  <si>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</si>
  <si>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</si>
  <si>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</si>
  <si>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</si>
  <si>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</si>
  <si>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</si>
  <si>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</si>
  <si>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</si>
  <si>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</si>
  <si>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</si>
  <si>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</si>
  <si>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</si>
  <si>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</si>
  <si>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</si>
  <si>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</si>
  <si>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</si>
  <si>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</si>
  <si>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</si>
  <si>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</si>
  <si>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</si>
  <si>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</si>
  <si>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</si>
  <si>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</si>
  <si>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</si>
  <si>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</si>
  <si>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</si>
  <si>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</si>
  <si>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</si>
  <si>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</si>
  <si>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</si>
  <si>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</si>
  <si>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</si>
  <si>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</si>
  <si>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</si>
  <si>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</si>
  <si>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</si>
  <si>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</si>
  <si>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</si>
  <si>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</si>
  <si>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</si>
  <si>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</si>
  <si>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</si>
  <si>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</si>
  <si>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</si>
  <si>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</si>
  <si>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</si>
  <si>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</si>
  <si>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</si>
  <si>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</si>
  <si>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</si>
  <si>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</si>
  <si>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</si>
  <si>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</si>
  <si>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</si>
  <si>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</si>
  <si>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</si>
  <si>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</si>
  <si>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</si>
  <si>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</si>
  <si>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</si>
  <si>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</si>
  <si>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</si>
  <si>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</si>
  <si>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</si>
  <si>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</si>
  <si>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</si>
  <si>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</si>
  <si>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</si>
  <si>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</si>
  <si>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</si>
  <si>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</si>
  <si>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</si>
  <si>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</si>
  <si>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</si>
  <si>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</si>
  <si>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</si>
  <si>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</si>
  <si>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</si>
  <si>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</si>
  <si>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</si>
  <si>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</si>
  <si>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</si>
  <si>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</si>
  <si>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</si>
  <si>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</si>
  <si>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</si>
  <si>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</si>
  <si>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</si>
  <si>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</si>
  <si>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</si>
  <si>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</si>
  <si>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</si>
  <si>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</si>
  <si>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</si>
  <si>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</si>
  <si>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</si>
  <si>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</si>
  <si>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</si>
  <si>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</si>
  <si>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</si>
  <si>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</si>
  <si>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</si>
  <si>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</si>
  <si>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</si>
  <si>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</si>
  <si>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</si>
  <si>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</si>
  <si>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</si>
  <si>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</si>
  <si>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</si>
  <si>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</si>
  <si>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</si>
  <si>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</si>
  <si>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</si>
  <si>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</si>
  <si>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</si>
  <si>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</si>
  <si>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</si>
  <si>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</si>
  <si>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</si>
  <si>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</si>
  <si>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</si>
  <si>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</si>
  <si>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</si>
  <si>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</si>
  <si>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</si>
  <si>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</si>
  <si>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</si>
  <si>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</si>
  <si>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</si>
  <si>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</si>
  <si>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</si>
  <si>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</si>
  <si>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</si>
  <si>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</si>
  <si>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</si>
  <si>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</si>
  <si>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</si>
  <si>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</si>
  <si>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</si>
  <si>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</si>
  <si>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</si>
  <si>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</si>
  <si>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</si>
  <si>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</si>
  <si>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</si>
  <si>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</si>
  <si>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</si>
  <si>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</si>
  <si>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</si>
  <si>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</si>
  <si>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</si>
  <si>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</si>
  <si>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</si>
  <si>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</si>
  <si>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</si>
  <si>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</si>
  <si>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</si>
  <si>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</si>
  <si>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</si>
  <si>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</si>
  <si>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</si>
  <si>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</si>
  <si>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</si>
  <si>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</si>
  <si>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</si>
  <si>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</si>
  <si>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</si>
  <si>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</si>
  <si>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</si>
  <si>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</si>
  <si>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</si>
  <si>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</si>
  <si>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</si>
  <si>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</si>
  <si>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</si>
  <si>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</si>
  <si>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</si>
  <si>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</si>
  <si>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</si>
  <si>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</si>
  <si>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</si>
  <si>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</si>
  <si>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</si>
  <si>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</si>
  <si>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</si>
  <si>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</si>
  <si>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</si>
  <si>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</si>
  <si>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</si>
  <si>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</si>
  <si>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</si>
  <si>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</si>
  <si>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</si>
  <si>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</si>
  <si>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</si>
  <si>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</si>
  <si>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</si>
  <si>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</si>
  <si>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</si>
  <si>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</si>
  <si>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</si>
  <si>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</si>
  <si>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</si>
  <si>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</si>
  <si>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</si>
  <si>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</si>
  <si>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</si>
  <si>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</si>
  <si>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</si>
  <si>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</si>
  <si>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</si>
  <si>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</si>
  <si>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</si>
  <si>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</si>
  <si>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</si>
  <si>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</si>
  <si>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</si>
  <si>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</si>
  <si>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</si>
  <si>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</si>
  <si>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</si>
  <si>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</si>
  <si>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</si>
  <si>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</si>
  <si>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</si>
  <si>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</si>
  <si>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</si>
  <si>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</si>
  <si>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</si>
  <si>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</si>
  <si>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</si>
  <si>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</si>
  <si>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</si>
  <si>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</si>
  <si>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</si>
  <si>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</si>
  <si>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</si>
  <si>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</si>
  <si>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</si>
  <si>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</si>
  <si>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</si>
  <si>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</si>
  <si>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</si>
  <si>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</si>
  <si>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</si>
  <si>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</si>
  <si>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</si>
  <si>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</si>
  <si>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</si>
  <si>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</si>
  <si>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</si>
  <si>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</si>
  <si>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</si>
  <si>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</si>
  <si>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</si>
  <si>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</si>
  <si>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</si>
  <si>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</si>
  <si>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</si>
  <si>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</si>
  <si>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</si>
  <si>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</si>
  <si>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</si>
  <si>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</si>
  <si>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</si>
  <si>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</si>
  <si>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</si>
  <si>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</si>
  <si>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</si>
  <si>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</si>
  <si>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</si>
  <si>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</si>
  <si>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</si>
  <si>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</si>
  <si>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</si>
  <si>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</si>
  <si>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</si>
  <si>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</si>
  <si>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</si>
  <si>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</si>
  <si>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</si>
  <si>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</si>
  <si>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</si>
  <si>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</si>
  <si>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</si>
  <si>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</si>
  <si>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</si>
  <si>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</si>
  <si>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</si>
  <si>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</si>
  <si>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</si>
  <si>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</si>
  <si>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</si>
  <si>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</si>
  <si>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</si>
  <si>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</si>
  <si>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</si>
  <si>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</si>
  <si>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</si>
  <si>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</si>
  <si>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</si>
  <si>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</si>
  <si>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</si>
  <si>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</si>
  <si>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</si>
  <si>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</si>
  <si>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</si>
  <si>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</si>
  <si>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</si>
  <si>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</si>
  <si>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</si>
  <si>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</si>
  <si>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</si>
  <si>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</si>
  <si>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</si>
  <si>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</si>
  <si>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</si>
  <si>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</si>
  <si>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</si>
  <si>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</si>
  <si>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</si>
  <si>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</si>
  <si>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</si>
  <si>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</si>
  <si>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</si>
  <si>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</si>
  <si>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</si>
  <si>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</si>
  <si>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</si>
  <si>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</si>
  <si>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</si>
  <si>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</si>
  <si>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</si>
  <si>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</si>
  <si>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</si>
  <si>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</si>
  <si>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</si>
  <si>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</si>
  <si>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</si>
  <si>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</si>
  <si>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</si>
  <si>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</si>
  <si>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</si>
  <si>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</si>
  <si>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</si>
  <si>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</si>
  <si>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</si>
  <si>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</si>
  <si>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</si>
  <si>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</si>
  <si>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</si>
  <si>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</si>
  <si>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</si>
  <si>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</si>
  <si>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</si>
  <si>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</si>
  <si>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</si>
  <si>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</si>
  <si>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</si>
  <si>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</si>
  <si>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</si>
  <si>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</si>
  <si>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</si>
  <si>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</si>
  <si>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</si>
  <si>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</si>
  <si>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</si>
  <si>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</si>
  <si>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</si>
  <si>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</si>
  <si>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</si>
  <si>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</si>
  <si>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</si>
  <si>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</si>
  <si>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</si>
  <si>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</si>
  <si>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</si>
  <si>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</si>
  <si>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420-450</t>
  </si>
  <si>
    <t>N</t>
  </si>
  <si>
    <t>440-450</t>
  </si>
  <si>
    <t>250-275</t>
  </si>
  <si>
    <t>750-780</t>
  </si>
  <si>
    <t>677-685</t>
  </si>
  <si>
    <t>Part profit of Rs.37.75/-</t>
  </si>
  <si>
    <t>ITC&lt;&gt;</t>
  </si>
  <si>
    <t>1750-1800</t>
  </si>
  <si>
    <t>490-500</t>
  </si>
  <si>
    <t>145-150</t>
  </si>
  <si>
    <t>1160-1180</t>
  </si>
  <si>
    <t>PIIND JUNE FUT</t>
  </si>
  <si>
    <t>2820-2850</t>
  </si>
  <si>
    <t xml:space="preserve">NIFTY JUNE FUT </t>
  </si>
  <si>
    <t>215-220</t>
  </si>
  <si>
    <t>Retail Research Technical Calls &amp; Fundamental Performance Report for the month of June-2022</t>
  </si>
  <si>
    <t>Profit of Rs.16/-</t>
  </si>
  <si>
    <t>Profit of Rs.24.5/-</t>
  </si>
  <si>
    <t>Loss of Rs.50/-</t>
  </si>
  <si>
    <t>NIFTY JUNE FUT</t>
  </si>
  <si>
    <t>16700-16800</t>
  </si>
  <si>
    <t>1000-1020</t>
  </si>
  <si>
    <t>108-110</t>
  </si>
  <si>
    <t>Profit of Rs.5.75/-</t>
  </si>
  <si>
    <t>Profit of Rs.80/-</t>
  </si>
  <si>
    <t>Profit of Rs.77.5/-</t>
  </si>
  <si>
    <t>Profit of Rs.32/-</t>
  </si>
  <si>
    <t>Sell</t>
  </si>
  <si>
    <t>16600-16500</t>
  </si>
  <si>
    <t>Profit of Rs.65/-</t>
  </si>
  <si>
    <t>COLPAL JUNE FUT</t>
  </si>
  <si>
    <t>1620-1640</t>
  </si>
  <si>
    <t>Loss of Rs.3.8/-</t>
  </si>
  <si>
    <t>AXISBANK JUNE FUT</t>
  </si>
  <si>
    <t>670-665</t>
  </si>
  <si>
    <t>Profit of Rs.7/-</t>
  </si>
  <si>
    <t>BEL JUNE FUT</t>
  </si>
  <si>
    <t>245-250</t>
  </si>
  <si>
    <t>Profit of Rs.2.75/-</t>
  </si>
  <si>
    <t>RBLBANK JUNE FUT</t>
  </si>
  <si>
    <t>102-100</t>
  </si>
  <si>
    <t>2210-2230</t>
  </si>
  <si>
    <t>2350-2450</t>
  </si>
  <si>
    <t>188-190</t>
  </si>
  <si>
    <t>1650-1700</t>
  </si>
  <si>
    <t>BANKNIFTY 35300 CE 9-JUN</t>
  </si>
  <si>
    <t>350-400</t>
  </si>
  <si>
    <t>NIFTY 16500 CE 9-JUN</t>
  </si>
  <si>
    <t>110-130</t>
  </si>
  <si>
    <t>Loss of Rs.29/-</t>
  </si>
  <si>
    <t>Loss of Rs.2.75/-</t>
  </si>
  <si>
    <t>TCS JUNE FUT</t>
  </si>
  <si>
    <t>3500-550</t>
  </si>
  <si>
    <t>16550-16650</t>
  </si>
  <si>
    <t>Neutral/-</t>
  </si>
  <si>
    <t>NIFTY 16400 CE 9-JUN</t>
  </si>
  <si>
    <t>130-150</t>
  </si>
  <si>
    <t xml:space="preserve">HDFCBANK 1380 CE </t>
  </si>
  <si>
    <t>35-40</t>
  </si>
  <si>
    <t>90-100</t>
  </si>
  <si>
    <t>Profit of Rs.20/-</t>
  </si>
  <si>
    <t>Profit of Rs.7.5/-</t>
  </si>
  <si>
    <t>Profit of Rs.19.75/-</t>
  </si>
  <si>
    <t>500-515</t>
  </si>
  <si>
    <t>SIEMENS JUNE FUT</t>
  </si>
  <si>
    <t>2420-2450</t>
  </si>
  <si>
    <t>Profit of Rs.15/-</t>
  </si>
  <si>
    <t>Profit of Rs.6/-</t>
  </si>
  <si>
    <t>Loss of Rs.105/-</t>
  </si>
  <si>
    <t>BANKNIFTY 34800 CE 9-JUN</t>
  </si>
  <si>
    <t>160-220</t>
  </si>
  <si>
    <t>Profit of Rs.50/-</t>
  </si>
  <si>
    <t>NIFTY 16350 CE 9-JUN</t>
  </si>
  <si>
    <t>50-65</t>
  </si>
  <si>
    <t>Profit of Rs.14/-</t>
  </si>
  <si>
    <t>APOLLOHOSP JUNE FUT</t>
  </si>
  <si>
    <t>3750-3800</t>
  </si>
  <si>
    <t>HDFCAMC JUNE FUT</t>
  </si>
  <si>
    <t>1950-2000</t>
  </si>
  <si>
    <t>MOTHERSON</t>
  </si>
  <si>
    <t>Profit of Rs.42.5/-</t>
  </si>
  <si>
    <t>ICICIBANK JUNE FUT</t>
  </si>
  <si>
    <t>735-745</t>
  </si>
  <si>
    <t>40-50</t>
  </si>
  <si>
    <t>INFY 1520 CE JUN</t>
  </si>
  <si>
    <t>HDFCBANK 1360 CE</t>
  </si>
  <si>
    <t>40-45</t>
  </si>
  <si>
    <t>188-192</t>
  </si>
  <si>
    <t>1240-1300</t>
  </si>
  <si>
    <t>700-710</t>
  </si>
  <si>
    <t>PANTH</t>
  </si>
  <si>
    <t>RILINFRA</t>
  </si>
  <si>
    <t>Rachana Infra Ltd</t>
  </si>
  <si>
    <t>GRAVITON RESEARCH CAPITAL LLP</t>
  </si>
  <si>
    <t>Loss of Rs.9/-</t>
  </si>
  <si>
    <t>Loss of Rs.62.5/-</t>
  </si>
  <si>
    <t>Loss of Rs.90/-</t>
  </si>
  <si>
    <t>Loss of Rs.12.5/-</t>
  </si>
  <si>
    <t>650-670</t>
  </si>
  <si>
    <t>Profit of Rs.3/-</t>
  </si>
  <si>
    <t>1030-1060</t>
  </si>
  <si>
    <t>239-241</t>
  </si>
  <si>
    <t>248-252</t>
  </si>
  <si>
    <t>120-140</t>
  </si>
  <si>
    <t>Profit of Rs.4/-</t>
  </si>
  <si>
    <t>NIFTY 15900 CE 16-JUN</t>
  </si>
  <si>
    <t>Loss of Rs.14.5/-</t>
  </si>
  <si>
    <t>Loss of Rs.8.5/-</t>
  </si>
  <si>
    <t>395-400</t>
  </si>
  <si>
    <t>440-460</t>
  </si>
  <si>
    <t>PURAV BHARATBHAI PATEL</t>
  </si>
  <si>
    <t>XTX MARKETS LLP</t>
  </si>
  <si>
    <t>Loss of Rs.18/-</t>
  </si>
  <si>
    <t>2400-2420</t>
  </si>
  <si>
    <t>HDFCBANK 1340 CE JUN</t>
  </si>
  <si>
    <t>30-35</t>
  </si>
  <si>
    <t>Profit of Rs.4.5/-</t>
  </si>
  <si>
    <t>BERGEPAINT JUNE FUT</t>
  </si>
  <si>
    <t>568-560</t>
  </si>
  <si>
    <t>Profit of Rs.8/-</t>
  </si>
  <si>
    <t>NIFTY 15850 CE 16-JUN</t>
  </si>
  <si>
    <t>NIFTY 15800 CE 16-JUN</t>
  </si>
  <si>
    <t>Profit of Rs.22/-</t>
  </si>
  <si>
    <t>Profit of Rs.9.5/-</t>
  </si>
  <si>
    <t>HINDALCO JUNE FUT</t>
  </si>
  <si>
    <t>375-380</t>
  </si>
  <si>
    <t xml:space="preserve">PIIND JUNE FUT </t>
  </si>
  <si>
    <t>2620-2650</t>
  </si>
  <si>
    <t>Profit of Rs.43/-</t>
  </si>
  <si>
    <t>ALPHA LEON ENTERPRISES LLP</t>
  </si>
  <si>
    <t>Loss of Rs.5/-</t>
  </si>
  <si>
    <t>Loss of Rs.70/-</t>
  </si>
  <si>
    <t xml:space="preserve">NIFTY 15800 CE 16-JUN </t>
  </si>
  <si>
    <t>232-238</t>
  </si>
  <si>
    <t>Profit of Rs.5.5/-</t>
  </si>
  <si>
    <t>380-385</t>
  </si>
  <si>
    <t>Profit of Rs.8.5/-</t>
  </si>
  <si>
    <t>NIFTY 15700 PE 16-JUN</t>
  </si>
  <si>
    <t>NIFTY 15750 CE 16-JUN</t>
  </si>
  <si>
    <t>Profit of Rs.5/-</t>
  </si>
  <si>
    <t>ETT</t>
  </si>
  <si>
    <t>SCANDENT</t>
  </si>
  <si>
    <t>ZENAB AIYUB YACOOBALI</t>
  </si>
  <si>
    <t>Profit of Rs.37.50/-</t>
  </si>
  <si>
    <t>Loss of Rs.3.4/-</t>
  </si>
  <si>
    <t>Loss of Rs.6/-</t>
  </si>
  <si>
    <t>Loss of Rs.21/-</t>
  </si>
  <si>
    <t>Loss of Rs.53/-</t>
  </si>
  <si>
    <t>Loss of Rs.10.5/-</t>
  </si>
  <si>
    <t>570-565</t>
  </si>
  <si>
    <t>PIDILITIND JUNE FUT</t>
  </si>
  <si>
    <t>2180-2220</t>
  </si>
  <si>
    <t>16800-16900</t>
  </si>
  <si>
    <t>Loss of Rs.160/-</t>
  </si>
  <si>
    <t>NIFTY 15700 CE 16-JUN</t>
  </si>
  <si>
    <t>BANKNIFTY 33400 CE 16-JUN</t>
  </si>
  <si>
    <t>150-160</t>
  </si>
  <si>
    <t>Loss of Rs.33/-</t>
  </si>
  <si>
    <t>Loss of Rs.66/-</t>
  </si>
  <si>
    <t>704-708</t>
  </si>
  <si>
    <t>725-745</t>
  </si>
  <si>
    <t>26-32</t>
  </si>
  <si>
    <t>SUPPETRO</t>
  </si>
  <si>
    <t>CHENFERRO</t>
  </si>
  <si>
    <t>MATHEWE</t>
  </si>
  <si>
    <t>SELLWIN</t>
  </si>
  <si>
    <t>GSTL</t>
  </si>
  <si>
    <t>Globesecure Techno Ltd</t>
  </si>
  <si>
    <t>AVIRAT ENTERPRISE</t>
  </si>
  <si>
    <t>RBL Bank Limited</t>
  </si>
  <si>
    <t>HRTI PRIVATE LIMITED</t>
  </si>
  <si>
    <t>RIIL</t>
  </si>
  <si>
    <t>Reliance Indl Infra Ltd</t>
  </si>
  <si>
    <t>SKY WANDERERS  LLP</t>
  </si>
  <si>
    <t>Loss of Rs.27/-</t>
  </si>
  <si>
    <t>3730-3800</t>
  </si>
  <si>
    <t>2550-2600</t>
  </si>
  <si>
    <t>550-545</t>
  </si>
  <si>
    <t>Profit of Rs.59/-</t>
  </si>
  <si>
    <t>Profit of Rs.45/-</t>
  </si>
  <si>
    <t>Loss of Rs.14/-</t>
  </si>
  <si>
    <t>2335-2340</t>
  </si>
  <si>
    <t>RAKESH RADHEYSHYAM JHUNJHUNWALA</t>
  </si>
  <si>
    <t>MANSI SHARE &amp; STOCK ADVISORS PRIVATE LIMITED</t>
  </si>
  <si>
    <t>DHYAANI</t>
  </si>
  <si>
    <t>AGAM MAHENDRABHAI SHAH</t>
  </si>
  <si>
    <t>GIRIRAJ STOCK BROKING PRIVATE LIMITED</t>
  </si>
  <si>
    <t>EASUN</t>
  </si>
  <si>
    <t>AMIT KUMAR SUREKA</t>
  </si>
  <si>
    <t>PRASHANT AGGARWAL</t>
  </si>
  <si>
    <t>SHAKUNTLA ARORA</t>
  </si>
  <si>
    <t>AMICI SECURITIES LIMITED</t>
  </si>
  <si>
    <t>SACHINKUMAR BHAGVANDAS SAHU</t>
  </si>
  <si>
    <t>ANGAD ISHWARLAL RATHOD</t>
  </si>
  <si>
    <t>FISCHER</t>
  </si>
  <si>
    <t>KIRTAN JITENDRA BHAI PATEL</t>
  </si>
  <si>
    <t>FRASER</t>
  </si>
  <si>
    <t>GAURAV INDERCHAND NAHTA</t>
  </si>
  <si>
    <t>GOURISHANKERGUPTA</t>
  </si>
  <si>
    <t>IFL</t>
  </si>
  <si>
    <t>MOHAMMED MOHSIN HAJIMOHAMMED AJMERWALA</t>
  </si>
  <si>
    <t>HIRWANI JAYANTIBHAI VAGHELA</t>
  </si>
  <si>
    <t>JETMALL</t>
  </si>
  <si>
    <t>R ROUNAK KUMAR .</t>
  </si>
  <si>
    <t>BHARAT KUMAR PUKHRAJJI</t>
  </si>
  <si>
    <t>LANCER</t>
  </si>
  <si>
    <t>ABDUL KHALIK ABDUL KADAR CHATAIWALA</t>
  </si>
  <si>
    <t>SANJAY H SARAWAGI</t>
  </si>
  <si>
    <t>NATURAL</t>
  </si>
  <si>
    <t>PURSHOTTAM AGARWAL</t>
  </si>
  <si>
    <t>HANSABEN BHARATKUMAR PATEL</t>
  </si>
  <si>
    <t>SEJAL P PATEL</t>
  </si>
  <si>
    <t>PIFL</t>
  </si>
  <si>
    <t>JUMMAGANI</t>
  </si>
  <si>
    <t>DARWIN PARSHOTTAM PATEL</t>
  </si>
  <si>
    <t>POOJA</t>
  </si>
  <si>
    <t>SRG INVESTMENT</t>
  </si>
  <si>
    <t>EPITOME TRADING AND INVESTMENTS</t>
  </si>
  <si>
    <t>PRISMMEDI</t>
  </si>
  <si>
    <t>SHRESTHHANUMANKANODIA</t>
  </si>
  <si>
    <t>SAMOR</t>
  </si>
  <si>
    <t>BIRJUKUMAR AJITBHAI SHAH</t>
  </si>
  <si>
    <t>SHAIBAL GHOSH</t>
  </si>
  <si>
    <t>SEACOAST</t>
  </si>
  <si>
    <t>SWARNIM COMMOSALE PVT LTD</t>
  </si>
  <si>
    <t>CSB PROJECTS PRIVATE LIMITED</t>
  </si>
  <si>
    <t>SHAH NISHITH</t>
  </si>
  <si>
    <t>VINEET SAMPATMAL RATHI</t>
  </si>
  <si>
    <t>MEHTA MANISHKUMAR INDRAVADAN</t>
  </si>
  <si>
    <t>SHIVAAGRO</t>
  </si>
  <si>
    <t>VRAMATH INVESTMENT CONSULTANCY PVT LTD</t>
  </si>
  <si>
    <t>RAJESH MADHAVAN UNNI(HUF)</t>
  </si>
  <si>
    <t>SPENTA</t>
  </si>
  <si>
    <t>SHAH DIPAK KANAYALAL</t>
  </si>
  <si>
    <t>ZENLABS</t>
  </si>
  <si>
    <t>PREET REMEDIES PRIVATE LIMITE</t>
  </si>
  <si>
    <t>ZKHATAUE</t>
  </si>
  <si>
    <t>PAUL MASCARENHAS</t>
  </si>
  <si>
    <t>LAKSHAY KUMAR TUTEJA</t>
  </si>
  <si>
    <t>NEHA VERMA</t>
  </si>
  <si>
    <t>AMBANIORG</t>
  </si>
  <si>
    <t>Ambani Organics Limited</t>
  </si>
  <si>
    <t>V N SHAH</t>
  </si>
  <si>
    <t>Delta Corp Limited</t>
  </si>
  <si>
    <t>MANSI SHARES &amp; STOCK ADVISORS PVT LTD</t>
  </si>
  <si>
    <t>Fiem Industries Limited</t>
  </si>
  <si>
    <t>SAGEONE INVESTMENT MANAGERS LLP</t>
  </si>
  <si>
    <t>SAGEONE FLAGSHIP GROWTH 2 FUND</t>
  </si>
  <si>
    <t>MANGLMCEM</t>
  </si>
  <si>
    <t>Mangalam Cement Ltd</t>
  </si>
  <si>
    <t>RAMBARA TRADING PRIVATE LIMITED</t>
  </si>
  <si>
    <t>NOPEA CAPITAL SERVICES PRIVATE LIMITED</t>
  </si>
  <si>
    <t>ELEVATION CAPITAL V FII HOLDINGS LIMITED</t>
  </si>
  <si>
    <t>Indiabulls Real Estate Li</t>
  </si>
  <si>
    <t>INTEGRATED CORE STRATEGIES (ASIA) PTE. LTD.</t>
  </si>
  <si>
    <t>INNOVATIVE</t>
  </si>
  <si>
    <t>Innovative Tyres &amp; Tubes</t>
  </si>
  <si>
    <t>PRADIPKUMAR RAVICHANDRA KOTHARI</t>
  </si>
  <si>
    <t>Lancer Container Line Ltd</t>
  </si>
  <si>
    <t>SPARK ONLINE PRIVATE LIMITED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</si>
</sst>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489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39" fillId="0" borderId="1" xfId="2" applyBorder="1"/>
    <xf numFmtId="0" fontId="39" fillId="0" borderId="2" xfId="2" applyBorder="1"/>
    <xf numFmtId="0" fontId="39" fillId="5" borderId="0" xfId="2" applyFill="1" applyBorder="1" applyAlignment="1">
      <alignment horizontal="center" wrapText="1"/>
    </xf>
    <xf numFmtId="0" fontId="39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2" fontId="1" fillId="0" borderId="21" xfId="0" applyNumberFormat="1" applyFont="1" applyBorder="1"/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0" fontId="32" fillId="19" borderId="21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/>
    <xf numFmtId="0" fontId="31" fillId="20" borderId="21" xfId="0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2" fillId="19" borderId="1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0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/>
    </xf>
    <xf numFmtId="0" fontId="0" fillId="21" borderId="21" xfId="0" applyFont="1" applyFill="1" applyBorder="1" applyAlignment="1"/>
    <xf numFmtId="0" fontId="1" fillId="0" borderId="23" xfId="0" applyFont="1" applyBorder="1"/>
    <xf numFmtId="0" fontId="0" fillId="0" borderId="23" xfId="0" applyFont="1" applyBorder="1" applyAlignment="1"/>
    <xf numFmtId="0" fontId="1" fillId="0" borderId="24" xfId="0" applyFont="1" applyBorder="1"/>
    <xf numFmtId="0" fontId="31" fillId="11" borderId="20" xfId="0" applyFont="1" applyFill="1" applyBorder="1" applyAlignment="1">
      <alignment horizontal="center"/>
    </xf>
    <xf numFmtId="16" fontId="31" fillId="11" borderId="1" xfId="0" applyNumberFormat="1" applyFont="1" applyFill="1" applyBorder="1" applyAlignment="1">
      <alignment horizontal="center" vertical="center"/>
    </xf>
    <xf numFmtId="16" fontId="31" fillId="11" borderId="4" xfId="0" applyNumberFormat="1" applyFont="1" applyFill="1" applyBorder="1" applyAlignment="1">
      <alignment horizontal="center" vertical="center"/>
    </xf>
    <xf numFmtId="0" fontId="32" fillId="11" borderId="1" xfId="0" applyFont="1" applyFill="1" applyBorder="1"/>
    <xf numFmtId="0" fontId="31" fillId="11" borderId="1" xfId="0" applyFont="1" applyFill="1" applyBorder="1" applyAlignment="1">
      <alignment horizont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1" borderId="21" xfId="0" applyFont="1" applyFill="1" applyBorder="1" applyAlignment="1">
      <alignment horizontal="center" vertical="center"/>
    </xf>
    <xf numFmtId="16" fontId="32" fillId="6" borderId="2" xfId="0" applyNumberFormat="1" applyFont="1" applyFill="1" applyBorder="1" applyAlignment="1">
      <alignment horizontal="center" vertical="center"/>
    </xf>
    <xf numFmtId="0" fontId="0" fillId="22" borderId="21" xfId="0" applyFont="1" applyFill="1" applyBorder="1" applyAlignment="1"/>
    <xf numFmtId="0" fontId="31" fillId="11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1" fillId="0" borderId="5" xfId="0" applyFont="1" applyBorder="1"/>
    <xf numFmtId="0" fontId="1" fillId="12" borderId="25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" fontId="31" fillId="12" borderId="26" xfId="0" applyNumberFormat="1" applyFont="1" applyFill="1" applyBorder="1" applyAlignment="1">
      <alignment horizontal="center" vertical="center"/>
    </xf>
    <xf numFmtId="165" fontId="31" fillId="12" borderId="26" xfId="0" applyNumberFormat="1" applyFont="1" applyFill="1" applyBorder="1" applyAlignment="1">
      <alignment horizontal="center" vertical="center"/>
    </xf>
    <xf numFmtId="16" fontId="31" fillId="12" borderId="26" xfId="0" applyNumberFormat="1" applyFont="1" applyFill="1" applyBorder="1" applyAlignment="1">
      <alignment horizontal="center" vertical="center"/>
    </xf>
    <xf numFmtId="0" fontId="31" fillId="12" borderId="26" xfId="0" applyFont="1" applyFill="1" applyBorder="1" applyAlignment="1">
      <alignment horizontal="left"/>
    </xf>
    <xf numFmtId="0" fontId="31" fillId="12" borderId="26" xfId="0" applyFont="1" applyFill="1" applyBorder="1" applyAlignment="1">
      <alignment horizontal="center" vertical="center"/>
    </xf>
    <xf numFmtId="0" fontId="32" fillId="14" borderId="26" xfId="0" applyFont="1" applyFill="1" applyBorder="1" applyAlignment="1">
      <alignment horizontal="center" vertical="center"/>
    </xf>
    <xf numFmtId="2" fontId="32" fillId="14" borderId="26" xfId="0" applyNumberFormat="1" applyFont="1" applyFill="1" applyBorder="1" applyAlignment="1">
      <alignment horizontal="center" vertical="center"/>
    </xf>
    <xf numFmtId="10" fontId="32" fillId="14" borderId="26" xfId="0" applyNumberFormat="1" applyFont="1" applyFill="1" applyBorder="1" applyAlignment="1">
      <alignment horizontal="center" vertical="center" wrapText="1"/>
    </xf>
    <xf numFmtId="16" fontId="32" fillId="14" borderId="26" xfId="0" applyNumberFormat="1" applyFont="1" applyFill="1" applyBorder="1" applyAlignment="1">
      <alignment horizontal="center" vertical="center"/>
    </xf>
    <xf numFmtId="0" fontId="1" fillId="12" borderId="27" xfId="0" applyFont="1" applyFill="1" applyBorder="1"/>
    <xf numFmtId="0" fontId="1" fillId="12" borderId="26" xfId="0" applyFont="1" applyFill="1" applyBorder="1"/>
    <xf numFmtId="0" fontId="0" fillId="13" borderId="26" xfId="0" applyFont="1" applyFill="1" applyBorder="1" applyAlignment="1"/>
    <xf numFmtId="0" fontId="0" fillId="24" borderId="21" xfId="0" applyFont="1" applyFill="1" applyBorder="1" applyAlignment="1"/>
    <xf numFmtId="0" fontId="1" fillId="23" borderId="21" xfId="0" applyFont="1" applyFill="1" applyBorder="1"/>
    <xf numFmtId="15" fontId="31" fillId="12" borderId="26" xfId="0" applyNumberFormat="1" applyFont="1" applyFill="1" applyBorder="1" applyAlignment="1">
      <alignment horizontal="center" vertical="center"/>
    </xf>
    <xf numFmtId="0" fontId="32" fillId="12" borderId="26" xfId="0" applyFont="1" applyFill="1" applyBorder="1"/>
    <xf numFmtId="43" fontId="31" fillId="12" borderId="26" xfId="0" applyNumberFormat="1" applyFont="1" applyFill="1" applyBorder="1" applyAlignment="1">
      <alignment horizontal="center" vertical="top"/>
    </xf>
    <xf numFmtId="0" fontId="31" fillId="12" borderId="26" xfId="0" applyFont="1" applyFill="1" applyBorder="1" applyAlignment="1">
      <alignment horizontal="center" vertical="top"/>
    </xf>
    <xf numFmtId="0" fontId="32" fillId="14" borderId="20" xfId="0" applyFont="1" applyFill="1" applyBorder="1" applyAlignment="1">
      <alignment horizontal="center" vertical="center"/>
    </xf>
    <xf numFmtId="0" fontId="41" fillId="25" borderId="23" xfId="0" applyFont="1" applyFill="1" applyBorder="1" applyAlignment="1">
      <alignment horizontal="center" vertical="center"/>
    </xf>
    <xf numFmtId="165" fontId="41" fillId="25" borderId="23" xfId="0" applyNumberFormat="1" applyFont="1" applyFill="1" applyBorder="1" applyAlignment="1">
      <alignment horizontal="center" vertical="center"/>
    </xf>
    <xf numFmtId="0" fontId="41" fillId="25" borderId="23" xfId="0" applyFont="1" applyFill="1" applyBorder="1"/>
    <xf numFmtId="0" fontId="41" fillId="26" borderId="23" xfId="0" applyFont="1" applyFill="1" applyBorder="1" applyAlignment="1">
      <alignment horizontal="center" vertical="center"/>
    </xf>
    <xf numFmtId="2" fontId="41" fillId="25" borderId="23" xfId="0" applyNumberFormat="1" applyFont="1" applyFill="1" applyBorder="1" applyAlignment="1">
      <alignment horizontal="center" vertical="center"/>
    </xf>
    <xf numFmtId="166" fontId="41" fillId="25" borderId="23" xfId="0" applyNumberFormat="1" applyFont="1" applyFill="1" applyBorder="1" applyAlignment="1">
      <alignment horizontal="center" vertical="center"/>
    </xf>
    <xf numFmtId="0" fontId="41" fillId="26" borderId="2" xfId="0" applyFont="1" applyFill="1" applyBorder="1" applyAlignment="1">
      <alignment horizontal="center" vertical="center"/>
    </xf>
    <xf numFmtId="165" fontId="41" fillId="12" borderId="21" xfId="0" applyNumberFormat="1" applyFont="1" applyFill="1" applyBorder="1" applyAlignment="1">
      <alignment horizontal="center" vertical="center"/>
    </xf>
    <xf numFmtId="0" fontId="31" fillId="25" borderId="21" xfId="0" applyFont="1" applyFill="1" applyBorder="1" applyAlignment="1">
      <alignment horizontal="center" vertical="center"/>
    </xf>
    <xf numFmtId="165" fontId="31" fillId="25" borderId="21" xfId="0" applyNumberFormat="1" applyFont="1" applyFill="1" applyBorder="1" applyAlignment="1">
      <alignment horizontal="center" vertical="center"/>
    </xf>
    <xf numFmtId="0" fontId="31" fillId="25" borderId="21" xfId="0" applyFont="1" applyFill="1" applyBorder="1"/>
    <xf numFmtId="0" fontId="32" fillId="25" borderId="21" xfId="0" applyFont="1" applyFill="1" applyBorder="1" applyAlignment="1">
      <alignment horizontal="center" vertical="center"/>
    </xf>
    <xf numFmtId="166" fontId="32" fillId="25" borderId="21" xfId="0" applyNumberFormat="1" applyFont="1" applyFill="1" applyBorder="1" applyAlignment="1">
      <alignment horizontal="center" vertical="center"/>
    </xf>
    <xf numFmtId="0" fontId="41" fillId="11" borderId="21" xfId="0" applyFont="1" applyFill="1" applyBorder="1" applyAlignment="1">
      <alignment horizontal="center" vertical="center"/>
    </xf>
    <xf numFmtId="165" fontId="41" fillId="11" borderId="21" xfId="0" applyNumberFormat="1" applyFont="1" applyFill="1" applyBorder="1" applyAlignment="1">
      <alignment horizontal="center" vertical="center"/>
    </xf>
    <xf numFmtId="0" fontId="41" fillId="11" borderId="21" xfId="0" applyFont="1" applyFill="1" applyBorder="1"/>
    <xf numFmtId="0" fontId="0" fillId="27" borderId="21" xfId="0" applyFont="1" applyFill="1" applyBorder="1" applyAlignment="1"/>
    <xf numFmtId="0" fontId="32" fillId="26" borderId="21" xfId="0" applyFont="1" applyFill="1" applyBorder="1" applyAlignment="1">
      <alignment horizontal="center" vertical="center"/>
    </xf>
    <xf numFmtId="2" fontId="32" fillId="25" borderId="21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16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left"/>
    </xf>
    <xf numFmtId="2" fontId="32" fillId="19" borderId="21" xfId="0" applyNumberFormat="1" applyFont="1" applyFill="1" applyBorder="1" applyAlignment="1">
      <alignment horizontal="center" vertical="center"/>
    </xf>
    <xf numFmtId="10" fontId="32" fillId="19" borderId="21" xfId="0" applyNumberFormat="1" applyFont="1" applyFill="1" applyBorder="1" applyAlignment="1">
      <alignment horizontal="center" vertical="center" wrapText="1"/>
    </xf>
    <xf numFmtId="16" fontId="32" fillId="19" borderId="21" xfId="0" applyNumberFormat="1" applyFont="1" applyFill="1" applyBorder="1" applyAlignment="1">
      <alignment horizontal="center" vertical="center"/>
    </xf>
    <xf numFmtId="1" fontId="31" fillId="11" borderId="26" xfId="0" applyNumberFormat="1" applyFont="1" applyFill="1" applyBorder="1" applyAlignment="1">
      <alignment horizontal="center" vertical="center"/>
    </xf>
    <xf numFmtId="165" fontId="31" fillId="11" borderId="26" xfId="0" applyNumberFormat="1" applyFont="1" applyFill="1" applyBorder="1" applyAlignment="1">
      <alignment horizontal="center" vertical="center"/>
    </xf>
    <xf numFmtId="16" fontId="31" fillId="11" borderId="26" xfId="0" applyNumberFormat="1" applyFont="1" applyFill="1" applyBorder="1" applyAlignment="1">
      <alignment horizontal="center" vertical="center"/>
    </xf>
    <xf numFmtId="0" fontId="31" fillId="11" borderId="26" xfId="0" applyFont="1" applyFill="1" applyBorder="1" applyAlignment="1">
      <alignment horizontal="left"/>
    </xf>
    <xf numFmtId="0" fontId="31" fillId="11" borderId="26" xfId="0" applyFont="1" applyFill="1" applyBorder="1" applyAlignment="1">
      <alignment horizontal="center" vertical="center"/>
    </xf>
    <xf numFmtId="0" fontId="32" fillId="6" borderId="3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5" fontId="41" fillId="12" borderId="26" xfId="0" applyNumberFormat="1" applyFont="1" applyFill="1" applyBorder="1" applyAlignment="1">
      <alignment horizontal="center" vertical="center"/>
    </xf>
    <xf numFmtId="0" fontId="1" fillId="23" borderId="0" xfId="0" applyFont="1" applyFill="1" applyBorder="1"/>
    <xf numFmtId="0" fontId="1" fillId="23" borderId="27" xfId="0" applyFont="1" applyFill="1" applyBorder="1"/>
    <xf numFmtId="0" fontId="1" fillId="23" borderId="26" xfId="0" applyFont="1" applyFill="1" applyBorder="1"/>
    <xf numFmtId="0" fontId="0" fillId="24" borderId="26" xfId="0" applyFont="1" applyFill="1" applyBorder="1" applyAlignment="1"/>
    <xf numFmtId="1" fontId="31" fillId="25" borderId="26" xfId="0" applyNumberFormat="1" applyFont="1" applyFill="1" applyBorder="1" applyAlignment="1">
      <alignment horizontal="center" vertical="center"/>
    </xf>
    <xf numFmtId="165" fontId="41" fillId="25" borderId="26" xfId="0" applyNumberFormat="1" applyFont="1" applyFill="1" applyBorder="1" applyAlignment="1">
      <alignment horizontal="center" vertical="center"/>
    </xf>
    <xf numFmtId="16" fontId="31" fillId="25" borderId="26" xfId="0" applyNumberFormat="1" applyFont="1" applyFill="1" applyBorder="1" applyAlignment="1">
      <alignment horizontal="center" vertical="center"/>
    </xf>
    <xf numFmtId="0" fontId="31" fillId="25" borderId="26" xfId="0" applyFont="1" applyFill="1" applyBorder="1" applyAlignment="1">
      <alignment horizontal="left"/>
    </xf>
    <xf numFmtId="0" fontId="31" fillId="25" borderId="26" xfId="0" applyFont="1" applyFill="1" applyBorder="1" applyAlignment="1">
      <alignment horizontal="center" vertical="center"/>
    </xf>
    <xf numFmtId="0" fontId="32" fillId="26" borderId="1" xfId="0" applyFont="1" applyFill="1" applyBorder="1" applyAlignment="1">
      <alignment horizontal="center" vertical="center"/>
    </xf>
    <xf numFmtId="2" fontId="32" fillId="26" borderId="1" xfId="0" applyNumberFormat="1" applyFont="1" applyFill="1" applyBorder="1" applyAlignment="1">
      <alignment horizontal="center" vertical="center"/>
    </xf>
    <xf numFmtId="10" fontId="32" fillId="26" borderId="1" xfId="0" applyNumberFormat="1" applyFont="1" applyFill="1" applyBorder="1" applyAlignment="1">
      <alignment horizontal="center" vertical="center" wrapText="1"/>
    </xf>
    <xf numFmtId="0" fontId="32" fillId="26" borderId="3" xfId="0" applyFont="1" applyFill="1" applyBorder="1" applyAlignment="1">
      <alignment horizontal="center" vertical="center"/>
    </xf>
    <xf numFmtId="16" fontId="32" fillId="26" borderId="21" xfId="0" applyNumberFormat="1" applyFont="1" applyFill="1" applyBorder="1" applyAlignment="1">
      <alignment horizontal="center" vertical="center"/>
    </xf>
    <xf numFmtId="0" fontId="41" fillId="25" borderId="21" xfId="0" applyFont="1" applyFill="1" applyBorder="1" applyAlignment="1">
      <alignment horizontal="center" vertical="center"/>
    </xf>
    <xf numFmtId="165" fontId="41" fillId="25" borderId="21" xfId="0" applyNumberFormat="1" applyFont="1" applyFill="1" applyBorder="1" applyAlignment="1">
      <alignment horizontal="center" vertical="center"/>
    </xf>
    <xf numFmtId="0" fontId="41" fillId="25" borderId="21" xfId="0" applyFont="1" applyFill="1" applyBorder="1"/>
    <xf numFmtId="0" fontId="41" fillId="20" borderId="21" xfId="0" applyFont="1" applyFill="1" applyBorder="1" applyAlignment="1">
      <alignment horizontal="center" vertical="center"/>
    </xf>
    <xf numFmtId="165" fontId="41" fillId="20" borderId="21" xfId="0" applyNumberFormat="1" applyFont="1" applyFill="1" applyBorder="1" applyAlignment="1">
      <alignment horizontal="center" vertical="center"/>
    </xf>
    <xf numFmtId="0" fontId="41" fillId="20" borderId="21" xfId="0" applyFont="1" applyFill="1" applyBorder="1"/>
    <xf numFmtId="0" fontId="32" fillId="6" borderId="2" xfId="0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15" fontId="31" fillId="20" borderId="23" xfId="0" applyNumberFormat="1" applyFont="1" applyFill="1" applyBorder="1" applyAlignment="1">
      <alignment horizontal="center" vertical="center"/>
    </xf>
    <xf numFmtId="0" fontId="32" fillId="20" borderId="23" xfId="0" applyFont="1" applyFill="1" applyBorder="1"/>
    <xf numFmtId="43" fontId="31" fillId="20" borderId="23" xfId="0" applyNumberFormat="1" applyFont="1" applyFill="1" applyBorder="1" applyAlignment="1">
      <alignment horizontal="center" vertical="top"/>
    </xf>
    <xf numFmtId="0" fontId="31" fillId="20" borderId="23" xfId="0" applyFont="1" applyFill="1" applyBorder="1" applyAlignment="1">
      <alignment horizontal="center" vertical="top"/>
    </xf>
    <xf numFmtId="0" fontId="32" fillId="19" borderId="2" xfId="0" applyFont="1" applyFill="1" applyBorder="1" applyAlignment="1">
      <alignment horizontal="center" vertical="center"/>
    </xf>
    <xf numFmtId="2" fontId="32" fillId="19" borderId="2" xfId="0" applyNumberFormat="1" applyFont="1" applyFill="1" applyBorder="1" applyAlignment="1">
      <alignment horizontal="center" vertical="center"/>
    </xf>
    <xf numFmtId="10" fontId="32" fillId="19" borderId="2" xfId="0" applyNumberFormat="1" applyFont="1" applyFill="1" applyBorder="1" applyAlignment="1">
      <alignment horizontal="center" vertical="center" wrapText="1"/>
    </xf>
    <xf numFmtId="16" fontId="32" fillId="19" borderId="2" xfId="0" applyNumberFormat="1" applyFont="1" applyFill="1" applyBorder="1" applyAlignment="1">
      <alignment horizontal="center" vertical="center"/>
    </xf>
    <xf numFmtId="0" fontId="32" fillId="19" borderId="23" xfId="0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165" fontId="41" fillId="11" borderId="26" xfId="0" applyNumberFormat="1" applyFont="1" applyFill="1" applyBorder="1" applyAlignment="1">
      <alignment horizontal="center" vertical="center"/>
    </xf>
    <xf numFmtId="1" fontId="31" fillId="20" borderId="26" xfId="0" applyNumberFormat="1" applyFont="1" applyFill="1" applyBorder="1" applyAlignment="1">
      <alignment horizontal="center" vertical="center"/>
    </xf>
    <xf numFmtId="165" fontId="31" fillId="20" borderId="26" xfId="0" applyNumberFormat="1" applyFont="1" applyFill="1" applyBorder="1" applyAlignment="1">
      <alignment horizontal="center" vertical="center"/>
    </xf>
    <xf numFmtId="16" fontId="31" fillId="20" borderId="26" xfId="0" applyNumberFormat="1" applyFont="1" applyFill="1" applyBorder="1" applyAlignment="1">
      <alignment horizontal="center" vertical="center"/>
    </xf>
    <xf numFmtId="0" fontId="31" fillId="20" borderId="26" xfId="0" applyFont="1" applyFill="1" applyBorder="1" applyAlignment="1">
      <alignment horizontal="left"/>
    </xf>
    <xf numFmtId="0" fontId="31" fillId="20" borderId="26" xfId="0" applyFont="1" applyFill="1" applyBorder="1" applyAlignment="1">
      <alignment horizontal="center" vertical="center"/>
    </xf>
    <xf numFmtId="165" fontId="41" fillId="20" borderId="26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218</xdr:row>
      <xdr:rowOff>0</xdr:rowOff>
    </xdr:from>
    <xdr:to>
      <xdr:col>11</xdr:col>
      <xdr:colOff>123825</xdr:colOff>
      <xdr:row>232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510</xdr:row>
      <xdr:rowOff>0</xdr:rowOff>
    </xdr:from>
    <xdr:to>
      <xdr:col>12</xdr:col>
      <xdr:colOff>331694</xdr:colOff>
      <xdr:row>514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511</xdr:row>
      <xdr:rowOff>11206</xdr:rowOff>
    </xdr:from>
    <xdr:to>
      <xdr:col>5</xdr:col>
      <xdr:colOff>224117</xdr:colOff>
      <xdr:row>515</xdr:row>
      <xdr:rowOff>22411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3" sqref="C23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44732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12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12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13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12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12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C15" sqref="C15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15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44732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79" t="s">
        <v>16</v>
      </c>
      <c r="B9" s="481" t="s">
        <v>17</v>
      </c>
      <c r="C9" s="481" t="s">
        <v>18</v>
      </c>
      <c r="D9" s="481" t="s">
        <v>19</v>
      </c>
      <c r="E9" s="23" t="s">
        <v>20</v>
      </c>
      <c r="F9" s="23" t="s">
        <v>21</v>
      </c>
      <c r="G9" s="476" t="s">
        <v>22</v>
      </c>
      <c r="H9" s="477"/>
      <c r="I9" s="478"/>
      <c r="J9" s="476" t="s">
        <v>23</v>
      </c>
      <c r="K9" s="477"/>
      <c r="L9" s="478"/>
      <c r="M9" s="23"/>
      <c r="N9" s="24"/>
      <c r="O9" s="24"/>
      <c r="P9" s="24"/>
    </row>
    <row r="10" spans="1:16" ht="59.25" customHeight="1">
      <c r="A10" s="480"/>
      <c r="B10" s="482"/>
      <c r="C10" s="482"/>
      <c r="D10" s="482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44742</v>
      </c>
      <c r="E11" s="32">
        <v>15319.25</v>
      </c>
      <c r="F11" s="32">
        <v>15319.516666666668</v>
      </c>
      <c r="G11" s="33">
        <v>15211.383333333337</v>
      </c>
      <c r="H11" s="33">
        <v>15103.516666666668</v>
      </c>
      <c r="I11" s="33">
        <v>14995.383333333337</v>
      </c>
      <c r="J11" s="33">
        <v>15427.383333333337</v>
      </c>
      <c r="K11" s="33">
        <v>15535.516666666668</v>
      </c>
      <c r="L11" s="33">
        <v>15643.383333333337</v>
      </c>
      <c r="M11" s="34">
        <v>15427.65</v>
      </c>
      <c r="N11" s="34">
        <v>15211.65</v>
      </c>
      <c r="O11" s="35">
        <v>13279250</v>
      </c>
      <c r="P11" s="36">
        <v>-1.0716600487219792E-2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44742</v>
      </c>
      <c r="E12" s="37">
        <v>32789.25</v>
      </c>
      <c r="F12" s="37">
        <v>32688.75</v>
      </c>
      <c r="G12" s="38">
        <v>32435.5</v>
      </c>
      <c r="H12" s="38">
        <v>32081.75</v>
      </c>
      <c r="I12" s="38">
        <v>31828.5</v>
      </c>
      <c r="J12" s="38">
        <v>33042.5</v>
      </c>
      <c r="K12" s="38">
        <v>33295.75</v>
      </c>
      <c r="L12" s="38">
        <v>33649.5</v>
      </c>
      <c r="M12" s="28">
        <v>32942</v>
      </c>
      <c r="N12" s="28">
        <v>32335</v>
      </c>
      <c r="O12" s="39">
        <v>3132925</v>
      </c>
      <c r="P12" s="40">
        <v>-8.6331092608524479E-2</v>
      </c>
    </row>
    <row r="13" spans="1:16" ht="12.75" customHeight="1">
      <c r="A13" s="28">
        <v>3</v>
      </c>
      <c r="B13" s="29" t="s">
        <v>35</v>
      </c>
      <c r="C13" s="30" t="s">
        <v>824</v>
      </c>
      <c r="D13" s="31">
        <v>44740</v>
      </c>
      <c r="E13" s="37">
        <v>15080.05</v>
      </c>
      <c r="F13" s="37">
        <v>15059.35</v>
      </c>
      <c r="G13" s="38">
        <v>14970.75</v>
      </c>
      <c r="H13" s="38">
        <v>14861.449999999999</v>
      </c>
      <c r="I13" s="38">
        <v>14772.849999999999</v>
      </c>
      <c r="J13" s="38">
        <v>15168.650000000001</v>
      </c>
      <c r="K13" s="38">
        <v>15257.250000000004</v>
      </c>
      <c r="L13" s="38">
        <v>15366.550000000003</v>
      </c>
      <c r="M13" s="28">
        <v>15147.95</v>
      </c>
      <c r="N13" s="28">
        <v>14950.05</v>
      </c>
      <c r="O13" s="39">
        <v>3840</v>
      </c>
      <c r="P13" s="40">
        <v>-3.0303030303030304E-2</v>
      </c>
    </row>
    <row r="14" spans="1:16" ht="12.75" customHeight="1">
      <c r="A14" s="28">
        <v>4</v>
      </c>
      <c r="B14" s="29" t="s">
        <v>35</v>
      </c>
      <c r="C14" s="30" t="s">
        <v>853</v>
      </c>
      <c r="D14" s="31">
        <v>44740</v>
      </c>
      <c r="E14" s="37">
        <v>6085.15</v>
      </c>
      <c r="F14" s="37">
        <v>6132.0666666666666</v>
      </c>
      <c r="G14" s="38">
        <v>5974.2833333333328</v>
      </c>
      <c r="H14" s="38">
        <v>5863.4166666666661</v>
      </c>
      <c r="I14" s="38">
        <v>5705.6333333333323</v>
      </c>
      <c r="J14" s="38">
        <v>6242.9333333333334</v>
      </c>
      <c r="K14" s="38">
        <v>6400.7166666666681</v>
      </c>
      <c r="L14" s="38">
        <v>6511.5833333333339</v>
      </c>
      <c r="M14" s="28">
        <v>6289.85</v>
      </c>
      <c r="N14" s="28">
        <v>6021.2</v>
      </c>
      <c r="O14" s="39">
        <v>1500</v>
      </c>
      <c r="P14" s="40">
        <v>-0.13043478260869565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44742</v>
      </c>
      <c r="E15" s="37">
        <v>688.55</v>
      </c>
      <c r="F15" s="37">
        <v>684.36666666666667</v>
      </c>
      <c r="G15" s="38">
        <v>674.43333333333339</v>
      </c>
      <c r="H15" s="38">
        <v>660.31666666666672</v>
      </c>
      <c r="I15" s="38">
        <v>650.38333333333344</v>
      </c>
      <c r="J15" s="38">
        <v>698.48333333333335</v>
      </c>
      <c r="K15" s="38">
        <v>708.41666666666652</v>
      </c>
      <c r="L15" s="38">
        <v>722.5333333333333</v>
      </c>
      <c r="M15" s="28">
        <v>694.3</v>
      </c>
      <c r="N15" s="28">
        <v>670.25</v>
      </c>
      <c r="O15" s="39">
        <v>3891300</v>
      </c>
      <c r="P15" s="40">
        <v>-3.7426408746846086E-2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44742</v>
      </c>
      <c r="E16" s="37">
        <v>2175.1999999999998</v>
      </c>
      <c r="F16" s="37">
        <v>2191.75</v>
      </c>
      <c r="G16" s="38">
        <v>2123.4499999999998</v>
      </c>
      <c r="H16" s="38">
        <v>2071.6999999999998</v>
      </c>
      <c r="I16" s="38">
        <v>2003.3999999999996</v>
      </c>
      <c r="J16" s="38">
        <v>2243.5</v>
      </c>
      <c r="K16" s="38">
        <v>2311.8000000000002</v>
      </c>
      <c r="L16" s="38">
        <v>2363.5500000000002</v>
      </c>
      <c r="M16" s="28">
        <v>2260.0500000000002</v>
      </c>
      <c r="N16" s="28">
        <v>2140</v>
      </c>
      <c r="O16" s="39">
        <v>626000</v>
      </c>
      <c r="P16" s="40">
        <v>3.0452674897119343E-2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44742</v>
      </c>
      <c r="E17" s="37">
        <v>17915.150000000001</v>
      </c>
      <c r="F17" s="37">
        <v>17971.233333333334</v>
      </c>
      <c r="G17" s="38">
        <v>17712.066666666666</v>
      </c>
      <c r="H17" s="38">
        <v>17508.983333333334</v>
      </c>
      <c r="I17" s="38">
        <v>17249.816666666666</v>
      </c>
      <c r="J17" s="38">
        <v>18174.316666666666</v>
      </c>
      <c r="K17" s="38">
        <v>18433.48333333333</v>
      </c>
      <c r="L17" s="38">
        <v>18636.566666666666</v>
      </c>
      <c r="M17" s="28">
        <v>18230.400000000001</v>
      </c>
      <c r="N17" s="28">
        <v>17768.150000000001</v>
      </c>
      <c r="O17" s="39">
        <v>38170</v>
      </c>
      <c r="P17" s="40">
        <v>4.0054495912806541E-2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44742</v>
      </c>
      <c r="E18" s="37">
        <v>91.25</v>
      </c>
      <c r="F18" s="37">
        <v>91.433333333333323</v>
      </c>
      <c r="G18" s="38">
        <v>90.166666666666643</v>
      </c>
      <c r="H18" s="38">
        <v>89.083333333333314</v>
      </c>
      <c r="I18" s="38">
        <v>87.816666666666634</v>
      </c>
      <c r="J18" s="38">
        <v>92.516666666666652</v>
      </c>
      <c r="K18" s="38">
        <v>93.783333333333331</v>
      </c>
      <c r="L18" s="38">
        <v>94.86666666666666</v>
      </c>
      <c r="M18" s="28">
        <v>92.7</v>
      </c>
      <c r="N18" s="28">
        <v>90.35</v>
      </c>
      <c r="O18" s="39">
        <v>18442800</v>
      </c>
      <c r="P18" s="40">
        <v>-1.1279565972594515E-2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44742</v>
      </c>
      <c r="E19" s="37">
        <v>230.35</v>
      </c>
      <c r="F19" s="37">
        <v>229.9</v>
      </c>
      <c r="G19" s="38">
        <v>226.8</v>
      </c>
      <c r="H19" s="38">
        <v>223.25</v>
      </c>
      <c r="I19" s="38">
        <v>220.15</v>
      </c>
      <c r="J19" s="38">
        <v>233.45000000000002</v>
      </c>
      <c r="K19" s="38">
        <v>236.54999999999998</v>
      </c>
      <c r="L19" s="38">
        <v>240.10000000000002</v>
      </c>
      <c r="M19" s="28">
        <v>233</v>
      </c>
      <c r="N19" s="28">
        <v>226.35</v>
      </c>
      <c r="O19" s="39">
        <v>10722400</v>
      </c>
      <c r="P19" s="40">
        <v>-1.292484442316898E-2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44742</v>
      </c>
      <c r="E20" s="37">
        <v>2062.0500000000002</v>
      </c>
      <c r="F20" s="37">
        <v>2076.75</v>
      </c>
      <c r="G20" s="38">
        <v>2040.5</v>
      </c>
      <c r="H20" s="38">
        <v>2018.9499999999998</v>
      </c>
      <c r="I20" s="38">
        <v>1982.6999999999998</v>
      </c>
      <c r="J20" s="38">
        <v>2098.3000000000002</v>
      </c>
      <c r="K20" s="38">
        <v>2134.5500000000002</v>
      </c>
      <c r="L20" s="38">
        <v>2156.1000000000004</v>
      </c>
      <c r="M20" s="28">
        <v>2113</v>
      </c>
      <c r="N20" s="28">
        <v>2055.1999999999998</v>
      </c>
      <c r="O20" s="39">
        <v>3601000</v>
      </c>
      <c r="P20" s="40">
        <v>5.2078007450149733E-2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44742</v>
      </c>
      <c r="E21" s="37">
        <v>2102.1</v>
      </c>
      <c r="F21" s="37">
        <v>2102.1166666666668</v>
      </c>
      <c r="G21" s="38">
        <v>2062.2333333333336</v>
      </c>
      <c r="H21" s="38">
        <v>2022.3666666666668</v>
      </c>
      <c r="I21" s="38">
        <v>1982.4833333333336</v>
      </c>
      <c r="J21" s="38">
        <v>2141.9833333333336</v>
      </c>
      <c r="K21" s="38">
        <v>2181.8666666666668</v>
      </c>
      <c r="L21" s="38">
        <v>2221.7333333333336</v>
      </c>
      <c r="M21" s="28">
        <v>2142</v>
      </c>
      <c r="N21" s="28">
        <v>2062.25</v>
      </c>
      <c r="O21" s="39">
        <v>22401500</v>
      </c>
      <c r="P21" s="40">
        <v>2.5029170193781602E-2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44742</v>
      </c>
      <c r="E22" s="37">
        <v>670</v>
      </c>
      <c r="F22" s="37">
        <v>675.36666666666667</v>
      </c>
      <c r="G22" s="38">
        <v>659.13333333333333</v>
      </c>
      <c r="H22" s="38">
        <v>648.26666666666665</v>
      </c>
      <c r="I22" s="38">
        <v>632.0333333333333</v>
      </c>
      <c r="J22" s="38">
        <v>686.23333333333335</v>
      </c>
      <c r="K22" s="38">
        <v>702.4666666666667</v>
      </c>
      <c r="L22" s="38">
        <v>713.33333333333337</v>
      </c>
      <c r="M22" s="28">
        <v>691.6</v>
      </c>
      <c r="N22" s="28">
        <v>664.5</v>
      </c>
      <c r="O22" s="39">
        <v>79665000</v>
      </c>
      <c r="P22" s="40">
        <v>-6.3920676000124724E-3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44742</v>
      </c>
      <c r="E23" s="37">
        <v>3080.25</v>
      </c>
      <c r="F23" s="37">
        <v>3062.4666666666667</v>
      </c>
      <c r="G23" s="38">
        <v>3036.3833333333332</v>
      </c>
      <c r="H23" s="38">
        <v>2992.5166666666664</v>
      </c>
      <c r="I23" s="38">
        <v>2966.4333333333329</v>
      </c>
      <c r="J23" s="38">
        <v>3106.3333333333335</v>
      </c>
      <c r="K23" s="38">
        <v>3132.4166666666665</v>
      </c>
      <c r="L23" s="38">
        <v>3176.2833333333338</v>
      </c>
      <c r="M23" s="28">
        <v>3088.55</v>
      </c>
      <c r="N23" s="28">
        <v>3018.6</v>
      </c>
      <c r="O23" s="39">
        <v>236600</v>
      </c>
      <c r="P23" s="40">
        <v>9.3856655290102398E-3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44742</v>
      </c>
      <c r="E24" s="37">
        <v>462.1</v>
      </c>
      <c r="F24" s="37">
        <v>462.58333333333331</v>
      </c>
      <c r="G24" s="38">
        <v>456.86666666666662</v>
      </c>
      <c r="H24" s="38">
        <v>451.63333333333333</v>
      </c>
      <c r="I24" s="38">
        <v>445.91666666666663</v>
      </c>
      <c r="J24" s="38">
        <v>467.81666666666661</v>
      </c>
      <c r="K24" s="38">
        <v>473.5333333333333</v>
      </c>
      <c r="L24" s="38">
        <v>478.76666666666659</v>
      </c>
      <c r="M24" s="28">
        <v>468.3</v>
      </c>
      <c r="N24" s="28">
        <v>457.35</v>
      </c>
      <c r="O24" s="39">
        <v>6927000</v>
      </c>
      <c r="P24" s="40">
        <v>-6.8817204301075269E-3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44742</v>
      </c>
      <c r="E25" s="37">
        <v>358.6</v>
      </c>
      <c r="F25" s="37">
        <v>359.45</v>
      </c>
      <c r="G25" s="38">
        <v>356.9</v>
      </c>
      <c r="H25" s="38">
        <v>355.2</v>
      </c>
      <c r="I25" s="38">
        <v>352.65</v>
      </c>
      <c r="J25" s="38">
        <v>361.15</v>
      </c>
      <c r="K25" s="38">
        <v>363.70000000000005</v>
      </c>
      <c r="L25" s="38">
        <v>365.4</v>
      </c>
      <c r="M25" s="28">
        <v>362</v>
      </c>
      <c r="N25" s="28">
        <v>357.75</v>
      </c>
      <c r="O25" s="39">
        <v>62141400</v>
      </c>
      <c r="P25" s="40">
        <v>9.6904703875213254E-3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44742</v>
      </c>
      <c r="E26" s="37">
        <v>721.15</v>
      </c>
      <c r="F26" s="37">
        <v>720.16666666666663</v>
      </c>
      <c r="G26" s="38">
        <v>711.58333333333326</v>
      </c>
      <c r="H26" s="38">
        <v>702.01666666666665</v>
      </c>
      <c r="I26" s="38">
        <v>693.43333333333328</v>
      </c>
      <c r="J26" s="38">
        <v>729.73333333333323</v>
      </c>
      <c r="K26" s="38">
        <v>738.31666666666649</v>
      </c>
      <c r="L26" s="38">
        <v>747.88333333333321</v>
      </c>
      <c r="M26" s="28">
        <v>728.75</v>
      </c>
      <c r="N26" s="28">
        <v>710.6</v>
      </c>
      <c r="O26" s="39">
        <v>1117200</v>
      </c>
      <c r="P26" s="40">
        <v>-1.9053472649047325E-2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44742</v>
      </c>
      <c r="E27" s="37">
        <v>3704</v>
      </c>
      <c r="F27" s="37">
        <v>3661.6833333333329</v>
      </c>
      <c r="G27" s="38">
        <v>3601.3666666666659</v>
      </c>
      <c r="H27" s="38">
        <v>3498.7333333333331</v>
      </c>
      <c r="I27" s="38">
        <v>3438.4166666666661</v>
      </c>
      <c r="J27" s="38">
        <v>3764.3166666666657</v>
      </c>
      <c r="K27" s="38">
        <v>3824.6333333333323</v>
      </c>
      <c r="L27" s="38">
        <v>3927.2666666666655</v>
      </c>
      <c r="M27" s="28">
        <v>3722</v>
      </c>
      <c r="N27" s="28">
        <v>3559.05</v>
      </c>
      <c r="O27" s="39">
        <v>1858375</v>
      </c>
      <c r="P27" s="40">
        <v>1.34707348285849E-3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44742</v>
      </c>
      <c r="E28" s="37">
        <v>174.3</v>
      </c>
      <c r="F28" s="37">
        <v>174.78333333333333</v>
      </c>
      <c r="G28" s="38">
        <v>171.26666666666665</v>
      </c>
      <c r="H28" s="38">
        <v>168.23333333333332</v>
      </c>
      <c r="I28" s="38">
        <v>164.71666666666664</v>
      </c>
      <c r="J28" s="38">
        <v>177.81666666666666</v>
      </c>
      <c r="K28" s="38">
        <v>181.33333333333337</v>
      </c>
      <c r="L28" s="38">
        <v>184.36666666666667</v>
      </c>
      <c r="M28" s="28">
        <v>178.3</v>
      </c>
      <c r="N28" s="28">
        <v>171.75</v>
      </c>
      <c r="O28" s="39">
        <v>14289500</v>
      </c>
      <c r="P28" s="40">
        <v>2.0897335143244981E-2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44742</v>
      </c>
      <c r="E29" s="37">
        <v>131.9</v>
      </c>
      <c r="F29" s="37">
        <v>131.16666666666666</v>
      </c>
      <c r="G29" s="38">
        <v>129.38333333333333</v>
      </c>
      <c r="H29" s="38">
        <v>126.86666666666667</v>
      </c>
      <c r="I29" s="38">
        <v>125.08333333333334</v>
      </c>
      <c r="J29" s="38">
        <v>133.68333333333331</v>
      </c>
      <c r="K29" s="38">
        <v>135.46666666666667</v>
      </c>
      <c r="L29" s="38">
        <v>137.98333333333329</v>
      </c>
      <c r="M29" s="28">
        <v>132.94999999999999</v>
      </c>
      <c r="N29" s="28">
        <v>128.65</v>
      </c>
      <c r="O29" s="39">
        <v>37638500</v>
      </c>
      <c r="P29" s="40">
        <v>1.9681946250541829E-2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44742</v>
      </c>
      <c r="E30" s="37">
        <v>2588.4499999999998</v>
      </c>
      <c r="F30" s="37">
        <v>2606.0666666666666</v>
      </c>
      <c r="G30" s="38">
        <v>2547.1333333333332</v>
      </c>
      <c r="H30" s="38">
        <v>2505.8166666666666</v>
      </c>
      <c r="I30" s="38">
        <v>2446.8833333333332</v>
      </c>
      <c r="J30" s="38">
        <v>2647.3833333333332</v>
      </c>
      <c r="K30" s="38">
        <v>2706.3166666666666</v>
      </c>
      <c r="L30" s="38">
        <v>2747.6333333333332</v>
      </c>
      <c r="M30" s="28">
        <v>2665</v>
      </c>
      <c r="N30" s="28">
        <v>2564.75</v>
      </c>
      <c r="O30" s="39">
        <v>6314400</v>
      </c>
      <c r="P30" s="40">
        <v>-2.103843351265872E-2</v>
      </c>
    </row>
    <row r="31" spans="1:16" ht="12.75" customHeight="1">
      <c r="A31" s="28">
        <v>21</v>
      </c>
      <c r="B31" s="29" t="s">
        <v>44</v>
      </c>
      <c r="C31" s="30" t="s">
        <v>305</v>
      </c>
      <c r="D31" s="31">
        <v>44742</v>
      </c>
      <c r="E31" s="37">
        <v>1630.35</v>
      </c>
      <c r="F31" s="37">
        <v>1630.1333333333332</v>
      </c>
      <c r="G31" s="38">
        <v>1610.2666666666664</v>
      </c>
      <c r="H31" s="38">
        <v>1590.1833333333332</v>
      </c>
      <c r="I31" s="38">
        <v>1570.3166666666664</v>
      </c>
      <c r="J31" s="38">
        <v>1650.2166666666665</v>
      </c>
      <c r="K31" s="38">
        <v>1670.0833333333333</v>
      </c>
      <c r="L31" s="38">
        <v>1690.1666666666665</v>
      </c>
      <c r="M31" s="28">
        <v>1650</v>
      </c>
      <c r="N31" s="28">
        <v>1610.05</v>
      </c>
      <c r="O31" s="39">
        <v>662750</v>
      </c>
      <c r="P31" s="40">
        <v>-4.8934490923441203E-2</v>
      </c>
    </row>
    <row r="32" spans="1:16" ht="12.75" customHeight="1">
      <c r="A32" s="28">
        <v>22</v>
      </c>
      <c r="B32" s="29" t="s">
        <v>44</v>
      </c>
      <c r="C32" s="30" t="s">
        <v>306</v>
      </c>
      <c r="D32" s="31">
        <v>44742</v>
      </c>
      <c r="E32" s="37">
        <v>7969.05</v>
      </c>
      <c r="F32" s="37">
        <v>7923.3499999999995</v>
      </c>
      <c r="G32" s="38">
        <v>7818.2499999999991</v>
      </c>
      <c r="H32" s="38">
        <v>7667.45</v>
      </c>
      <c r="I32" s="38">
        <v>7562.3499999999995</v>
      </c>
      <c r="J32" s="38">
        <v>8074.1499999999987</v>
      </c>
      <c r="K32" s="38">
        <v>8179.2499999999991</v>
      </c>
      <c r="L32" s="38">
        <v>8330.0499999999993</v>
      </c>
      <c r="M32" s="28">
        <v>8028.45</v>
      </c>
      <c r="N32" s="28">
        <v>7772.55</v>
      </c>
      <c r="O32" s="39">
        <v>90150</v>
      </c>
      <c r="P32" s="40">
        <v>1.1784511784511785E-2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44742</v>
      </c>
      <c r="E33" s="37">
        <v>614.79999999999995</v>
      </c>
      <c r="F33" s="37">
        <v>613.31666666666661</v>
      </c>
      <c r="G33" s="38">
        <v>605.63333333333321</v>
      </c>
      <c r="H33" s="38">
        <v>596.46666666666658</v>
      </c>
      <c r="I33" s="38">
        <v>588.78333333333319</v>
      </c>
      <c r="J33" s="38">
        <v>622.48333333333323</v>
      </c>
      <c r="K33" s="38">
        <v>630.16666666666663</v>
      </c>
      <c r="L33" s="38">
        <v>639.33333333333326</v>
      </c>
      <c r="M33" s="28">
        <v>621</v>
      </c>
      <c r="N33" s="28">
        <v>604.15</v>
      </c>
      <c r="O33" s="39">
        <v>7821000</v>
      </c>
      <c r="P33" s="40">
        <v>4.5448469455955084E-2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44742</v>
      </c>
      <c r="E34" s="37">
        <v>516.54999999999995</v>
      </c>
      <c r="F34" s="37">
        <v>514.7166666666667</v>
      </c>
      <c r="G34" s="38">
        <v>508.83333333333337</v>
      </c>
      <c r="H34" s="38">
        <v>501.11666666666667</v>
      </c>
      <c r="I34" s="38">
        <v>495.23333333333335</v>
      </c>
      <c r="J34" s="38">
        <v>522.43333333333339</v>
      </c>
      <c r="K34" s="38">
        <v>528.31666666666661</v>
      </c>
      <c r="L34" s="38">
        <v>536.03333333333342</v>
      </c>
      <c r="M34" s="28">
        <v>520.6</v>
      </c>
      <c r="N34" s="28">
        <v>507</v>
      </c>
      <c r="O34" s="39">
        <v>14918000</v>
      </c>
      <c r="P34" s="40">
        <v>-2.5908034833770706E-3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44742</v>
      </c>
      <c r="E35" s="37">
        <v>635.95000000000005</v>
      </c>
      <c r="F35" s="37">
        <v>635.13333333333333</v>
      </c>
      <c r="G35" s="38">
        <v>628.9666666666667</v>
      </c>
      <c r="H35" s="38">
        <v>621.98333333333335</v>
      </c>
      <c r="I35" s="38">
        <v>615.81666666666672</v>
      </c>
      <c r="J35" s="38">
        <v>642.11666666666667</v>
      </c>
      <c r="K35" s="38">
        <v>648.28333333333342</v>
      </c>
      <c r="L35" s="38">
        <v>655.26666666666665</v>
      </c>
      <c r="M35" s="28">
        <v>641.29999999999995</v>
      </c>
      <c r="N35" s="28">
        <v>628.15</v>
      </c>
      <c r="O35" s="39">
        <v>60816000</v>
      </c>
      <c r="P35" s="40">
        <v>-1.9731260235591246E-5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44742</v>
      </c>
      <c r="E36" s="37">
        <v>3491.3</v>
      </c>
      <c r="F36" s="37">
        <v>3511.2999999999997</v>
      </c>
      <c r="G36" s="38">
        <v>3459.7499999999995</v>
      </c>
      <c r="H36" s="38">
        <v>3428.2</v>
      </c>
      <c r="I36" s="38">
        <v>3376.6499999999996</v>
      </c>
      <c r="J36" s="38">
        <v>3542.8499999999995</v>
      </c>
      <c r="K36" s="38">
        <v>3594.3999999999996</v>
      </c>
      <c r="L36" s="38">
        <v>3625.9499999999994</v>
      </c>
      <c r="M36" s="28">
        <v>3562.85</v>
      </c>
      <c r="N36" s="28">
        <v>3479.75</v>
      </c>
      <c r="O36" s="39">
        <v>3187250</v>
      </c>
      <c r="P36" s="40">
        <v>-1.6432649282518131E-2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44742</v>
      </c>
      <c r="E37" s="37">
        <v>11772.25</v>
      </c>
      <c r="F37" s="37">
        <v>11678.85</v>
      </c>
      <c r="G37" s="38">
        <v>11470.7</v>
      </c>
      <c r="H37" s="38">
        <v>11169.15</v>
      </c>
      <c r="I37" s="38">
        <v>10961</v>
      </c>
      <c r="J37" s="38">
        <v>11980.400000000001</v>
      </c>
      <c r="K37" s="38">
        <v>12188.55</v>
      </c>
      <c r="L37" s="38">
        <v>12490.100000000002</v>
      </c>
      <c r="M37" s="28">
        <v>11887</v>
      </c>
      <c r="N37" s="28">
        <v>11377.3</v>
      </c>
      <c r="O37" s="39">
        <v>1026900</v>
      </c>
      <c r="P37" s="40">
        <v>-7.7781535339871491E-3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44742</v>
      </c>
      <c r="E38" s="37">
        <v>5416.35</v>
      </c>
      <c r="F38" s="37">
        <v>5370.8833333333332</v>
      </c>
      <c r="G38" s="38">
        <v>5275.5666666666666</v>
      </c>
      <c r="H38" s="38">
        <v>5134.7833333333338</v>
      </c>
      <c r="I38" s="38">
        <v>5039.4666666666672</v>
      </c>
      <c r="J38" s="38">
        <v>5511.6666666666661</v>
      </c>
      <c r="K38" s="38">
        <v>5606.9833333333318</v>
      </c>
      <c r="L38" s="38">
        <v>5747.7666666666655</v>
      </c>
      <c r="M38" s="28">
        <v>5466.2</v>
      </c>
      <c r="N38" s="28">
        <v>5230.1000000000004</v>
      </c>
      <c r="O38" s="39">
        <v>5747875</v>
      </c>
      <c r="P38" s="40">
        <v>2.3979247051642578E-3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44742</v>
      </c>
      <c r="E39" s="37">
        <v>2073.6</v>
      </c>
      <c r="F39" s="37">
        <v>2086.7333333333336</v>
      </c>
      <c r="G39" s="38">
        <v>2046.9666666666672</v>
      </c>
      <c r="H39" s="38">
        <v>2020.3333333333335</v>
      </c>
      <c r="I39" s="38">
        <v>1980.5666666666671</v>
      </c>
      <c r="J39" s="38">
        <v>2113.3666666666672</v>
      </c>
      <c r="K39" s="38">
        <v>2153.1333333333337</v>
      </c>
      <c r="L39" s="38">
        <v>2179.7666666666673</v>
      </c>
      <c r="M39" s="28">
        <v>2126.5</v>
      </c>
      <c r="N39" s="28">
        <v>2060.1</v>
      </c>
      <c r="O39" s="39">
        <v>1224700</v>
      </c>
      <c r="P39" s="40">
        <v>6.4924391847468767E-3</v>
      </c>
    </row>
    <row r="40" spans="1:16" ht="12.75" customHeight="1">
      <c r="A40" s="28">
        <v>30</v>
      </c>
      <c r="B40" s="29" t="s">
        <v>44</v>
      </c>
      <c r="C40" s="30" t="s">
        <v>314</v>
      </c>
      <c r="D40" s="31">
        <v>44742</v>
      </c>
      <c r="E40" s="37">
        <v>365.8</v>
      </c>
      <c r="F40" s="37">
        <v>369.05</v>
      </c>
      <c r="G40" s="38">
        <v>353.8</v>
      </c>
      <c r="H40" s="38">
        <v>341.8</v>
      </c>
      <c r="I40" s="38">
        <v>326.55</v>
      </c>
      <c r="J40" s="38">
        <v>381.05</v>
      </c>
      <c r="K40" s="38">
        <v>396.3</v>
      </c>
      <c r="L40" s="38">
        <v>408.3</v>
      </c>
      <c r="M40" s="28">
        <v>384.3</v>
      </c>
      <c r="N40" s="28">
        <v>357.05</v>
      </c>
      <c r="O40" s="39">
        <v>7150400</v>
      </c>
      <c r="P40" s="40">
        <v>-1.6937967443906733E-2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44742</v>
      </c>
      <c r="E41" s="37">
        <v>310.8</v>
      </c>
      <c r="F41" s="37">
        <v>310.15000000000003</v>
      </c>
      <c r="G41" s="38">
        <v>305.40000000000009</v>
      </c>
      <c r="H41" s="38">
        <v>300.00000000000006</v>
      </c>
      <c r="I41" s="38">
        <v>295.25000000000011</v>
      </c>
      <c r="J41" s="38">
        <v>315.55000000000007</v>
      </c>
      <c r="K41" s="38">
        <v>320.29999999999995</v>
      </c>
      <c r="L41" s="38">
        <v>325.70000000000005</v>
      </c>
      <c r="M41" s="28">
        <v>314.89999999999998</v>
      </c>
      <c r="N41" s="28">
        <v>304.75</v>
      </c>
      <c r="O41" s="39">
        <v>38840400</v>
      </c>
      <c r="P41" s="40">
        <v>-8.4095400027572268E-3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44742</v>
      </c>
      <c r="E42" s="37">
        <v>95.4</v>
      </c>
      <c r="F42" s="37">
        <v>95.5</v>
      </c>
      <c r="G42" s="38">
        <v>94</v>
      </c>
      <c r="H42" s="38">
        <v>92.6</v>
      </c>
      <c r="I42" s="38">
        <v>91.1</v>
      </c>
      <c r="J42" s="38">
        <v>96.9</v>
      </c>
      <c r="K42" s="38">
        <v>98.4</v>
      </c>
      <c r="L42" s="38">
        <v>99.800000000000011</v>
      </c>
      <c r="M42" s="28">
        <v>97</v>
      </c>
      <c r="N42" s="28">
        <v>94.1</v>
      </c>
      <c r="O42" s="39">
        <v>114203700</v>
      </c>
      <c r="P42" s="40">
        <v>-1.0442011354420114E-2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44742</v>
      </c>
      <c r="E43" s="37">
        <v>1640.05</v>
      </c>
      <c r="F43" s="37">
        <v>1647.5833333333333</v>
      </c>
      <c r="G43" s="38">
        <v>1604.3166666666666</v>
      </c>
      <c r="H43" s="38">
        <v>1568.5833333333333</v>
      </c>
      <c r="I43" s="38">
        <v>1525.3166666666666</v>
      </c>
      <c r="J43" s="38">
        <v>1683.3166666666666</v>
      </c>
      <c r="K43" s="38">
        <v>1726.5833333333335</v>
      </c>
      <c r="L43" s="38">
        <v>1762.3166666666666</v>
      </c>
      <c r="M43" s="28">
        <v>1690.85</v>
      </c>
      <c r="N43" s="28">
        <v>1611.85</v>
      </c>
      <c r="O43" s="39">
        <v>1601600</v>
      </c>
      <c r="P43" s="40">
        <v>2.3370233702337023E-2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44742</v>
      </c>
      <c r="E44" s="37">
        <v>235.5</v>
      </c>
      <c r="F44" s="37">
        <v>234.76666666666665</v>
      </c>
      <c r="G44" s="38">
        <v>230.48333333333329</v>
      </c>
      <c r="H44" s="38">
        <v>225.46666666666664</v>
      </c>
      <c r="I44" s="38">
        <v>221.18333333333328</v>
      </c>
      <c r="J44" s="38">
        <v>239.7833333333333</v>
      </c>
      <c r="K44" s="38">
        <v>244.06666666666666</v>
      </c>
      <c r="L44" s="38">
        <v>249.08333333333331</v>
      </c>
      <c r="M44" s="28">
        <v>239.05</v>
      </c>
      <c r="N44" s="28">
        <v>229.75</v>
      </c>
      <c r="O44" s="39">
        <v>29674200</v>
      </c>
      <c r="P44" s="40">
        <v>2.9803507846498746E-2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44742</v>
      </c>
      <c r="E45" s="37">
        <v>561.15</v>
      </c>
      <c r="F45" s="37">
        <v>559.4666666666667</v>
      </c>
      <c r="G45" s="38">
        <v>551.68333333333339</v>
      </c>
      <c r="H45" s="38">
        <v>542.2166666666667</v>
      </c>
      <c r="I45" s="38">
        <v>534.43333333333339</v>
      </c>
      <c r="J45" s="38">
        <v>568.93333333333339</v>
      </c>
      <c r="K45" s="38">
        <v>576.7166666666667</v>
      </c>
      <c r="L45" s="38">
        <v>586.18333333333339</v>
      </c>
      <c r="M45" s="28">
        <v>567.25</v>
      </c>
      <c r="N45" s="28">
        <v>550</v>
      </c>
      <c r="O45" s="39">
        <v>6208400</v>
      </c>
      <c r="P45" s="40">
        <v>-1.5524158381301239E-2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44742</v>
      </c>
      <c r="E46" s="37">
        <v>628.70000000000005</v>
      </c>
      <c r="F46" s="37">
        <v>629.04999999999995</v>
      </c>
      <c r="G46" s="38">
        <v>617.94999999999993</v>
      </c>
      <c r="H46" s="38">
        <v>607.19999999999993</v>
      </c>
      <c r="I46" s="38">
        <v>596.09999999999991</v>
      </c>
      <c r="J46" s="38">
        <v>639.79999999999995</v>
      </c>
      <c r="K46" s="38">
        <v>650.89999999999986</v>
      </c>
      <c r="L46" s="38">
        <v>661.65</v>
      </c>
      <c r="M46" s="28">
        <v>640.15</v>
      </c>
      <c r="N46" s="28">
        <v>618.29999999999995</v>
      </c>
      <c r="O46" s="39">
        <v>7713750</v>
      </c>
      <c r="P46" s="40">
        <v>3.2976230331436221E-2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44742</v>
      </c>
      <c r="E47" s="37">
        <v>645.54999999999995</v>
      </c>
      <c r="F47" s="37">
        <v>649.51666666666665</v>
      </c>
      <c r="G47" s="38">
        <v>635.5333333333333</v>
      </c>
      <c r="H47" s="38">
        <v>625.51666666666665</v>
      </c>
      <c r="I47" s="38">
        <v>611.5333333333333</v>
      </c>
      <c r="J47" s="38">
        <v>659.5333333333333</v>
      </c>
      <c r="K47" s="38">
        <v>673.51666666666665</v>
      </c>
      <c r="L47" s="38">
        <v>683.5333333333333</v>
      </c>
      <c r="M47" s="28">
        <v>663.5</v>
      </c>
      <c r="N47" s="28">
        <v>639.5</v>
      </c>
      <c r="O47" s="39">
        <v>58526650</v>
      </c>
      <c r="P47" s="40">
        <v>1.1160897467461061E-2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44742</v>
      </c>
      <c r="E48" s="37">
        <v>45</v>
      </c>
      <c r="F48" s="37">
        <v>45.183333333333337</v>
      </c>
      <c r="G48" s="38">
        <v>44.416666666666671</v>
      </c>
      <c r="H48" s="38">
        <v>43.833333333333336</v>
      </c>
      <c r="I48" s="38">
        <v>43.06666666666667</v>
      </c>
      <c r="J48" s="38">
        <v>45.766666666666673</v>
      </c>
      <c r="K48" s="38">
        <v>46.533333333333339</v>
      </c>
      <c r="L48" s="38">
        <v>47.116666666666674</v>
      </c>
      <c r="M48" s="28">
        <v>45.95</v>
      </c>
      <c r="N48" s="28">
        <v>44.6</v>
      </c>
      <c r="O48" s="39">
        <v>103089000</v>
      </c>
      <c r="P48" s="40">
        <v>-6.7779463834092063E-3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44742</v>
      </c>
      <c r="E49" s="37">
        <v>314.25</v>
      </c>
      <c r="F49" s="37">
        <v>315.18333333333334</v>
      </c>
      <c r="G49" s="38">
        <v>310.7166666666667</v>
      </c>
      <c r="H49" s="38">
        <v>307.18333333333334</v>
      </c>
      <c r="I49" s="38">
        <v>302.7166666666667</v>
      </c>
      <c r="J49" s="38">
        <v>318.7166666666667</v>
      </c>
      <c r="K49" s="38">
        <v>323.18333333333328</v>
      </c>
      <c r="L49" s="38">
        <v>326.7166666666667</v>
      </c>
      <c r="M49" s="28">
        <v>319.64999999999998</v>
      </c>
      <c r="N49" s="28">
        <v>311.64999999999998</v>
      </c>
      <c r="O49" s="39">
        <v>14598100</v>
      </c>
      <c r="P49" s="40">
        <v>1.8780096308186195E-2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44742</v>
      </c>
      <c r="E50" s="37">
        <v>13377.1</v>
      </c>
      <c r="F50" s="37">
        <v>13457.75</v>
      </c>
      <c r="G50" s="38">
        <v>13229.35</v>
      </c>
      <c r="H50" s="38">
        <v>13081.6</v>
      </c>
      <c r="I50" s="38">
        <v>12853.2</v>
      </c>
      <c r="J50" s="38">
        <v>13605.5</v>
      </c>
      <c r="K50" s="38">
        <v>13833.900000000001</v>
      </c>
      <c r="L50" s="38">
        <v>13981.65</v>
      </c>
      <c r="M50" s="28">
        <v>13686.15</v>
      </c>
      <c r="N50" s="28">
        <v>13310</v>
      </c>
      <c r="O50" s="39">
        <v>104550</v>
      </c>
      <c r="P50" s="40">
        <v>2.1494870542256961E-2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44742</v>
      </c>
      <c r="E51" s="37">
        <v>301.60000000000002</v>
      </c>
      <c r="F51" s="37">
        <v>304.66666666666669</v>
      </c>
      <c r="G51" s="38">
        <v>297.33333333333337</v>
      </c>
      <c r="H51" s="38">
        <v>293.06666666666666</v>
      </c>
      <c r="I51" s="38">
        <v>285.73333333333335</v>
      </c>
      <c r="J51" s="38">
        <v>308.93333333333339</v>
      </c>
      <c r="K51" s="38">
        <v>316.26666666666677</v>
      </c>
      <c r="L51" s="38">
        <v>320.53333333333342</v>
      </c>
      <c r="M51" s="28">
        <v>312</v>
      </c>
      <c r="N51" s="28">
        <v>300.39999999999998</v>
      </c>
      <c r="O51" s="39">
        <v>16165800</v>
      </c>
      <c r="P51" s="40">
        <v>2.6165447897623401E-2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44742</v>
      </c>
      <c r="E52" s="37">
        <v>3284</v>
      </c>
      <c r="F52" s="37">
        <v>3294.35</v>
      </c>
      <c r="G52" s="38">
        <v>3244.2999999999997</v>
      </c>
      <c r="H52" s="38">
        <v>3204.6</v>
      </c>
      <c r="I52" s="38">
        <v>3154.5499999999997</v>
      </c>
      <c r="J52" s="38">
        <v>3334.0499999999997</v>
      </c>
      <c r="K52" s="38">
        <v>3384.1</v>
      </c>
      <c r="L52" s="38">
        <v>3423.7999999999997</v>
      </c>
      <c r="M52" s="28">
        <v>3344.4</v>
      </c>
      <c r="N52" s="28">
        <v>3254.65</v>
      </c>
      <c r="O52" s="39">
        <v>1719800</v>
      </c>
      <c r="P52" s="40">
        <v>-1.5095215977705527E-3</v>
      </c>
    </row>
    <row r="53" spans="1:16" ht="12.75" customHeight="1">
      <c r="A53" s="28">
        <v>43</v>
      </c>
      <c r="B53" s="29" t="s">
        <v>86</v>
      </c>
      <c r="C53" s="30" t="s">
        <v>320</v>
      </c>
      <c r="D53" s="31">
        <v>44742</v>
      </c>
      <c r="E53" s="37">
        <v>331.7</v>
      </c>
      <c r="F53" s="37">
        <v>336.33333333333331</v>
      </c>
      <c r="G53" s="38">
        <v>325.46666666666664</v>
      </c>
      <c r="H53" s="38">
        <v>319.23333333333335</v>
      </c>
      <c r="I53" s="38">
        <v>308.36666666666667</v>
      </c>
      <c r="J53" s="38">
        <v>342.56666666666661</v>
      </c>
      <c r="K53" s="38">
        <v>353.43333333333328</v>
      </c>
      <c r="L53" s="38">
        <v>359.66666666666657</v>
      </c>
      <c r="M53" s="28">
        <v>347.2</v>
      </c>
      <c r="N53" s="28">
        <v>330.1</v>
      </c>
      <c r="O53" s="39">
        <v>3617900</v>
      </c>
      <c r="P53" s="40">
        <v>8.6260733801717407E-2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44742</v>
      </c>
      <c r="E54" s="37">
        <v>181.05</v>
      </c>
      <c r="F54" s="37">
        <v>181.35000000000002</v>
      </c>
      <c r="G54" s="38">
        <v>178.30000000000004</v>
      </c>
      <c r="H54" s="38">
        <v>175.55</v>
      </c>
      <c r="I54" s="38">
        <v>172.50000000000003</v>
      </c>
      <c r="J54" s="38">
        <v>184.10000000000005</v>
      </c>
      <c r="K54" s="38">
        <v>187.15</v>
      </c>
      <c r="L54" s="38">
        <v>189.90000000000006</v>
      </c>
      <c r="M54" s="28">
        <v>184.4</v>
      </c>
      <c r="N54" s="28">
        <v>178.6</v>
      </c>
      <c r="O54" s="39">
        <v>47349900</v>
      </c>
      <c r="P54" s="40">
        <v>-3.3530347806319618E-3</v>
      </c>
    </row>
    <row r="55" spans="1:16" ht="12.75" customHeight="1">
      <c r="A55" s="28">
        <v>45</v>
      </c>
      <c r="B55" s="29" t="s">
        <v>63</v>
      </c>
      <c r="C55" s="30" t="s">
        <v>327</v>
      </c>
      <c r="D55" s="31">
        <v>44742</v>
      </c>
      <c r="E55" s="37">
        <v>420.1</v>
      </c>
      <c r="F55" s="37">
        <v>421.95000000000005</v>
      </c>
      <c r="G55" s="38">
        <v>411.35000000000008</v>
      </c>
      <c r="H55" s="38">
        <v>402.6</v>
      </c>
      <c r="I55" s="38">
        <v>392.00000000000006</v>
      </c>
      <c r="J55" s="38">
        <v>430.7000000000001</v>
      </c>
      <c r="K55" s="38">
        <v>441.3</v>
      </c>
      <c r="L55" s="38">
        <v>450.05000000000013</v>
      </c>
      <c r="M55" s="28">
        <v>432.55</v>
      </c>
      <c r="N55" s="28">
        <v>413.2</v>
      </c>
      <c r="O55" s="39">
        <v>3315000</v>
      </c>
      <c r="P55" s="40">
        <v>5.9171597633136093E-3</v>
      </c>
    </row>
    <row r="56" spans="1:16" ht="12.75" customHeight="1">
      <c r="A56" s="28">
        <v>46</v>
      </c>
      <c r="B56" s="29" t="s">
        <v>44</v>
      </c>
      <c r="C56" s="30" t="s">
        <v>338</v>
      </c>
      <c r="D56" s="31">
        <v>44742</v>
      </c>
      <c r="E56" s="37">
        <v>301.2</v>
      </c>
      <c r="F56" s="37">
        <v>301.25</v>
      </c>
      <c r="G56" s="38">
        <v>294.39999999999998</v>
      </c>
      <c r="H56" s="38">
        <v>287.59999999999997</v>
      </c>
      <c r="I56" s="38">
        <v>280.74999999999994</v>
      </c>
      <c r="J56" s="38">
        <v>308.05</v>
      </c>
      <c r="K56" s="38">
        <v>314.90000000000003</v>
      </c>
      <c r="L56" s="38">
        <v>321.70000000000005</v>
      </c>
      <c r="M56" s="28">
        <v>308.10000000000002</v>
      </c>
      <c r="N56" s="28">
        <v>294.45</v>
      </c>
      <c r="O56" s="39">
        <v>3423000</v>
      </c>
      <c r="P56" s="40">
        <v>-1.9759450171821305E-2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44742</v>
      </c>
      <c r="E57" s="37">
        <v>635.15</v>
      </c>
      <c r="F57" s="37">
        <v>630.83333333333337</v>
      </c>
      <c r="G57" s="38">
        <v>620.9666666666667</v>
      </c>
      <c r="H57" s="38">
        <v>606.7833333333333</v>
      </c>
      <c r="I57" s="38">
        <v>596.91666666666663</v>
      </c>
      <c r="J57" s="38">
        <v>645.01666666666677</v>
      </c>
      <c r="K57" s="38">
        <v>654.88333333333333</v>
      </c>
      <c r="L57" s="38">
        <v>669.06666666666683</v>
      </c>
      <c r="M57" s="28">
        <v>640.70000000000005</v>
      </c>
      <c r="N57" s="28">
        <v>616.65</v>
      </c>
      <c r="O57" s="39">
        <v>8982500</v>
      </c>
      <c r="P57" s="40">
        <v>5.3202403634764764E-2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44742</v>
      </c>
      <c r="E58" s="37">
        <v>917.5</v>
      </c>
      <c r="F58" s="37">
        <v>925.30000000000007</v>
      </c>
      <c r="G58" s="38">
        <v>905.70000000000016</v>
      </c>
      <c r="H58" s="38">
        <v>893.90000000000009</v>
      </c>
      <c r="I58" s="38">
        <v>874.30000000000018</v>
      </c>
      <c r="J58" s="38">
        <v>937.10000000000014</v>
      </c>
      <c r="K58" s="38">
        <v>956.7</v>
      </c>
      <c r="L58" s="38">
        <v>968.50000000000011</v>
      </c>
      <c r="M58" s="28">
        <v>944.9</v>
      </c>
      <c r="N58" s="28">
        <v>913.5</v>
      </c>
      <c r="O58" s="39">
        <v>8916700</v>
      </c>
      <c r="P58" s="40">
        <v>-1.8951584066366302E-2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44742</v>
      </c>
      <c r="E59" s="37">
        <v>181.7</v>
      </c>
      <c r="F59" s="37">
        <v>181.1</v>
      </c>
      <c r="G59" s="38">
        <v>178.64999999999998</v>
      </c>
      <c r="H59" s="38">
        <v>175.6</v>
      </c>
      <c r="I59" s="38">
        <v>173.14999999999998</v>
      </c>
      <c r="J59" s="38">
        <v>184.14999999999998</v>
      </c>
      <c r="K59" s="38">
        <v>186.59999999999997</v>
      </c>
      <c r="L59" s="38">
        <v>189.64999999999998</v>
      </c>
      <c r="M59" s="28">
        <v>183.55</v>
      </c>
      <c r="N59" s="28">
        <v>178.05</v>
      </c>
      <c r="O59" s="39">
        <v>34230000</v>
      </c>
      <c r="P59" s="40">
        <v>-2.7330230337749135E-2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44742</v>
      </c>
      <c r="E60" s="37">
        <v>3357.35</v>
      </c>
      <c r="F60" s="37">
        <v>3366.2999999999997</v>
      </c>
      <c r="G60" s="38">
        <v>3272.3999999999996</v>
      </c>
      <c r="H60" s="38">
        <v>3187.45</v>
      </c>
      <c r="I60" s="38">
        <v>3093.5499999999997</v>
      </c>
      <c r="J60" s="38">
        <v>3451.2499999999995</v>
      </c>
      <c r="K60" s="38">
        <v>3545.15</v>
      </c>
      <c r="L60" s="38">
        <v>3630.0999999999995</v>
      </c>
      <c r="M60" s="28">
        <v>3460.2</v>
      </c>
      <c r="N60" s="28">
        <v>3281.35</v>
      </c>
      <c r="O60" s="39">
        <v>627150</v>
      </c>
      <c r="P60" s="40">
        <v>-2.3912003825920613E-4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44742</v>
      </c>
      <c r="E61" s="37">
        <v>1483.05</v>
      </c>
      <c r="F61" s="37">
        <v>1487.3499999999997</v>
      </c>
      <c r="G61" s="38">
        <v>1469.0499999999993</v>
      </c>
      <c r="H61" s="38">
        <v>1455.0499999999995</v>
      </c>
      <c r="I61" s="38">
        <v>1436.7499999999991</v>
      </c>
      <c r="J61" s="38">
        <v>1501.3499999999995</v>
      </c>
      <c r="K61" s="38">
        <v>1519.65</v>
      </c>
      <c r="L61" s="38">
        <v>1533.6499999999996</v>
      </c>
      <c r="M61" s="28">
        <v>1505.65</v>
      </c>
      <c r="N61" s="28">
        <v>1473.35</v>
      </c>
      <c r="O61" s="39">
        <v>2618700</v>
      </c>
      <c r="P61" s="40">
        <v>-8.612693785610177E-3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44742</v>
      </c>
      <c r="E62" s="37">
        <v>611.75</v>
      </c>
      <c r="F62" s="37">
        <v>613.28333333333342</v>
      </c>
      <c r="G62" s="38">
        <v>601.16666666666686</v>
      </c>
      <c r="H62" s="38">
        <v>590.58333333333348</v>
      </c>
      <c r="I62" s="38">
        <v>578.46666666666692</v>
      </c>
      <c r="J62" s="38">
        <v>623.86666666666679</v>
      </c>
      <c r="K62" s="38">
        <v>635.98333333333335</v>
      </c>
      <c r="L62" s="38">
        <v>646.56666666666672</v>
      </c>
      <c r="M62" s="28">
        <v>625.4</v>
      </c>
      <c r="N62" s="28">
        <v>602.70000000000005</v>
      </c>
      <c r="O62" s="39">
        <v>6778000</v>
      </c>
      <c r="P62" s="40">
        <v>2.0783132530120482E-2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44742</v>
      </c>
      <c r="E63" s="37">
        <v>921.95</v>
      </c>
      <c r="F63" s="37">
        <v>920.23333333333323</v>
      </c>
      <c r="G63" s="38">
        <v>909.46666666666647</v>
      </c>
      <c r="H63" s="38">
        <v>896.98333333333323</v>
      </c>
      <c r="I63" s="38">
        <v>886.21666666666647</v>
      </c>
      <c r="J63" s="38">
        <v>932.71666666666647</v>
      </c>
      <c r="K63" s="38">
        <v>943.48333333333312</v>
      </c>
      <c r="L63" s="38">
        <v>955.96666666666647</v>
      </c>
      <c r="M63" s="28">
        <v>931</v>
      </c>
      <c r="N63" s="28">
        <v>907.75</v>
      </c>
      <c r="O63" s="39">
        <v>2039000</v>
      </c>
      <c r="P63" s="40">
        <v>2.6053919410232863E-2</v>
      </c>
    </row>
    <row r="64" spans="1:16" ht="12.75" customHeight="1">
      <c r="A64" s="28">
        <v>54</v>
      </c>
      <c r="B64" s="29" t="s">
        <v>70</v>
      </c>
      <c r="C64" s="30" t="s">
        <v>249</v>
      </c>
      <c r="D64" s="31">
        <v>44742</v>
      </c>
      <c r="E64" s="37">
        <v>323.39999999999998</v>
      </c>
      <c r="F64" s="37">
        <v>319.71666666666664</v>
      </c>
      <c r="G64" s="38">
        <v>314.43333333333328</v>
      </c>
      <c r="H64" s="38">
        <v>305.46666666666664</v>
      </c>
      <c r="I64" s="38">
        <v>300.18333333333328</v>
      </c>
      <c r="J64" s="38">
        <v>328.68333333333328</v>
      </c>
      <c r="K64" s="38">
        <v>333.9666666666667</v>
      </c>
      <c r="L64" s="38">
        <v>342.93333333333328</v>
      </c>
      <c r="M64" s="28">
        <v>325</v>
      </c>
      <c r="N64" s="28">
        <v>310.75</v>
      </c>
      <c r="O64" s="39">
        <v>3464400</v>
      </c>
      <c r="P64" s="40">
        <v>-8.5162005862314816E-2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44742</v>
      </c>
      <c r="E65" s="37">
        <v>129.05000000000001</v>
      </c>
      <c r="F65" s="37">
        <v>129.80000000000001</v>
      </c>
      <c r="G65" s="38">
        <v>127.95000000000002</v>
      </c>
      <c r="H65" s="38">
        <v>126.85</v>
      </c>
      <c r="I65" s="38">
        <v>125</v>
      </c>
      <c r="J65" s="38">
        <v>130.90000000000003</v>
      </c>
      <c r="K65" s="38">
        <v>132.75000000000006</v>
      </c>
      <c r="L65" s="38">
        <v>133.85000000000005</v>
      </c>
      <c r="M65" s="28">
        <v>131.65</v>
      </c>
      <c r="N65" s="28">
        <v>128.69999999999999</v>
      </c>
      <c r="O65" s="39">
        <v>11201600</v>
      </c>
      <c r="P65" s="40">
        <v>3.7569470174138572E-2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44742</v>
      </c>
      <c r="E66" s="37">
        <v>965.85</v>
      </c>
      <c r="F66" s="37">
        <v>968.18333333333339</v>
      </c>
      <c r="G66" s="38">
        <v>955.76666666666677</v>
      </c>
      <c r="H66" s="38">
        <v>945.68333333333339</v>
      </c>
      <c r="I66" s="38">
        <v>933.26666666666677</v>
      </c>
      <c r="J66" s="38">
        <v>978.26666666666677</v>
      </c>
      <c r="K66" s="38">
        <v>990.68333333333328</v>
      </c>
      <c r="L66" s="38">
        <v>1000.7666666666668</v>
      </c>
      <c r="M66" s="28">
        <v>980.6</v>
      </c>
      <c r="N66" s="28">
        <v>958.1</v>
      </c>
      <c r="O66" s="39">
        <v>1474200</v>
      </c>
      <c r="P66" s="40">
        <v>2.4176740308461859E-2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44742</v>
      </c>
      <c r="E67" s="37">
        <v>485.2</v>
      </c>
      <c r="F67" s="37">
        <v>487.75</v>
      </c>
      <c r="G67" s="38">
        <v>480.55</v>
      </c>
      <c r="H67" s="38">
        <v>475.90000000000003</v>
      </c>
      <c r="I67" s="38">
        <v>468.70000000000005</v>
      </c>
      <c r="J67" s="38">
        <v>492.4</v>
      </c>
      <c r="K67" s="38">
        <v>499.6</v>
      </c>
      <c r="L67" s="38">
        <v>504.24999999999994</v>
      </c>
      <c r="M67" s="28">
        <v>494.95</v>
      </c>
      <c r="N67" s="28">
        <v>483.1</v>
      </c>
      <c r="O67" s="39">
        <v>13287500</v>
      </c>
      <c r="P67" s="40">
        <v>-7.5623191111940996E-3</v>
      </c>
    </row>
    <row r="68" spans="1:16" ht="12.75" customHeight="1">
      <c r="A68" s="28">
        <v>58</v>
      </c>
      <c r="B68" s="29" t="s">
        <v>42</v>
      </c>
      <c r="C68" s="30" t="s">
        <v>250</v>
      </c>
      <c r="D68" s="31">
        <v>44742</v>
      </c>
      <c r="E68" s="37">
        <v>1253.8499999999999</v>
      </c>
      <c r="F68" s="37">
        <v>1250.8833333333332</v>
      </c>
      <c r="G68" s="38">
        <v>1225.6666666666665</v>
      </c>
      <c r="H68" s="38">
        <v>1197.4833333333333</v>
      </c>
      <c r="I68" s="38">
        <v>1172.2666666666667</v>
      </c>
      <c r="J68" s="38">
        <v>1279.0666666666664</v>
      </c>
      <c r="K68" s="38">
        <v>1304.2833333333331</v>
      </c>
      <c r="L68" s="38">
        <v>1332.4666666666662</v>
      </c>
      <c r="M68" s="28">
        <v>1276.0999999999999</v>
      </c>
      <c r="N68" s="28">
        <v>1222.7</v>
      </c>
      <c r="O68" s="39">
        <v>1304750</v>
      </c>
      <c r="P68" s="40">
        <v>-1.9537854593274468E-2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44742</v>
      </c>
      <c r="E69" s="37">
        <v>1845.75</v>
      </c>
      <c r="F69" s="37">
        <v>1837.8666666666668</v>
      </c>
      <c r="G69" s="38">
        <v>1810.4333333333336</v>
      </c>
      <c r="H69" s="38">
        <v>1775.1166666666668</v>
      </c>
      <c r="I69" s="38">
        <v>1747.6833333333336</v>
      </c>
      <c r="J69" s="38">
        <v>1873.1833333333336</v>
      </c>
      <c r="K69" s="38">
        <v>1900.616666666667</v>
      </c>
      <c r="L69" s="38">
        <v>1935.9333333333336</v>
      </c>
      <c r="M69" s="28">
        <v>1865.3</v>
      </c>
      <c r="N69" s="28">
        <v>1802.55</v>
      </c>
      <c r="O69" s="39">
        <v>1558250</v>
      </c>
      <c r="P69" s="40">
        <v>-3.379321035498372E-2</v>
      </c>
    </row>
    <row r="70" spans="1:16" ht="12.75" customHeight="1">
      <c r="A70" s="28">
        <v>60</v>
      </c>
      <c r="B70" s="29" t="s">
        <v>44</v>
      </c>
      <c r="C70" s="30" t="s">
        <v>346</v>
      </c>
      <c r="D70" s="31">
        <v>44742</v>
      </c>
      <c r="E70" s="37">
        <v>185.15</v>
      </c>
      <c r="F70" s="37">
        <v>178.96666666666667</v>
      </c>
      <c r="G70" s="38">
        <v>170.58333333333334</v>
      </c>
      <c r="H70" s="38">
        <v>156.01666666666668</v>
      </c>
      <c r="I70" s="38">
        <v>147.63333333333335</v>
      </c>
      <c r="J70" s="38">
        <v>193.53333333333333</v>
      </c>
      <c r="K70" s="38">
        <v>201.91666666666666</v>
      </c>
      <c r="L70" s="38">
        <v>216.48333333333332</v>
      </c>
      <c r="M70" s="28">
        <v>187.35</v>
      </c>
      <c r="N70" s="28">
        <v>164.4</v>
      </c>
      <c r="O70" s="39">
        <v>15035100</v>
      </c>
      <c r="P70" s="40">
        <v>-7.8387142252925424E-2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44742</v>
      </c>
      <c r="E71" s="37">
        <v>3489.5</v>
      </c>
      <c r="F71" s="37">
        <v>3508.4166666666665</v>
      </c>
      <c r="G71" s="38">
        <v>3439.4833333333331</v>
      </c>
      <c r="H71" s="38">
        <v>3389.4666666666667</v>
      </c>
      <c r="I71" s="38">
        <v>3320.5333333333333</v>
      </c>
      <c r="J71" s="38">
        <v>3558.4333333333329</v>
      </c>
      <c r="K71" s="38">
        <v>3627.3666666666663</v>
      </c>
      <c r="L71" s="38">
        <v>3677.3833333333328</v>
      </c>
      <c r="M71" s="28">
        <v>3577.35</v>
      </c>
      <c r="N71" s="28">
        <v>3458.4</v>
      </c>
      <c r="O71" s="39">
        <v>3039050</v>
      </c>
      <c r="P71" s="40">
        <v>-2.160230510438968E-2</v>
      </c>
    </row>
    <row r="72" spans="1:16" ht="12.75" customHeight="1">
      <c r="A72" s="28">
        <v>62</v>
      </c>
      <c r="B72" s="29" t="s">
        <v>44</v>
      </c>
      <c r="C72" s="30" t="s">
        <v>252</v>
      </c>
      <c r="D72" s="31">
        <v>44742</v>
      </c>
      <c r="E72" s="37">
        <v>3364.05</v>
      </c>
      <c r="F72" s="37">
        <v>3334.6</v>
      </c>
      <c r="G72" s="38">
        <v>3269.1499999999996</v>
      </c>
      <c r="H72" s="38">
        <v>3174.2499999999995</v>
      </c>
      <c r="I72" s="38">
        <v>3108.7999999999993</v>
      </c>
      <c r="J72" s="38">
        <v>3429.5</v>
      </c>
      <c r="K72" s="38">
        <v>3494.95</v>
      </c>
      <c r="L72" s="38">
        <v>3589.8500000000004</v>
      </c>
      <c r="M72" s="28">
        <v>3400.05</v>
      </c>
      <c r="N72" s="28">
        <v>3239.7</v>
      </c>
      <c r="O72" s="39">
        <v>721125</v>
      </c>
      <c r="P72" s="40">
        <v>-1.9544527532290957E-2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44742</v>
      </c>
      <c r="E73" s="37">
        <v>302.10000000000002</v>
      </c>
      <c r="F73" s="37">
        <v>303.7833333333333</v>
      </c>
      <c r="G73" s="38">
        <v>296.86666666666662</v>
      </c>
      <c r="H73" s="38">
        <v>291.63333333333333</v>
      </c>
      <c r="I73" s="38">
        <v>284.71666666666664</v>
      </c>
      <c r="J73" s="38">
        <v>309.01666666666659</v>
      </c>
      <c r="K73" s="38">
        <v>315.93333333333334</v>
      </c>
      <c r="L73" s="38">
        <v>321.16666666666657</v>
      </c>
      <c r="M73" s="28">
        <v>310.7</v>
      </c>
      <c r="N73" s="28">
        <v>298.55</v>
      </c>
      <c r="O73" s="39">
        <v>44451000</v>
      </c>
      <c r="P73" s="40">
        <v>4.5929261948208254E-2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44742</v>
      </c>
      <c r="E74" s="37">
        <v>4142.45</v>
      </c>
      <c r="F74" s="37">
        <v>4170.916666666667</v>
      </c>
      <c r="G74" s="38">
        <v>4046.7833333333338</v>
      </c>
      <c r="H74" s="38">
        <v>3951.1166666666668</v>
      </c>
      <c r="I74" s="38">
        <v>3826.9833333333336</v>
      </c>
      <c r="J74" s="38">
        <v>4266.5833333333339</v>
      </c>
      <c r="K74" s="38">
        <v>4390.7166666666672</v>
      </c>
      <c r="L74" s="38">
        <v>4486.3833333333341</v>
      </c>
      <c r="M74" s="28">
        <v>4295.05</v>
      </c>
      <c r="N74" s="28">
        <v>4075.25</v>
      </c>
      <c r="O74" s="39">
        <v>1859250</v>
      </c>
      <c r="P74" s="40">
        <v>-4.5191937347541407E-2</v>
      </c>
    </row>
    <row r="75" spans="1:16" ht="12.75" customHeight="1">
      <c r="A75" s="28">
        <v>65</v>
      </c>
      <c r="B75" s="29" t="s">
        <v>49</v>
      </c>
      <c r="C75" s="281" t="s">
        <v>99</v>
      </c>
      <c r="D75" s="31">
        <v>44742</v>
      </c>
      <c r="E75" s="37">
        <v>2609.8000000000002</v>
      </c>
      <c r="F75" s="37">
        <v>2625.2333333333336</v>
      </c>
      <c r="G75" s="38">
        <v>2578.4666666666672</v>
      </c>
      <c r="H75" s="38">
        <v>2547.1333333333337</v>
      </c>
      <c r="I75" s="38">
        <v>2500.3666666666672</v>
      </c>
      <c r="J75" s="38">
        <v>2656.5666666666671</v>
      </c>
      <c r="K75" s="38">
        <v>2703.3333333333335</v>
      </c>
      <c r="L75" s="38">
        <v>2734.666666666667</v>
      </c>
      <c r="M75" s="28">
        <v>2672</v>
      </c>
      <c r="N75" s="28">
        <v>2593.9</v>
      </c>
      <c r="O75" s="39">
        <v>3252200</v>
      </c>
      <c r="P75" s="40">
        <v>-1.8796198521647309E-2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44742</v>
      </c>
      <c r="E76" s="37">
        <v>1498.8</v>
      </c>
      <c r="F76" s="37">
        <v>1509.75</v>
      </c>
      <c r="G76" s="38">
        <v>1474.45</v>
      </c>
      <c r="H76" s="38">
        <v>1450.1000000000001</v>
      </c>
      <c r="I76" s="38">
        <v>1414.8000000000002</v>
      </c>
      <c r="J76" s="38">
        <v>1534.1</v>
      </c>
      <c r="K76" s="38">
        <v>1569.4</v>
      </c>
      <c r="L76" s="38">
        <v>1593.7499999999998</v>
      </c>
      <c r="M76" s="28">
        <v>1545.05</v>
      </c>
      <c r="N76" s="28">
        <v>1485.4</v>
      </c>
      <c r="O76" s="39">
        <v>2522850</v>
      </c>
      <c r="P76" s="40">
        <v>9.3705293276108728E-2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44742</v>
      </c>
      <c r="E77" s="37">
        <v>136.4</v>
      </c>
      <c r="F77" s="37">
        <v>137.28333333333333</v>
      </c>
      <c r="G77" s="38">
        <v>134.86666666666667</v>
      </c>
      <c r="H77" s="38">
        <v>133.33333333333334</v>
      </c>
      <c r="I77" s="38">
        <v>130.91666666666669</v>
      </c>
      <c r="J77" s="38">
        <v>138.81666666666666</v>
      </c>
      <c r="K77" s="38">
        <v>141.23333333333335</v>
      </c>
      <c r="L77" s="38">
        <v>142.76666666666665</v>
      </c>
      <c r="M77" s="28">
        <v>139.69999999999999</v>
      </c>
      <c r="N77" s="28">
        <v>135.75</v>
      </c>
      <c r="O77" s="39">
        <v>20361600</v>
      </c>
      <c r="P77" s="40">
        <v>4.6181172291296629E-3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44742</v>
      </c>
      <c r="E78" s="37">
        <v>87.45</v>
      </c>
      <c r="F78" s="37">
        <v>87.133333333333326</v>
      </c>
      <c r="G78" s="38">
        <v>85.966666666666654</v>
      </c>
      <c r="H78" s="38">
        <v>84.483333333333334</v>
      </c>
      <c r="I78" s="38">
        <v>83.316666666666663</v>
      </c>
      <c r="J78" s="38">
        <v>88.616666666666646</v>
      </c>
      <c r="K78" s="38">
        <v>89.783333333333331</v>
      </c>
      <c r="L78" s="38">
        <v>91.266666666666637</v>
      </c>
      <c r="M78" s="28">
        <v>88.3</v>
      </c>
      <c r="N78" s="28">
        <v>85.65</v>
      </c>
      <c r="O78" s="39">
        <v>79690000</v>
      </c>
      <c r="P78" s="40">
        <v>-3.5930316961045247E-2</v>
      </c>
    </row>
    <row r="79" spans="1:16" ht="12.75" customHeight="1">
      <c r="A79" s="28">
        <v>69</v>
      </c>
      <c r="B79" s="29" t="s">
        <v>86</v>
      </c>
      <c r="C79" s="30" t="s">
        <v>361</v>
      </c>
      <c r="D79" s="31">
        <v>44742</v>
      </c>
      <c r="E79" s="37">
        <v>98.2</v>
      </c>
      <c r="F79" s="37">
        <v>97.683333333333337</v>
      </c>
      <c r="G79" s="38">
        <v>96.166666666666671</v>
      </c>
      <c r="H79" s="38">
        <v>94.13333333333334</v>
      </c>
      <c r="I79" s="38">
        <v>92.616666666666674</v>
      </c>
      <c r="J79" s="38">
        <v>99.716666666666669</v>
      </c>
      <c r="K79" s="38">
        <v>101.23333333333332</v>
      </c>
      <c r="L79" s="38">
        <v>103.26666666666667</v>
      </c>
      <c r="M79" s="28">
        <v>99.2</v>
      </c>
      <c r="N79" s="28">
        <v>95.65</v>
      </c>
      <c r="O79" s="39">
        <v>11302200</v>
      </c>
      <c r="P79" s="40">
        <v>-2.642777155655095E-2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44742</v>
      </c>
      <c r="E80" s="37">
        <v>139.05000000000001</v>
      </c>
      <c r="F80" s="37">
        <v>139.51666666666668</v>
      </c>
      <c r="G80" s="38">
        <v>136.23333333333335</v>
      </c>
      <c r="H80" s="38">
        <v>133.41666666666666</v>
      </c>
      <c r="I80" s="38">
        <v>130.13333333333333</v>
      </c>
      <c r="J80" s="38">
        <v>142.33333333333337</v>
      </c>
      <c r="K80" s="38">
        <v>145.61666666666673</v>
      </c>
      <c r="L80" s="38">
        <v>148.43333333333339</v>
      </c>
      <c r="M80" s="28">
        <v>142.80000000000001</v>
      </c>
      <c r="N80" s="28">
        <v>136.69999999999999</v>
      </c>
      <c r="O80" s="39">
        <v>27700100</v>
      </c>
      <c r="P80" s="40">
        <v>-2.6789541363051863E-2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44742</v>
      </c>
      <c r="E81" s="37">
        <v>363.7</v>
      </c>
      <c r="F81" s="37">
        <v>363.4666666666667</v>
      </c>
      <c r="G81" s="38">
        <v>358.68333333333339</v>
      </c>
      <c r="H81" s="38">
        <v>353.66666666666669</v>
      </c>
      <c r="I81" s="38">
        <v>348.88333333333338</v>
      </c>
      <c r="J81" s="38">
        <v>368.48333333333341</v>
      </c>
      <c r="K81" s="38">
        <v>373.26666666666671</v>
      </c>
      <c r="L81" s="38">
        <v>378.28333333333342</v>
      </c>
      <c r="M81" s="28">
        <v>368.25</v>
      </c>
      <c r="N81" s="28">
        <v>358.45</v>
      </c>
      <c r="O81" s="39">
        <v>6398600</v>
      </c>
      <c r="P81" s="40">
        <v>-6.9605568445475635E-3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44742</v>
      </c>
      <c r="E82" s="37">
        <v>34</v>
      </c>
      <c r="F82" s="37">
        <v>33.916666666666664</v>
      </c>
      <c r="G82" s="38">
        <v>33.333333333333329</v>
      </c>
      <c r="H82" s="38">
        <v>32.666666666666664</v>
      </c>
      <c r="I82" s="38">
        <v>32.083333333333329</v>
      </c>
      <c r="J82" s="38">
        <v>34.583333333333329</v>
      </c>
      <c r="K82" s="38">
        <v>35.166666666666657</v>
      </c>
      <c r="L82" s="38">
        <v>35.833333333333329</v>
      </c>
      <c r="M82" s="28">
        <v>34.5</v>
      </c>
      <c r="N82" s="28">
        <v>33.25</v>
      </c>
      <c r="O82" s="39">
        <v>104310000</v>
      </c>
      <c r="P82" s="40">
        <v>-2.2765598650927487E-2</v>
      </c>
    </row>
    <row r="83" spans="1:16" ht="12.75" customHeight="1">
      <c r="A83" s="28">
        <v>73</v>
      </c>
      <c r="B83" s="29" t="s">
        <v>44</v>
      </c>
      <c r="C83" s="30" t="s">
        <v>378</v>
      </c>
      <c r="D83" s="31">
        <v>44742</v>
      </c>
      <c r="E83" s="37">
        <v>609.1</v>
      </c>
      <c r="F83" s="37">
        <v>605.4</v>
      </c>
      <c r="G83" s="38">
        <v>592.79999999999995</v>
      </c>
      <c r="H83" s="38">
        <v>576.5</v>
      </c>
      <c r="I83" s="38">
        <v>563.9</v>
      </c>
      <c r="J83" s="38">
        <v>621.69999999999993</v>
      </c>
      <c r="K83" s="38">
        <v>634.30000000000007</v>
      </c>
      <c r="L83" s="38">
        <v>650.59999999999991</v>
      </c>
      <c r="M83" s="28">
        <v>618</v>
      </c>
      <c r="N83" s="28">
        <v>589.1</v>
      </c>
      <c r="O83" s="39">
        <v>2841800</v>
      </c>
      <c r="P83" s="40">
        <v>-7.2549851506151883E-2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44742</v>
      </c>
      <c r="E84" s="37">
        <v>727.75</v>
      </c>
      <c r="F84" s="37">
        <v>726.30000000000007</v>
      </c>
      <c r="G84" s="38">
        <v>712.90000000000009</v>
      </c>
      <c r="H84" s="38">
        <v>698.05000000000007</v>
      </c>
      <c r="I84" s="38">
        <v>684.65000000000009</v>
      </c>
      <c r="J84" s="38">
        <v>741.15000000000009</v>
      </c>
      <c r="K84" s="38">
        <v>754.55</v>
      </c>
      <c r="L84" s="38">
        <v>769.40000000000009</v>
      </c>
      <c r="M84" s="28">
        <v>739.7</v>
      </c>
      <c r="N84" s="28">
        <v>711.45</v>
      </c>
      <c r="O84" s="39">
        <v>7619500</v>
      </c>
      <c r="P84" s="40">
        <v>5.183600220872446E-2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44742</v>
      </c>
      <c r="E85" s="37">
        <v>1188.55</v>
      </c>
      <c r="F85" s="37">
        <v>1195.3333333333333</v>
      </c>
      <c r="G85" s="38">
        <v>1162.2166666666665</v>
      </c>
      <c r="H85" s="38">
        <v>1135.8833333333332</v>
      </c>
      <c r="I85" s="38">
        <v>1102.7666666666664</v>
      </c>
      <c r="J85" s="38">
        <v>1221.6666666666665</v>
      </c>
      <c r="K85" s="38">
        <v>1254.7833333333333</v>
      </c>
      <c r="L85" s="38">
        <v>1281.1166666666666</v>
      </c>
      <c r="M85" s="28">
        <v>1228.45</v>
      </c>
      <c r="N85" s="28">
        <v>1169</v>
      </c>
      <c r="O85" s="39">
        <v>4551625</v>
      </c>
      <c r="P85" s="40">
        <v>3.6256011838697741E-2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44742</v>
      </c>
      <c r="E86" s="37">
        <v>243.1</v>
      </c>
      <c r="F86" s="37">
        <v>241.53333333333333</v>
      </c>
      <c r="G86" s="38">
        <v>237.06666666666666</v>
      </c>
      <c r="H86" s="38">
        <v>231.03333333333333</v>
      </c>
      <c r="I86" s="38">
        <v>226.56666666666666</v>
      </c>
      <c r="J86" s="38">
        <v>247.56666666666666</v>
      </c>
      <c r="K86" s="38">
        <v>252.0333333333333</v>
      </c>
      <c r="L86" s="38">
        <v>258.06666666666666</v>
      </c>
      <c r="M86" s="28">
        <v>246</v>
      </c>
      <c r="N86" s="28">
        <v>235.5</v>
      </c>
      <c r="O86" s="39">
        <v>8449000</v>
      </c>
      <c r="P86" s="40">
        <v>4.9061877434509824E-3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44742</v>
      </c>
      <c r="E87" s="37">
        <v>1293.7</v>
      </c>
      <c r="F87" s="37">
        <v>1294.8500000000001</v>
      </c>
      <c r="G87" s="38">
        <v>1279.8000000000002</v>
      </c>
      <c r="H87" s="38">
        <v>1265.9000000000001</v>
      </c>
      <c r="I87" s="38">
        <v>1250.8500000000001</v>
      </c>
      <c r="J87" s="38">
        <v>1308.7500000000002</v>
      </c>
      <c r="K87" s="38">
        <v>1323.8</v>
      </c>
      <c r="L87" s="38">
        <v>1337.7000000000003</v>
      </c>
      <c r="M87" s="28">
        <v>1309.9000000000001</v>
      </c>
      <c r="N87" s="28">
        <v>1280.95</v>
      </c>
      <c r="O87" s="39">
        <v>13712300</v>
      </c>
      <c r="P87" s="40">
        <v>3.8250226024062872E-3</v>
      </c>
    </row>
    <row r="88" spans="1:16" ht="12.75" customHeight="1">
      <c r="A88" s="28">
        <v>78</v>
      </c>
      <c r="B88" s="29" t="s">
        <v>79</v>
      </c>
      <c r="C88" s="30" t="s">
        <v>259</v>
      </c>
      <c r="D88" s="31">
        <v>44742</v>
      </c>
      <c r="E88" s="37">
        <v>219.25</v>
      </c>
      <c r="F88" s="37">
        <v>220.98333333333335</v>
      </c>
      <c r="G88" s="38">
        <v>216.81666666666669</v>
      </c>
      <c r="H88" s="38">
        <v>214.38333333333335</v>
      </c>
      <c r="I88" s="38">
        <v>210.2166666666667</v>
      </c>
      <c r="J88" s="38">
        <v>223.41666666666669</v>
      </c>
      <c r="K88" s="38">
        <v>227.58333333333331</v>
      </c>
      <c r="L88" s="38">
        <v>230.01666666666668</v>
      </c>
      <c r="M88" s="28">
        <v>225.15</v>
      </c>
      <c r="N88" s="28">
        <v>218.55</v>
      </c>
      <c r="O88" s="39">
        <v>2885900</v>
      </c>
      <c r="P88" s="40">
        <v>-8.315865434177519E-3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44742</v>
      </c>
      <c r="E89" s="37">
        <v>413.05</v>
      </c>
      <c r="F89" s="37">
        <v>412.90000000000003</v>
      </c>
      <c r="G89" s="38">
        <v>406.20000000000005</v>
      </c>
      <c r="H89" s="38">
        <v>399.35</v>
      </c>
      <c r="I89" s="38">
        <v>392.65000000000003</v>
      </c>
      <c r="J89" s="38">
        <v>419.75000000000006</v>
      </c>
      <c r="K89" s="38">
        <v>426.45</v>
      </c>
      <c r="L89" s="38">
        <v>433.30000000000007</v>
      </c>
      <c r="M89" s="28">
        <v>419.6</v>
      </c>
      <c r="N89" s="28">
        <v>406.05</v>
      </c>
      <c r="O89" s="39">
        <v>5027500</v>
      </c>
      <c r="P89" s="40">
        <v>-0.17683176422431438</v>
      </c>
    </row>
    <row r="90" spans="1:16" ht="12.75" customHeight="1">
      <c r="A90" s="28">
        <v>80</v>
      </c>
      <c r="B90" s="29" t="s">
        <v>44</v>
      </c>
      <c r="C90" s="30" t="s">
        <v>260</v>
      </c>
      <c r="D90" s="31">
        <v>44742</v>
      </c>
      <c r="E90" s="37">
        <v>1836.55</v>
      </c>
      <c r="F90" s="37">
        <v>1824.1833333333334</v>
      </c>
      <c r="G90" s="38">
        <v>1782.3666666666668</v>
      </c>
      <c r="H90" s="38">
        <v>1728.1833333333334</v>
      </c>
      <c r="I90" s="38">
        <v>1686.3666666666668</v>
      </c>
      <c r="J90" s="38">
        <v>1878.3666666666668</v>
      </c>
      <c r="K90" s="38">
        <v>1920.1833333333334</v>
      </c>
      <c r="L90" s="38">
        <v>1974.3666666666668</v>
      </c>
      <c r="M90" s="28">
        <v>1866</v>
      </c>
      <c r="N90" s="28">
        <v>1770</v>
      </c>
      <c r="O90" s="39">
        <v>2086200</v>
      </c>
      <c r="P90" s="40">
        <v>0.22887520984890877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44742</v>
      </c>
      <c r="E91" s="37">
        <v>1072.8</v>
      </c>
      <c r="F91" s="37">
        <v>1082.6833333333334</v>
      </c>
      <c r="G91" s="38">
        <v>1058.1666666666667</v>
      </c>
      <c r="H91" s="38">
        <v>1043.5333333333333</v>
      </c>
      <c r="I91" s="38">
        <v>1019.0166666666667</v>
      </c>
      <c r="J91" s="38">
        <v>1097.3166666666668</v>
      </c>
      <c r="K91" s="38">
        <v>1121.8333333333333</v>
      </c>
      <c r="L91" s="38">
        <v>1136.4666666666669</v>
      </c>
      <c r="M91" s="28">
        <v>1107.2</v>
      </c>
      <c r="N91" s="28">
        <v>1068.05</v>
      </c>
      <c r="O91" s="39">
        <v>5434500</v>
      </c>
      <c r="P91" s="40">
        <v>2.1138669673055242E-2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44742</v>
      </c>
      <c r="E92" s="37">
        <v>961.25</v>
      </c>
      <c r="F92" s="37">
        <v>957.91666666666663</v>
      </c>
      <c r="G92" s="38">
        <v>950.18333333333328</v>
      </c>
      <c r="H92" s="38">
        <v>939.11666666666667</v>
      </c>
      <c r="I92" s="38">
        <v>931.38333333333333</v>
      </c>
      <c r="J92" s="38">
        <v>968.98333333333323</v>
      </c>
      <c r="K92" s="38">
        <v>976.71666666666658</v>
      </c>
      <c r="L92" s="38">
        <v>987.78333333333319</v>
      </c>
      <c r="M92" s="28">
        <v>965.65</v>
      </c>
      <c r="N92" s="28">
        <v>946.85</v>
      </c>
      <c r="O92" s="39">
        <v>21810600</v>
      </c>
      <c r="P92" s="40">
        <v>1.8327384971544324E-3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44742</v>
      </c>
      <c r="E93" s="37">
        <v>2058.1999999999998</v>
      </c>
      <c r="F93" s="37">
        <v>2053.5499999999997</v>
      </c>
      <c r="G93" s="38">
        <v>2037.7499999999995</v>
      </c>
      <c r="H93" s="38">
        <v>2017.2999999999997</v>
      </c>
      <c r="I93" s="38">
        <v>2001.4999999999995</v>
      </c>
      <c r="J93" s="38">
        <v>2073.9999999999995</v>
      </c>
      <c r="K93" s="38">
        <v>2089.7999999999997</v>
      </c>
      <c r="L93" s="38">
        <v>2110.2499999999995</v>
      </c>
      <c r="M93" s="28">
        <v>2069.35</v>
      </c>
      <c r="N93" s="28">
        <v>2033.1</v>
      </c>
      <c r="O93" s="39">
        <v>24960600</v>
      </c>
      <c r="P93" s="40">
        <v>2.9409217445097433E-2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44742</v>
      </c>
      <c r="E94" s="37">
        <v>1771.15</v>
      </c>
      <c r="F94" s="37">
        <v>1756.2166666666665</v>
      </c>
      <c r="G94" s="38">
        <v>1729.883333333333</v>
      </c>
      <c r="H94" s="38">
        <v>1688.6166666666666</v>
      </c>
      <c r="I94" s="38">
        <v>1662.2833333333331</v>
      </c>
      <c r="J94" s="38">
        <v>1797.4833333333329</v>
      </c>
      <c r="K94" s="38">
        <v>1823.8166666666664</v>
      </c>
      <c r="L94" s="38">
        <v>1865.0833333333328</v>
      </c>
      <c r="M94" s="28">
        <v>1782.55</v>
      </c>
      <c r="N94" s="28">
        <v>1714.95</v>
      </c>
      <c r="O94" s="39">
        <v>3927100</v>
      </c>
      <c r="P94" s="40">
        <v>-5.3945902137574712E-3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44742</v>
      </c>
      <c r="E95" s="37">
        <v>1290.7</v>
      </c>
      <c r="F95" s="37">
        <v>1286.5</v>
      </c>
      <c r="G95" s="38">
        <v>1276.25</v>
      </c>
      <c r="H95" s="38">
        <v>1261.8</v>
      </c>
      <c r="I95" s="38">
        <v>1251.55</v>
      </c>
      <c r="J95" s="38">
        <v>1300.95</v>
      </c>
      <c r="K95" s="38">
        <v>1311.2</v>
      </c>
      <c r="L95" s="38">
        <v>1325.65</v>
      </c>
      <c r="M95" s="28">
        <v>1296.75</v>
      </c>
      <c r="N95" s="28">
        <v>1272.05</v>
      </c>
      <c r="O95" s="39">
        <v>66221100</v>
      </c>
      <c r="P95" s="40">
        <v>1.2819865744713067E-2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44742</v>
      </c>
      <c r="E96" s="37">
        <v>551.95000000000005</v>
      </c>
      <c r="F96" s="37">
        <v>557.65</v>
      </c>
      <c r="G96" s="38">
        <v>542.79999999999995</v>
      </c>
      <c r="H96" s="38">
        <v>533.65</v>
      </c>
      <c r="I96" s="38">
        <v>518.79999999999995</v>
      </c>
      <c r="J96" s="38">
        <v>566.79999999999995</v>
      </c>
      <c r="K96" s="38">
        <v>581.65000000000009</v>
      </c>
      <c r="L96" s="38">
        <v>590.79999999999995</v>
      </c>
      <c r="M96" s="28">
        <v>572.5</v>
      </c>
      <c r="N96" s="28">
        <v>548.5</v>
      </c>
      <c r="O96" s="39">
        <v>21632600</v>
      </c>
      <c r="P96" s="40">
        <v>-2.6877630711496527E-3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44742</v>
      </c>
      <c r="E97" s="37">
        <v>2475.5500000000002</v>
      </c>
      <c r="F97" s="37">
        <v>2487.65</v>
      </c>
      <c r="G97" s="38">
        <v>2451.1000000000004</v>
      </c>
      <c r="H97" s="38">
        <v>2426.65</v>
      </c>
      <c r="I97" s="38">
        <v>2390.1000000000004</v>
      </c>
      <c r="J97" s="38">
        <v>2512.1000000000004</v>
      </c>
      <c r="K97" s="38">
        <v>2548.6500000000005</v>
      </c>
      <c r="L97" s="38">
        <v>2573.1000000000004</v>
      </c>
      <c r="M97" s="28">
        <v>2524.1999999999998</v>
      </c>
      <c r="N97" s="28">
        <v>2463.1999999999998</v>
      </c>
      <c r="O97" s="39">
        <v>3840900</v>
      </c>
      <c r="P97" s="40">
        <v>1.3136029120835641E-2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44742</v>
      </c>
      <c r="E98" s="37">
        <v>334</v>
      </c>
      <c r="F98" s="37">
        <v>334.75</v>
      </c>
      <c r="G98" s="38">
        <v>325.95</v>
      </c>
      <c r="H98" s="38">
        <v>317.89999999999998</v>
      </c>
      <c r="I98" s="38">
        <v>309.09999999999997</v>
      </c>
      <c r="J98" s="38">
        <v>342.8</v>
      </c>
      <c r="K98" s="38">
        <v>351.59999999999997</v>
      </c>
      <c r="L98" s="38">
        <v>359.65000000000003</v>
      </c>
      <c r="M98" s="28">
        <v>343.55</v>
      </c>
      <c r="N98" s="28">
        <v>326.7</v>
      </c>
      <c r="O98" s="39">
        <v>47504250</v>
      </c>
      <c r="P98" s="40">
        <v>1.4695752009184845E-2</v>
      </c>
    </row>
    <row r="99" spans="1:16" ht="12.75" customHeight="1">
      <c r="A99" s="28">
        <v>89</v>
      </c>
      <c r="B99" s="29" t="s">
        <v>119</v>
      </c>
      <c r="C99" s="30" t="s">
        <v>388</v>
      </c>
      <c r="D99" s="31">
        <v>44742</v>
      </c>
      <c r="E99" s="37">
        <v>93.35</v>
      </c>
      <c r="F99" s="37">
        <v>92.583333333333329</v>
      </c>
      <c r="G99" s="38">
        <v>90.566666666666663</v>
      </c>
      <c r="H99" s="38">
        <v>87.783333333333331</v>
      </c>
      <c r="I99" s="38">
        <v>85.766666666666666</v>
      </c>
      <c r="J99" s="38">
        <v>95.36666666666666</v>
      </c>
      <c r="K99" s="38">
        <v>97.38333333333334</v>
      </c>
      <c r="L99" s="38">
        <v>100.16666666666666</v>
      </c>
      <c r="M99" s="28">
        <v>94.6</v>
      </c>
      <c r="N99" s="28">
        <v>89.8</v>
      </c>
      <c r="O99" s="39">
        <v>12349600</v>
      </c>
      <c r="P99" s="40">
        <v>-6.2283737024221453E-3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44742</v>
      </c>
      <c r="E100" s="37">
        <v>209.75</v>
      </c>
      <c r="F100" s="37">
        <v>210.98333333333335</v>
      </c>
      <c r="G100" s="38">
        <v>207.66666666666669</v>
      </c>
      <c r="H100" s="38">
        <v>205.58333333333334</v>
      </c>
      <c r="I100" s="38">
        <v>202.26666666666668</v>
      </c>
      <c r="J100" s="38">
        <v>213.06666666666669</v>
      </c>
      <c r="K100" s="38">
        <v>216.38333333333335</v>
      </c>
      <c r="L100" s="38">
        <v>218.4666666666667</v>
      </c>
      <c r="M100" s="28">
        <v>214.3</v>
      </c>
      <c r="N100" s="28">
        <v>208.9</v>
      </c>
      <c r="O100" s="39">
        <v>20393100</v>
      </c>
      <c r="P100" s="40">
        <v>-2.3403154900439618E-2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44742</v>
      </c>
      <c r="E101" s="37">
        <v>2116.4499999999998</v>
      </c>
      <c r="F101" s="37">
        <v>2129.3666666666663</v>
      </c>
      <c r="G101" s="38">
        <v>2093.2833333333328</v>
      </c>
      <c r="H101" s="38">
        <v>2070.1166666666663</v>
      </c>
      <c r="I101" s="38">
        <v>2034.0333333333328</v>
      </c>
      <c r="J101" s="38">
        <v>2152.5333333333328</v>
      </c>
      <c r="K101" s="38">
        <v>2188.6166666666659</v>
      </c>
      <c r="L101" s="38">
        <v>2211.7833333333328</v>
      </c>
      <c r="M101" s="28">
        <v>2165.4499999999998</v>
      </c>
      <c r="N101" s="28">
        <v>2106.1999999999998</v>
      </c>
      <c r="O101" s="39">
        <v>12829200</v>
      </c>
      <c r="P101" s="40">
        <v>3.7029851832092536E-2</v>
      </c>
    </row>
    <row r="102" spans="1:16" ht="12.75" customHeight="1">
      <c r="A102" s="28">
        <v>92</v>
      </c>
      <c r="B102" s="29" t="s">
        <v>44</v>
      </c>
      <c r="C102" s="30" t="s">
        <v>389</v>
      </c>
      <c r="D102" s="31">
        <v>44742</v>
      </c>
      <c r="E102" s="37">
        <v>32480.65</v>
      </c>
      <c r="F102" s="37">
        <v>32483.216666666664</v>
      </c>
      <c r="G102" s="38">
        <v>32154.433333333327</v>
      </c>
      <c r="H102" s="38">
        <v>31828.216666666664</v>
      </c>
      <c r="I102" s="38">
        <v>31499.433333333327</v>
      </c>
      <c r="J102" s="38">
        <v>32809.433333333327</v>
      </c>
      <c r="K102" s="38">
        <v>33138.21666666666</v>
      </c>
      <c r="L102" s="38">
        <v>33464.433333333327</v>
      </c>
      <c r="M102" s="28">
        <v>32812</v>
      </c>
      <c r="N102" s="28">
        <v>32157</v>
      </c>
      <c r="O102" s="39">
        <v>17190</v>
      </c>
      <c r="P102" s="40">
        <v>7.605633802816901E-2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44742</v>
      </c>
      <c r="E103" s="37">
        <v>96.65</v>
      </c>
      <c r="F103" s="37">
        <v>96.216666666666654</v>
      </c>
      <c r="G103" s="38">
        <v>94.433333333333309</v>
      </c>
      <c r="H103" s="38">
        <v>92.216666666666654</v>
      </c>
      <c r="I103" s="38">
        <v>90.433333333333309</v>
      </c>
      <c r="J103" s="38">
        <v>98.433333333333309</v>
      </c>
      <c r="K103" s="38">
        <v>100.21666666666664</v>
      </c>
      <c r="L103" s="38">
        <v>102.43333333333331</v>
      </c>
      <c r="M103" s="28">
        <v>98</v>
      </c>
      <c r="N103" s="28">
        <v>94</v>
      </c>
      <c r="O103" s="39">
        <v>37074700</v>
      </c>
      <c r="P103" s="40">
        <v>-4.2571378398479465E-2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44742</v>
      </c>
      <c r="E104" s="37">
        <v>688.1</v>
      </c>
      <c r="F104" s="37">
        <v>684.0333333333333</v>
      </c>
      <c r="G104" s="38">
        <v>675.06666666666661</v>
      </c>
      <c r="H104" s="38">
        <v>662.0333333333333</v>
      </c>
      <c r="I104" s="38">
        <v>653.06666666666661</v>
      </c>
      <c r="J104" s="38">
        <v>697.06666666666661</v>
      </c>
      <c r="K104" s="38">
        <v>706.0333333333333</v>
      </c>
      <c r="L104" s="38">
        <v>719.06666666666661</v>
      </c>
      <c r="M104" s="28">
        <v>693</v>
      </c>
      <c r="N104" s="28">
        <v>671</v>
      </c>
      <c r="O104" s="39">
        <v>91144625</v>
      </c>
      <c r="P104" s="40">
        <v>-2.0775310500564547E-3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44742</v>
      </c>
      <c r="E105" s="37">
        <v>1116.1500000000001</v>
      </c>
      <c r="F105" s="37">
        <v>1120.7166666666667</v>
      </c>
      <c r="G105" s="38">
        <v>1104.1833333333334</v>
      </c>
      <c r="H105" s="38">
        <v>1092.2166666666667</v>
      </c>
      <c r="I105" s="38">
        <v>1075.6833333333334</v>
      </c>
      <c r="J105" s="38">
        <v>1132.6833333333334</v>
      </c>
      <c r="K105" s="38">
        <v>1149.2166666666667</v>
      </c>
      <c r="L105" s="38">
        <v>1161.1833333333334</v>
      </c>
      <c r="M105" s="28">
        <v>1137.25</v>
      </c>
      <c r="N105" s="28">
        <v>1108.75</v>
      </c>
      <c r="O105" s="39">
        <v>3533875</v>
      </c>
      <c r="P105" s="40">
        <v>-2.0403264522323573E-3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44742</v>
      </c>
      <c r="E106" s="37">
        <v>508.1</v>
      </c>
      <c r="F106" s="37">
        <v>510.79999999999995</v>
      </c>
      <c r="G106" s="38">
        <v>501.09999999999991</v>
      </c>
      <c r="H106" s="38">
        <v>494.09999999999997</v>
      </c>
      <c r="I106" s="38">
        <v>484.39999999999992</v>
      </c>
      <c r="J106" s="38">
        <v>517.79999999999995</v>
      </c>
      <c r="K106" s="38">
        <v>527.5</v>
      </c>
      <c r="L106" s="38">
        <v>534.49999999999989</v>
      </c>
      <c r="M106" s="28">
        <v>520.5</v>
      </c>
      <c r="N106" s="28">
        <v>503.8</v>
      </c>
      <c r="O106" s="39">
        <v>5778750</v>
      </c>
      <c r="P106" s="40">
        <v>-1.7470033154807448E-2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44742</v>
      </c>
      <c r="E107" s="37">
        <v>8.1999999999999993</v>
      </c>
      <c r="F107" s="37">
        <v>8.25</v>
      </c>
      <c r="G107" s="38">
        <v>8.0500000000000007</v>
      </c>
      <c r="H107" s="38">
        <v>7.9</v>
      </c>
      <c r="I107" s="38">
        <v>7.7000000000000011</v>
      </c>
      <c r="J107" s="38">
        <v>8.4</v>
      </c>
      <c r="K107" s="38">
        <v>8.6</v>
      </c>
      <c r="L107" s="38">
        <v>8.75</v>
      </c>
      <c r="M107" s="28">
        <v>8.4499999999999993</v>
      </c>
      <c r="N107" s="28">
        <v>8.1</v>
      </c>
      <c r="O107" s="39">
        <v>705110000</v>
      </c>
      <c r="P107" s="40">
        <v>3.1329988737585746E-2</v>
      </c>
    </row>
    <row r="108" spans="1:16" ht="12.75" customHeight="1">
      <c r="A108" s="28">
        <v>98</v>
      </c>
      <c r="B108" s="29" t="s">
        <v>63</v>
      </c>
      <c r="C108" s="30" t="s">
        <v>393</v>
      </c>
      <c r="D108" s="31">
        <v>44742</v>
      </c>
      <c r="E108" s="37">
        <v>44.85</v>
      </c>
      <c r="F108" s="37">
        <v>44.6</v>
      </c>
      <c r="G108" s="38">
        <v>44.050000000000004</v>
      </c>
      <c r="H108" s="38">
        <v>43.25</v>
      </c>
      <c r="I108" s="38">
        <v>42.7</v>
      </c>
      <c r="J108" s="38">
        <v>45.400000000000006</v>
      </c>
      <c r="K108" s="38">
        <v>45.95</v>
      </c>
      <c r="L108" s="38">
        <v>46.750000000000007</v>
      </c>
      <c r="M108" s="28">
        <v>45.15</v>
      </c>
      <c r="N108" s="28">
        <v>43.8</v>
      </c>
      <c r="O108" s="39">
        <v>100660000</v>
      </c>
      <c r="P108" s="40">
        <v>2.2863530129051925E-2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44742</v>
      </c>
      <c r="E109" s="37">
        <v>31.7</v>
      </c>
      <c r="F109" s="37">
        <v>31.616666666666664</v>
      </c>
      <c r="G109" s="38">
        <v>31.18333333333333</v>
      </c>
      <c r="H109" s="38">
        <v>30.666666666666668</v>
      </c>
      <c r="I109" s="38">
        <v>30.233333333333334</v>
      </c>
      <c r="J109" s="38">
        <v>32.133333333333326</v>
      </c>
      <c r="K109" s="38">
        <v>32.566666666666656</v>
      </c>
      <c r="L109" s="38">
        <v>33.083333333333321</v>
      </c>
      <c r="M109" s="28">
        <v>32.049999999999997</v>
      </c>
      <c r="N109" s="28">
        <v>31.1</v>
      </c>
      <c r="O109" s="39">
        <v>219568800</v>
      </c>
      <c r="P109" s="40">
        <v>-1.975107246702909E-2</v>
      </c>
    </row>
    <row r="110" spans="1:16" ht="12.75" customHeight="1">
      <c r="A110" s="28">
        <v>100</v>
      </c>
      <c r="B110" s="29" t="s">
        <v>44</v>
      </c>
      <c r="C110" s="30" t="s">
        <v>404</v>
      </c>
      <c r="D110" s="31">
        <v>44742</v>
      </c>
      <c r="E110" s="37">
        <v>172.9</v>
      </c>
      <c r="F110" s="37">
        <v>171.2166666666667</v>
      </c>
      <c r="G110" s="38">
        <v>168.13333333333338</v>
      </c>
      <c r="H110" s="38">
        <v>163.36666666666667</v>
      </c>
      <c r="I110" s="38">
        <v>160.28333333333336</v>
      </c>
      <c r="J110" s="38">
        <v>175.98333333333341</v>
      </c>
      <c r="K110" s="38">
        <v>179.06666666666672</v>
      </c>
      <c r="L110" s="38">
        <v>183.83333333333343</v>
      </c>
      <c r="M110" s="28">
        <v>174.3</v>
      </c>
      <c r="N110" s="28">
        <v>166.45</v>
      </c>
      <c r="O110" s="39">
        <v>41497500</v>
      </c>
      <c r="P110" s="40">
        <v>-3.4717376133984651E-2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44742</v>
      </c>
      <c r="E111" s="37">
        <v>340.65</v>
      </c>
      <c r="F111" s="37">
        <v>341.36666666666662</v>
      </c>
      <c r="G111" s="38">
        <v>334.28333333333325</v>
      </c>
      <c r="H111" s="38">
        <v>327.91666666666663</v>
      </c>
      <c r="I111" s="38">
        <v>320.83333333333326</v>
      </c>
      <c r="J111" s="38">
        <v>347.73333333333323</v>
      </c>
      <c r="K111" s="38">
        <v>354.81666666666661</v>
      </c>
      <c r="L111" s="38">
        <v>361.18333333333322</v>
      </c>
      <c r="M111" s="28">
        <v>348.45</v>
      </c>
      <c r="N111" s="28">
        <v>335</v>
      </c>
      <c r="O111" s="39">
        <v>12040875</v>
      </c>
      <c r="P111" s="40">
        <v>-2.0031333930170099E-2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44742</v>
      </c>
      <c r="E112" s="37">
        <v>213.6</v>
      </c>
      <c r="F112" s="37">
        <v>213.21666666666667</v>
      </c>
      <c r="G112" s="38">
        <v>209.88333333333333</v>
      </c>
      <c r="H112" s="38">
        <v>206.16666666666666</v>
      </c>
      <c r="I112" s="38">
        <v>202.83333333333331</v>
      </c>
      <c r="J112" s="38">
        <v>216.93333333333334</v>
      </c>
      <c r="K112" s="38">
        <v>220.26666666666665</v>
      </c>
      <c r="L112" s="38">
        <v>223.98333333333335</v>
      </c>
      <c r="M112" s="28">
        <v>216.55</v>
      </c>
      <c r="N112" s="28">
        <v>209.5</v>
      </c>
      <c r="O112" s="39">
        <v>20866136</v>
      </c>
      <c r="P112" s="40">
        <v>-1.3125356667300742E-2</v>
      </c>
    </row>
    <row r="113" spans="1:16" ht="12.75" customHeight="1">
      <c r="A113" s="28">
        <v>103</v>
      </c>
      <c r="B113" s="29" t="s">
        <v>42</v>
      </c>
      <c r="C113" s="30" t="s">
        <v>401</v>
      </c>
      <c r="D113" s="31">
        <v>44742</v>
      </c>
      <c r="E113" s="37">
        <v>153.5</v>
      </c>
      <c r="F113" s="37">
        <v>153.05000000000001</v>
      </c>
      <c r="G113" s="38">
        <v>150.75000000000003</v>
      </c>
      <c r="H113" s="38">
        <v>148.00000000000003</v>
      </c>
      <c r="I113" s="38">
        <v>145.70000000000005</v>
      </c>
      <c r="J113" s="38">
        <v>155.80000000000001</v>
      </c>
      <c r="K113" s="38">
        <v>158.09999999999997</v>
      </c>
      <c r="L113" s="38">
        <v>160.85</v>
      </c>
      <c r="M113" s="28">
        <v>155.35</v>
      </c>
      <c r="N113" s="28">
        <v>150.30000000000001</v>
      </c>
      <c r="O113" s="39">
        <v>10674900</v>
      </c>
      <c r="P113" s="40">
        <v>-2.3348368267444946E-2</v>
      </c>
    </row>
    <row r="114" spans="1:16" ht="12.75" customHeight="1">
      <c r="A114" s="28">
        <v>104</v>
      </c>
      <c r="B114" s="29" t="s">
        <v>44</v>
      </c>
      <c r="C114" s="30" t="s">
        <v>263</v>
      </c>
      <c r="D114" s="31">
        <v>44742</v>
      </c>
      <c r="E114" s="37">
        <v>3865.05</v>
      </c>
      <c r="F114" s="37">
        <v>3909.8666666666668</v>
      </c>
      <c r="G114" s="38">
        <v>3655.0833333333339</v>
      </c>
      <c r="H114" s="38">
        <v>3445.1166666666672</v>
      </c>
      <c r="I114" s="38">
        <v>3190.3333333333344</v>
      </c>
      <c r="J114" s="38">
        <v>4119.8333333333339</v>
      </c>
      <c r="K114" s="38">
        <v>4374.6166666666668</v>
      </c>
      <c r="L114" s="38">
        <v>4584.583333333333</v>
      </c>
      <c r="M114" s="28">
        <v>4164.6499999999996</v>
      </c>
      <c r="N114" s="28">
        <v>3699.9</v>
      </c>
      <c r="O114" s="39">
        <v>306150</v>
      </c>
      <c r="P114" s="40">
        <v>3.9735099337748346E-2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44742</v>
      </c>
      <c r="E115" s="37">
        <v>1634.2</v>
      </c>
      <c r="F115" s="37">
        <v>1636.3999999999999</v>
      </c>
      <c r="G115" s="38">
        <v>1602.7999999999997</v>
      </c>
      <c r="H115" s="38">
        <v>1571.3999999999999</v>
      </c>
      <c r="I115" s="38">
        <v>1537.7999999999997</v>
      </c>
      <c r="J115" s="38">
        <v>1667.7999999999997</v>
      </c>
      <c r="K115" s="38">
        <v>1701.3999999999996</v>
      </c>
      <c r="L115" s="38">
        <v>1732.7999999999997</v>
      </c>
      <c r="M115" s="28">
        <v>1670</v>
      </c>
      <c r="N115" s="28">
        <v>1605</v>
      </c>
      <c r="O115" s="39">
        <v>2843950</v>
      </c>
      <c r="P115" s="40">
        <v>-2.7842346345798866E-2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44742</v>
      </c>
      <c r="E116" s="37">
        <v>807.95</v>
      </c>
      <c r="F116" s="37">
        <v>809.93333333333339</v>
      </c>
      <c r="G116" s="38">
        <v>796.51666666666677</v>
      </c>
      <c r="H116" s="38">
        <v>785.08333333333337</v>
      </c>
      <c r="I116" s="38">
        <v>771.66666666666674</v>
      </c>
      <c r="J116" s="38">
        <v>821.36666666666679</v>
      </c>
      <c r="K116" s="38">
        <v>834.7833333333333</v>
      </c>
      <c r="L116" s="38">
        <v>846.21666666666681</v>
      </c>
      <c r="M116" s="28">
        <v>823.35</v>
      </c>
      <c r="N116" s="28">
        <v>798.5</v>
      </c>
      <c r="O116" s="39">
        <v>29280600</v>
      </c>
      <c r="P116" s="40">
        <v>2.7281338806441426E-2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44742</v>
      </c>
      <c r="E117" s="37">
        <v>208.05</v>
      </c>
      <c r="F117" s="37">
        <v>206.5</v>
      </c>
      <c r="G117" s="38">
        <v>202.1</v>
      </c>
      <c r="H117" s="38">
        <v>196.15</v>
      </c>
      <c r="I117" s="38">
        <v>191.75</v>
      </c>
      <c r="J117" s="38">
        <v>212.45</v>
      </c>
      <c r="K117" s="38">
        <v>216.84999999999997</v>
      </c>
      <c r="L117" s="38">
        <v>222.79999999999998</v>
      </c>
      <c r="M117" s="28">
        <v>210.9</v>
      </c>
      <c r="N117" s="28">
        <v>200.55</v>
      </c>
      <c r="O117" s="39">
        <v>17231200</v>
      </c>
      <c r="P117" s="40">
        <v>-2.5803387684027228E-2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44742</v>
      </c>
      <c r="E118" s="37">
        <v>1390.7</v>
      </c>
      <c r="F118" s="37">
        <v>1386.3833333333332</v>
      </c>
      <c r="G118" s="38">
        <v>1374.5666666666664</v>
      </c>
      <c r="H118" s="38">
        <v>1358.4333333333332</v>
      </c>
      <c r="I118" s="38">
        <v>1346.6166666666663</v>
      </c>
      <c r="J118" s="38">
        <v>1402.5166666666664</v>
      </c>
      <c r="K118" s="38">
        <v>1414.333333333333</v>
      </c>
      <c r="L118" s="38">
        <v>1430.4666666666665</v>
      </c>
      <c r="M118" s="28">
        <v>1398.2</v>
      </c>
      <c r="N118" s="28">
        <v>1370.25</v>
      </c>
      <c r="O118" s="39">
        <v>46637400</v>
      </c>
      <c r="P118" s="40">
        <v>-4.5017642048911059E-3</v>
      </c>
    </row>
    <row r="119" spans="1:16" ht="12.75" customHeight="1">
      <c r="A119" s="28">
        <v>109</v>
      </c>
      <c r="B119" s="29" t="s">
        <v>86</v>
      </c>
      <c r="C119" s="30" t="s">
        <v>411</v>
      </c>
      <c r="D119" s="31">
        <v>44742</v>
      </c>
      <c r="E119" s="37">
        <v>629.6</v>
      </c>
      <c r="F119" s="37">
        <v>618.35</v>
      </c>
      <c r="G119" s="38">
        <v>601.1</v>
      </c>
      <c r="H119" s="38">
        <v>572.6</v>
      </c>
      <c r="I119" s="38">
        <v>555.35</v>
      </c>
      <c r="J119" s="38">
        <v>646.85</v>
      </c>
      <c r="K119" s="38">
        <v>664.1</v>
      </c>
      <c r="L119" s="38">
        <v>692.6</v>
      </c>
      <c r="M119" s="28">
        <v>635.6</v>
      </c>
      <c r="N119" s="28">
        <v>589.85</v>
      </c>
      <c r="O119" s="39">
        <v>861750</v>
      </c>
      <c r="P119" s="40">
        <v>-4.0100250626566414E-2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44742</v>
      </c>
      <c r="E120" s="37">
        <v>104.55</v>
      </c>
      <c r="F120" s="37">
        <v>105.43333333333332</v>
      </c>
      <c r="G120" s="38">
        <v>103.01666666666665</v>
      </c>
      <c r="H120" s="38">
        <v>101.48333333333333</v>
      </c>
      <c r="I120" s="38">
        <v>99.066666666666663</v>
      </c>
      <c r="J120" s="38">
        <v>106.96666666666664</v>
      </c>
      <c r="K120" s="38">
        <v>109.3833333333333</v>
      </c>
      <c r="L120" s="38">
        <v>110.91666666666663</v>
      </c>
      <c r="M120" s="28">
        <v>107.85</v>
      </c>
      <c r="N120" s="28">
        <v>103.9</v>
      </c>
      <c r="O120" s="39">
        <v>52299000</v>
      </c>
      <c r="P120" s="40">
        <v>1.6422435573521982E-2</v>
      </c>
    </row>
    <row r="121" spans="1:16" ht="12.75" customHeight="1">
      <c r="A121" s="28">
        <v>111</v>
      </c>
      <c r="B121" s="29" t="s">
        <v>47</v>
      </c>
      <c r="C121" s="30" t="s">
        <v>264</v>
      </c>
      <c r="D121" s="31">
        <v>44742</v>
      </c>
      <c r="E121" s="37">
        <v>866.05</v>
      </c>
      <c r="F121" s="37">
        <v>860.94999999999993</v>
      </c>
      <c r="G121" s="38">
        <v>850.59999999999991</v>
      </c>
      <c r="H121" s="38">
        <v>835.15</v>
      </c>
      <c r="I121" s="38">
        <v>824.8</v>
      </c>
      <c r="J121" s="38">
        <v>876.39999999999986</v>
      </c>
      <c r="K121" s="38">
        <v>886.75</v>
      </c>
      <c r="L121" s="38">
        <v>902.19999999999982</v>
      </c>
      <c r="M121" s="28">
        <v>871.3</v>
      </c>
      <c r="N121" s="28">
        <v>845.5</v>
      </c>
      <c r="O121" s="39">
        <v>866500</v>
      </c>
      <c r="P121" s="40">
        <v>-2.3881942097555481E-2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44742</v>
      </c>
      <c r="E122" s="37">
        <v>594.54999999999995</v>
      </c>
      <c r="F122" s="37">
        <v>591.11666666666667</v>
      </c>
      <c r="G122" s="38">
        <v>581.58333333333337</v>
      </c>
      <c r="H122" s="38">
        <v>568.61666666666667</v>
      </c>
      <c r="I122" s="38">
        <v>559.08333333333337</v>
      </c>
      <c r="J122" s="38">
        <v>604.08333333333337</v>
      </c>
      <c r="K122" s="38">
        <v>613.61666666666667</v>
      </c>
      <c r="L122" s="38">
        <v>626.58333333333337</v>
      </c>
      <c r="M122" s="28">
        <v>600.65</v>
      </c>
      <c r="N122" s="28">
        <v>578.15</v>
      </c>
      <c r="O122" s="39">
        <v>15327375</v>
      </c>
      <c r="P122" s="40">
        <v>-2.3360838537020517E-2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44742</v>
      </c>
      <c r="E123" s="37">
        <v>263.39999999999998</v>
      </c>
      <c r="F123" s="37">
        <v>262.23333333333329</v>
      </c>
      <c r="G123" s="38">
        <v>260.06666666666661</v>
      </c>
      <c r="H123" s="38">
        <v>256.73333333333329</v>
      </c>
      <c r="I123" s="38">
        <v>254.56666666666661</v>
      </c>
      <c r="J123" s="38">
        <v>265.56666666666661</v>
      </c>
      <c r="K123" s="38">
        <v>267.73333333333323</v>
      </c>
      <c r="L123" s="38">
        <v>271.06666666666661</v>
      </c>
      <c r="M123" s="28">
        <v>264.39999999999998</v>
      </c>
      <c r="N123" s="28">
        <v>258.89999999999998</v>
      </c>
      <c r="O123" s="39">
        <v>90729600</v>
      </c>
      <c r="P123" s="40">
        <v>1.1884368308351177E-2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44742</v>
      </c>
      <c r="E124" s="37">
        <v>330.15</v>
      </c>
      <c r="F124" s="37">
        <v>330</v>
      </c>
      <c r="G124" s="38">
        <v>320.64999999999998</v>
      </c>
      <c r="H124" s="38">
        <v>311.14999999999998</v>
      </c>
      <c r="I124" s="38">
        <v>301.79999999999995</v>
      </c>
      <c r="J124" s="38">
        <v>339.5</v>
      </c>
      <c r="K124" s="38">
        <v>348.85</v>
      </c>
      <c r="L124" s="38">
        <v>358.35</v>
      </c>
      <c r="M124" s="28">
        <v>339.35</v>
      </c>
      <c r="N124" s="28">
        <v>320.5</v>
      </c>
      <c r="O124" s="39">
        <v>35490000</v>
      </c>
      <c r="P124" s="40">
        <v>1.976284584980237E-3</v>
      </c>
    </row>
    <row r="125" spans="1:16" ht="12.75" customHeight="1">
      <c r="A125" s="28">
        <v>115</v>
      </c>
      <c r="B125" s="29" t="s">
        <v>42</v>
      </c>
      <c r="C125" s="30" t="s">
        <v>413</v>
      </c>
      <c r="D125" s="31">
        <v>44742</v>
      </c>
      <c r="E125" s="37">
        <v>2026.95</v>
      </c>
      <c r="F125" s="37">
        <v>2028.95</v>
      </c>
      <c r="G125" s="38">
        <v>1990.0500000000002</v>
      </c>
      <c r="H125" s="38">
        <v>1953.15</v>
      </c>
      <c r="I125" s="38">
        <v>1914.2500000000002</v>
      </c>
      <c r="J125" s="38">
        <v>2065.8500000000004</v>
      </c>
      <c r="K125" s="38">
        <v>2104.75</v>
      </c>
      <c r="L125" s="38">
        <v>2141.65</v>
      </c>
      <c r="M125" s="28">
        <v>2067.85</v>
      </c>
      <c r="N125" s="28">
        <v>1992.05</v>
      </c>
      <c r="O125" s="39">
        <v>450300</v>
      </c>
      <c r="P125" s="40">
        <v>-7.7665594141795185E-4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44742</v>
      </c>
      <c r="E126" s="37">
        <v>556.35</v>
      </c>
      <c r="F126" s="37">
        <v>553.1</v>
      </c>
      <c r="G126" s="38">
        <v>543.30000000000007</v>
      </c>
      <c r="H126" s="38">
        <v>530.25</v>
      </c>
      <c r="I126" s="38">
        <v>520.45000000000005</v>
      </c>
      <c r="J126" s="38">
        <v>566.15000000000009</v>
      </c>
      <c r="K126" s="38">
        <v>575.95000000000005</v>
      </c>
      <c r="L126" s="38">
        <v>589.00000000000011</v>
      </c>
      <c r="M126" s="28">
        <v>562.9</v>
      </c>
      <c r="N126" s="28">
        <v>540.04999999999995</v>
      </c>
      <c r="O126" s="39">
        <v>50325300</v>
      </c>
      <c r="P126" s="40">
        <v>1.6469433386050062E-2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44742</v>
      </c>
      <c r="E127" s="37">
        <v>491.05</v>
      </c>
      <c r="F127" s="37">
        <v>495.34999999999997</v>
      </c>
      <c r="G127" s="38">
        <v>482.74999999999994</v>
      </c>
      <c r="H127" s="38">
        <v>474.45</v>
      </c>
      <c r="I127" s="38">
        <v>461.84999999999997</v>
      </c>
      <c r="J127" s="38">
        <v>503.64999999999992</v>
      </c>
      <c r="K127" s="38">
        <v>516.25</v>
      </c>
      <c r="L127" s="38">
        <v>524.54999999999995</v>
      </c>
      <c r="M127" s="28">
        <v>507.95</v>
      </c>
      <c r="N127" s="28">
        <v>487.05</v>
      </c>
      <c r="O127" s="39">
        <v>9973750</v>
      </c>
      <c r="P127" s="40">
        <v>-2.3796415244387348E-2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44742</v>
      </c>
      <c r="E128" s="37">
        <v>1674.8</v>
      </c>
      <c r="F128" s="37">
        <v>1670.9166666666667</v>
      </c>
      <c r="G128" s="38">
        <v>1657.8333333333335</v>
      </c>
      <c r="H128" s="38">
        <v>1640.8666666666668</v>
      </c>
      <c r="I128" s="38">
        <v>1627.7833333333335</v>
      </c>
      <c r="J128" s="38">
        <v>1687.8833333333334</v>
      </c>
      <c r="K128" s="38">
        <v>1700.9666666666669</v>
      </c>
      <c r="L128" s="38">
        <v>1717.9333333333334</v>
      </c>
      <c r="M128" s="28">
        <v>1684</v>
      </c>
      <c r="N128" s="28">
        <v>1653.95</v>
      </c>
      <c r="O128" s="39">
        <v>15325600</v>
      </c>
      <c r="P128" s="40">
        <v>-1.5895765472312704E-3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44742</v>
      </c>
      <c r="E129" s="37">
        <v>67.599999999999994</v>
      </c>
      <c r="F129" s="37">
        <v>67.916666666666671</v>
      </c>
      <c r="G129" s="38">
        <v>66.833333333333343</v>
      </c>
      <c r="H129" s="38">
        <v>66.066666666666677</v>
      </c>
      <c r="I129" s="38">
        <v>64.983333333333348</v>
      </c>
      <c r="J129" s="38">
        <v>68.683333333333337</v>
      </c>
      <c r="K129" s="38">
        <v>69.76666666666668</v>
      </c>
      <c r="L129" s="38">
        <v>70.533333333333331</v>
      </c>
      <c r="M129" s="28">
        <v>69</v>
      </c>
      <c r="N129" s="28">
        <v>67.150000000000006</v>
      </c>
      <c r="O129" s="39">
        <v>56729868</v>
      </c>
      <c r="P129" s="40">
        <v>4.6419753086419754E-2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44742</v>
      </c>
      <c r="E130" s="37">
        <v>1960.9</v>
      </c>
      <c r="F130" s="37">
        <v>1963.1000000000001</v>
      </c>
      <c r="G130" s="38">
        <v>1933.8500000000004</v>
      </c>
      <c r="H130" s="38">
        <v>1906.8000000000002</v>
      </c>
      <c r="I130" s="38">
        <v>1877.5500000000004</v>
      </c>
      <c r="J130" s="38">
        <v>1990.1500000000003</v>
      </c>
      <c r="K130" s="38">
        <v>2019.3999999999999</v>
      </c>
      <c r="L130" s="38">
        <v>2046.4500000000003</v>
      </c>
      <c r="M130" s="28">
        <v>1992.35</v>
      </c>
      <c r="N130" s="28">
        <v>1936.05</v>
      </c>
      <c r="O130" s="39">
        <v>1486750</v>
      </c>
      <c r="P130" s="40">
        <v>1.9543973941368076E-2</v>
      </c>
    </row>
    <row r="131" spans="1:16" ht="12.75" customHeight="1">
      <c r="A131" s="28">
        <v>121</v>
      </c>
      <c r="B131" s="29" t="s">
        <v>47</v>
      </c>
      <c r="C131" s="30" t="s">
        <v>266</v>
      </c>
      <c r="D131" s="31">
        <v>44742</v>
      </c>
      <c r="E131" s="37">
        <v>470.4</v>
      </c>
      <c r="F131" s="37">
        <v>474.7833333333333</v>
      </c>
      <c r="G131" s="38">
        <v>457.61666666666662</v>
      </c>
      <c r="H131" s="38">
        <v>444.83333333333331</v>
      </c>
      <c r="I131" s="38">
        <v>427.66666666666663</v>
      </c>
      <c r="J131" s="38">
        <v>487.56666666666661</v>
      </c>
      <c r="K131" s="38">
        <v>504.73333333333335</v>
      </c>
      <c r="L131" s="38">
        <v>517.51666666666665</v>
      </c>
      <c r="M131" s="28">
        <v>491.95</v>
      </c>
      <c r="N131" s="28">
        <v>462</v>
      </c>
      <c r="O131" s="39">
        <v>6923700</v>
      </c>
      <c r="P131" s="40">
        <v>5.6440538313650097E-2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44742</v>
      </c>
      <c r="E132" s="37">
        <v>306.5</v>
      </c>
      <c r="F132" s="37">
        <v>308.11666666666662</v>
      </c>
      <c r="G132" s="38">
        <v>302.43333333333322</v>
      </c>
      <c r="H132" s="38">
        <v>298.36666666666662</v>
      </c>
      <c r="I132" s="38">
        <v>292.68333333333322</v>
      </c>
      <c r="J132" s="38">
        <v>312.18333333333322</v>
      </c>
      <c r="K132" s="38">
        <v>317.86666666666662</v>
      </c>
      <c r="L132" s="38">
        <v>321.93333333333322</v>
      </c>
      <c r="M132" s="28">
        <v>313.8</v>
      </c>
      <c r="N132" s="28">
        <v>304.05</v>
      </c>
      <c r="O132" s="39">
        <v>21236000</v>
      </c>
      <c r="P132" s="40">
        <v>2.1747498075442649E-2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44742</v>
      </c>
      <c r="E133" s="37">
        <v>1493.2</v>
      </c>
      <c r="F133" s="37">
        <v>1503.4166666666667</v>
      </c>
      <c r="G133" s="38">
        <v>1475.8333333333335</v>
      </c>
      <c r="H133" s="38">
        <v>1458.4666666666667</v>
      </c>
      <c r="I133" s="38">
        <v>1430.8833333333334</v>
      </c>
      <c r="J133" s="38">
        <v>1520.7833333333335</v>
      </c>
      <c r="K133" s="38">
        <v>1548.366666666667</v>
      </c>
      <c r="L133" s="38">
        <v>1565.7333333333336</v>
      </c>
      <c r="M133" s="28">
        <v>1531</v>
      </c>
      <c r="N133" s="28">
        <v>1486.05</v>
      </c>
      <c r="O133" s="39">
        <v>15530400</v>
      </c>
      <c r="P133" s="40">
        <v>4.1497894256820191E-2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44742</v>
      </c>
      <c r="E134" s="37">
        <v>3986.1</v>
      </c>
      <c r="F134" s="37">
        <v>3999.5500000000006</v>
      </c>
      <c r="G134" s="38">
        <v>3927.8500000000013</v>
      </c>
      <c r="H134" s="38">
        <v>3869.6000000000008</v>
      </c>
      <c r="I134" s="38">
        <v>3797.9000000000015</v>
      </c>
      <c r="J134" s="38">
        <v>4057.8000000000011</v>
      </c>
      <c r="K134" s="38">
        <v>4129.5000000000009</v>
      </c>
      <c r="L134" s="38">
        <v>4187.7500000000009</v>
      </c>
      <c r="M134" s="28">
        <v>4071.25</v>
      </c>
      <c r="N134" s="28">
        <v>3941.3</v>
      </c>
      <c r="O134" s="39">
        <v>1525500</v>
      </c>
      <c r="P134" s="40">
        <v>-3.5273368606701938E-3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44742</v>
      </c>
      <c r="E135" s="37">
        <v>3114.7</v>
      </c>
      <c r="F135" s="37">
        <v>3123.0499999999997</v>
      </c>
      <c r="G135" s="38">
        <v>3055.7499999999995</v>
      </c>
      <c r="H135" s="38">
        <v>2996.7999999999997</v>
      </c>
      <c r="I135" s="38">
        <v>2929.4999999999995</v>
      </c>
      <c r="J135" s="38">
        <v>3181.9999999999995</v>
      </c>
      <c r="K135" s="38">
        <v>3249.2999999999997</v>
      </c>
      <c r="L135" s="38">
        <v>3308.2499999999995</v>
      </c>
      <c r="M135" s="28">
        <v>3190.35</v>
      </c>
      <c r="N135" s="28">
        <v>3064.1</v>
      </c>
      <c r="O135" s="39">
        <v>1521800</v>
      </c>
      <c r="P135" s="40">
        <v>4.8071625344352616E-2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44742</v>
      </c>
      <c r="E136" s="37">
        <v>598.85</v>
      </c>
      <c r="F136" s="37">
        <v>599.26666666666677</v>
      </c>
      <c r="G136" s="38">
        <v>592.18333333333351</v>
      </c>
      <c r="H136" s="38">
        <v>585.51666666666677</v>
      </c>
      <c r="I136" s="38">
        <v>578.43333333333351</v>
      </c>
      <c r="J136" s="38">
        <v>605.93333333333351</v>
      </c>
      <c r="K136" s="38">
        <v>613.01666666666677</v>
      </c>
      <c r="L136" s="38">
        <v>619.68333333333351</v>
      </c>
      <c r="M136" s="28">
        <v>606.35</v>
      </c>
      <c r="N136" s="28">
        <v>592.6</v>
      </c>
      <c r="O136" s="39">
        <v>8609650</v>
      </c>
      <c r="P136" s="40">
        <v>-7.836222940542658E-3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44742</v>
      </c>
      <c r="E137" s="37">
        <v>994.55</v>
      </c>
      <c r="F137" s="37">
        <v>996.80000000000007</v>
      </c>
      <c r="G137" s="38">
        <v>983.60000000000014</v>
      </c>
      <c r="H137" s="38">
        <v>972.65000000000009</v>
      </c>
      <c r="I137" s="38">
        <v>959.45000000000016</v>
      </c>
      <c r="J137" s="38">
        <v>1007.7500000000001</v>
      </c>
      <c r="K137" s="38">
        <v>1020.9500000000002</v>
      </c>
      <c r="L137" s="38">
        <v>1031.9000000000001</v>
      </c>
      <c r="M137" s="28">
        <v>1010</v>
      </c>
      <c r="N137" s="28">
        <v>985.85</v>
      </c>
      <c r="O137" s="39">
        <v>12952100</v>
      </c>
      <c r="P137" s="40">
        <v>-5.7460139575161731E-2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44742</v>
      </c>
      <c r="E138" s="37">
        <v>171.45</v>
      </c>
      <c r="F138" s="37">
        <v>171.61666666666667</v>
      </c>
      <c r="G138" s="38">
        <v>168.98333333333335</v>
      </c>
      <c r="H138" s="38">
        <v>166.51666666666668</v>
      </c>
      <c r="I138" s="38">
        <v>163.88333333333335</v>
      </c>
      <c r="J138" s="38">
        <v>174.08333333333334</v>
      </c>
      <c r="K138" s="38">
        <v>176.71666666666667</v>
      </c>
      <c r="L138" s="38">
        <v>179.18333333333334</v>
      </c>
      <c r="M138" s="28">
        <v>174.25</v>
      </c>
      <c r="N138" s="28">
        <v>169.15</v>
      </c>
      <c r="O138" s="39">
        <v>26000000</v>
      </c>
      <c r="P138" s="40">
        <v>2.20125786163522E-2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44742</v>
      </c>
      <c r="E139" s="37">
        <v>86.65</v>
      </c>
      <c r="F139" s="37">
        <v>86.399999999999991</v>
      </c>
      <c r="G139" s="38">
        <v>85.199999999999989</v>
      </c>
      <c r="H139" s="38">
        <v>83.75</v>
      </c>
      <c r="I139" s="38">
        <v>82.55</v>
      </c>
      <c r="J139" s="38">
        <v>87.84999999999998</v>
      </c>
      <c r="K139" s="38">
        <v>89.05</v>
      </c>
      <c r="L139" s="38">
        <v>90.499999999999972</v>
      </c>
      <c r="M139" s="28">
        <v>87.6</v>
      </c>
      <c r="N139" s="28">
        <v>84.95</v>
      </c>
      <c r="O139" s="39">
        <v>26034000</v>
      </c>
      <c r="P139" s="40">
        <v>-2.1094190637337844E-2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44742</v>
      </c>
      <c r="E140" s="37">
        <v>474.95</v>
      </c>
      <c r="F140" s="37">
        <v>476.98333333333329</v>
      </c>
      <c r="G140" s="38">
        <v>471.06666666666661</v>
      </c>
      <c r="H140" s="38">
        <v>467.18333333333334</v>
      </c>
      <c r="I140" s="38">
        <v>461.26666666666665</v>
      </c>
      <c r="J140" s="38">
        <v>480.86666666666656</v>
      </c>
      <c r="K140" s="38">
        <v>486.78333333333319</v>
      </c>
      <c r="L140" s="38">
        <v>490.66666666666652</v>
      </c>
      <c r="M140" s="28">
        <v>482.9</v>
      </c>
      <c r="N140" s="28">
        <v>473.1</v>
      </c>
      <c r="O140" s="39">
        <v>10488600</v>
      </c>
      <c r="P140" s="40">
        <v>-9.1259494388391347E-3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44742</v>
      </c>
      <c r="E141" s="37">
        <v>7706.15</v>
      </c>
      <c r="F141" s="37">
        <v>7745.6833333333334</v>
      </c>
      <c r="G141" s="38">
        <v>7621.9666666666672</v>
      </c>
      <c r="H141" s="38">
        <v>7537.7833333333338</v>
      </c>
      <c r="I141" s="38">
        <v>7414.0666666666675</v>
      </c>
      <c r="J141" s="38">
        <v>7829.8666666666668</v>
      </c>
      <c r="K141" s="38">
        <v>7953.5833333333321</v>
      </c>
      <c r="L141" s="38">
        <v>8037.7666666666664</v>
      </c>
      <c r="M141" s="28">
        <v>7869.4</v>
      </c>
      <c r="N141" s="28">
        <v>7661.5</v>
      </c>
      <c r="O141" s="39">
        <v>3419400</v>
      </c>
      <c r="P141" s="40">
        <v>-1.0475749508044913E-2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44742</v>
      </c>
      <c r="E142" s="37">
        <v>732.7</v>
      </c>
      <c r="F142" s="37">
        <v>731.43333333333339</v>
      </c>
      <c r="G142" s="38">
        <v>715.46666666666681</v>
      </c>
      <c r="H142" s="38">
        <v>698.23333333333346</v>
      </c>
      <c r="I142" s="38">
        <v>682.26666666666688</v>
      </c>
      <c r="J142" s="38">
        <v>748.66666666666674</v>
      </c>
      <c r="K142" s="38">
        <v>764.63333333333344</v>
      </c>
      <c r="L142" s="38">
        <v>781.86666666666667</v>
      </c>
      <c r="M142" s="28">
        <v>747.4</v>
      </c>
      <c r="N142" s="28">
        <v>714.2</v>
      </c>
      <c r="O142" s="39">
        <v>15482500</v>
      </c>
      <c r="P142" s="40">
        <v>4.3778704757089282E-2</v>
      </c>
    </row>
    <row r="143" spans="1:16" ht="12.75" customHeight="1">
      <c r="A143" s="28">
        <v>133</v>
      </c>
      <c r="B143" s="29" t="s">
        <v>44</v>
      </c>
      <c r="C143" s="30" t="s">
        <v>454</v>
      </c>
      <c r="D143" s="31">
        <v>44742</v>
      </c>
      <c r="E143" s="37">
        <v>1222.5</v>
      </c>
      <c r="F143" s="37">
        <v>1235.1000000000001</v>
      </c>
      <c r="G143" s="38">
        <v>1199.4000000000003</v>
      </c>
      <c r="H143" s="38">
        <v>1176.3000000000002</v>
      </c>
      <c r="I143" s="38">
        <v>1140.6000000000004</v>
      </c>
      <c r="J143" s="38">
        <v>1258.2000000000003</v>
      </c>
      <c r="K143" s="38">
        <v>1293.9000000000001</v>
      </c>
      <c r="L143" s="38">
        <v>1317.0000000000002</v>
      </c>
      <c r="M143" s="28">
        <v>1270.8</v>
      </c>
      <c r="N143" s="28">
        <v>1212</v>
      </c>
      <c r="O143" s="39">
        <v>3119850</v>
      </c>
      <c r="P143" s="40">
        <v>1.4750365913156611E-2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44742</v>
      </c>
      <c r="E144" s="37">
        <v>1406.05</v>
      </c>
      <c r="F144" s="37">
        <v>1406.3499999999997</v>
      </c>
      <c r="G144" s="38">
        <v>1382.0999999999995</v>
      </c>
      <c r="H144" s="38">
        <v>1358.1499999999999</v>
      </c>
      <c r="I144" s="38">
        <v>1333.8999999999996</v>
      </c>
      <c r="J144" s="38">
        <v>1430.2999999999993</v>
      </c>
      <c r="K144" s="38">
        <v>1454.5499999999997</v>
      </c>
      <c r="L144" s="38">
        <v>1478.4999999999991</v>
      </c>
      <c r="M144" s="28">
        <v>1430.6</v>
      </c>
      <c r="N144" s="28">
        <v>1382.4</v>
      </c>
      <c r="O144" s="39">
        <v>1047800</v>
      </c>
      <c r="P144" s="40">
        <v>5.9523809523809521E-3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44742</v>
      </c>
      <c r="E145" s="37">
        <v>778.15</v>
      </c>
      <c r="F145" s="37">
        <v>782.94999999999993</v>
      </c>
      <c r="G145" s="38">
        <v>770.94999999999982</v>
      </c>
      <c r="H145" s="38">
        <v>763.74999999999989</v>
      </c>
      <c r="I145" s="38">
        <v>751.74999999999977</v>
      </c>
      <c r="J145" s="38">
        <v>790.14999999999986</v>
      </c>
      <c r="K145" s="38">
        <v>802.15000000000009</v>
      </c>
      <c r="L145" s="38">
        <v>809.34999999999991</v>
      </c>
      <c r="M145" s="28">
        <v>794.95</v>
      </c>
      <c r="N145" s="28">
        <v>775.75</v>
      </c>
      <c r="O145" s="39">
        <v>1725750</v>
      </c>
      <c r="P145" s="40">
        <v>-6.7340067340067337E-3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44742</v>
      </c>
      <c r="E146" s="37">
        <v>699.15</v>
      </c>
      <c r="F146" s="37">
        <v>706.85</v>
      </c>
      <c r="G146" s="38">
        <v>689.80000000000007</v>
      </c>
      <c r="H146" s="38">
        <v>680.45</v>
      </c>
      <c r="I146" s="38">
        <v>663.40000000000009</v>
      </c>
      <c r="J146" s="38">
        <v>716.2</v>
      </c>
      <c r="K146" s="38">
        <v>733.25</v>
      </c>
      <c r="L146" s="38">
        <v>742.6</v>
      </c>
      <c r="M146" s="28">
        <v>723.9</v>
      </c>
      <c r="N146" s="28">
        <v>697.5</v>
      </c>
      <c r="O146" s="39">
        <v>3062600</v>
      </c>
      <c r="P146" s="40">
        <v>1.9507323568575232E-2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44742</v>
      </c>
      <c r="E147" s="37">
        <v>2788.5</v>
      </c>
      <c r="F147" s="37">
        <v>2792.8833333333332</v>
      </c>
      <c r="G147" s="38">
        <v>2748.6166666666663</v>
      </c>
      <c r="H147" s="38">
        <v>2708.7333333333331</v>
      </c>
      <c r="I147" s="38">
        <v>2664.4666666666662</v>
      </c>
      <c r="J147" s="38">
        <v>2832.7666666666664</v>
      </c>
      <c r="K147" s="38">
        <v>2877.0333333333328</v>
      </c>
      <c r="L147" s="38">
        <v>2916.9166666666665</v>
      </c>
      <c r="M147" s="28">
        <v>2837.15</v>
      </c>
      <c r="N147" s="28">
        <v>2753</v>
      </c>
      <c r="O147" s="39">
        <v>2360800</v>
      </c>
      <c r="P147" s="40">
        <v>-2.9563307711799984E-3</v>
      </c>
    </row>
    <row r="148" spans="1:16" ht="12.75" customHeight="1">
      <c r="A148" s="28">
        <v>138</v>
      </c>
      <c r="B148" s="29" t="s">
        <v>49</v>
      </c>
      <c r="C148" s="30" t="s">
        <v>942</v>
      </c>
      <c r="D148" s="31">
        <v>44742</v>
      </c>
      <c r="E148" s="37">
        <v>116.15</v>
      </c>
      <c r="F148" s="37">
        <v>116.35000000000001</v>
      </c>
      <c r="G148" s="38">
        <v>114.55000000000001</v>
      </c>
      <c r="H148" s="38">
        <v>112.95</v>
      </c>
      <c r="I148" s="38">
        <v>111.15</v>
      </c>
      <c r="J148" s="38">
        <v>117.95000000000002</v>
      </c>
      <c r="K148" s="38">
        <v>119.75</v>
      </c>
      <c r="L148" s="38">
        <v>121.35000000000002</v>
      </c>
      <c r="M148" s="28">
        <v>118.15</v>
      </c>
      <c r="N148" s="28">
        <v>114.75</v>
      </c>
      <c r="O148" s="39">
        <v>30469500</v>
      </c>
      <c r="P148" s="40">
        <v>-6.2457193177000098E-3</v>
      </c>
    </row>
    <row r="149" spans="1:16" ht="12.75" customHeight="1">
      <c r="A149" s="28">
        <v>139</v>
      </c>
      <c r="B149" s="29" t="s">
        <v>86</v>
      </c>
      <c r="C149" s="30" t="s">
        <v>159</v>
      </c>
      <c r="D149" s="31">
        <v>44742</v>
      </c>
      <c r="E149" s="37">
        <v>2201</v>
      </c>
      <c r="F149" s="37">
        <v>2223.3166666666666</v>
      </c>
      <c r="G149" s="38">
        <v>2155.1333333333332</v>
      </c>
      <c r="H149" s="38">
        <v>2109.2666666666664</v>
      </c>
      <c r="I149" s="38">
        <v>2041.083333333333</v>
      </c>
      <c r="J149" s="38">
        <v>2269.1833333333334</v>
      </c>
      <c r="K149" s="38">
        <v>2337.3666666666668</v>
      </c>
      <c r="L149" s="38">
        <v>2383.2333333333336</v>
      </c>
      <c r="M149" s="28">
        <v>2291.5</v>
      </c>
      <c r="N149" s="28">
        <v>2177.4499999999998</v>
      </c>
      <c r="O149" s="39">
        <v>1892800</v>
      </c>
      <c r="P149" s="40">
        <v>9.684616164689179E-2</v>
      </c>
    </row>
    <row r="150" spans="1:16" ht="12.75" customHeight="1">
      <c r="A150" s="28">
        <v>140</v>
      </c>
      <c r="B150" s="29" t="s">
        <v>49</v>
      </c>
      <c r="C150" s="30" t="s">
        <v>160</v>
      </c>
      <c r="D150" s="31">
        <v>44742</v>
      </c>
      <c r="E150" s="37">
        <v>67283.850000000006</v>
      </c>
      <c r="F150" s="37">
        <v>66891.183333333334</v>
      </c>
      <c r="G150" s="38">
        <v>66091.816666666666</v>
      </c>
      <c r="H150" s="38">
        <v>64899.783333333326</v>
      </c>
      <c r="I150" s="38">
        <v>64100.416666666657</v>
      </c>
      <c r="J150" s="38">
        <v>68083.216666666674</v>
      </c>
      <c r="K150" s="38">
        <v>68882.583333333343</v>
      </c>
      <c r="L150" s="38">
        <v>70074.616666666683</v>
      </c>
      <c r="M150" s="28">
        <v>67690.55</v>
      </c>
      <c r="N150" s="28">
        <v>65699.149999999994</v>
      </c>
      <c r="O150" s="39">
        <v>118870</v>
      </c>
      <c r="P150" s="40">
        <v>1.17456804834454E-2</v>
      </c>
    </row>
    <row r="151" spans="1:16" ht="12.75" customHeight="1">
      <c r="A151" s="28">
        <v>141</v>
      </c>
      <c r="B151" s="29" t="s">
        <v>63</v>
      </c>
      <c r="C151" s="30" t="s">
        <v>161</v>
      </c>
      <c r="D151" s="31">
        <v>44742</v>
      </c>
      <c r="E151" s="37">
        <v>1002.5</v>
      </c>
      <c r="F151" s="37">
        <v>1008.5333333333333</v>
      </c>
      <c r="G151" s="38">
        <v>985.56666666666661</v>
      </c>
      <c r="H151" s="38">
        <v>968.63333333333333</v>
      </c>
      <c r="I151" s="38">
        <v>945.66666666666663</v>
      </c>
      <c r="J151" s="38">
        <v>1025.4666666666667</v>
      </c>
      <c r="K151" s="38">
        <v>1048.4333333333334</v>
      </c>
      <c r="L151" s="38">
        <v>1065.3666666666666</v>
      </c>
      <c r="M151" s="28">
        <v>1031.5</v>
      </c>
      <c r="N151" s="28">
        <v>991.6</v>
      </c>
      <c r="O151" s="39">
        <v>4038375</v>
      </c>
      <c r="P151" s="40">
        <v>3.8075959128590707E-2</v>
      </c>
    </row>
    <row r="152" spans="1:16" ht="12.75" customHeight="1">
      <c r="A152" s="28">
        <v>142</v>
      </c>
      <c r="B152" s="29" t="s">
        <v>44</v>
      </c>
      <c r="C152" s="30" t="s">
        <v>162</v>
      </c>
      <c r="D152" s="31">
        <v>44742</v>
      </c>
      <c r="E152" s="37">
        <v>270.10000000000002</v>
      </c>
      <c r="F152" s="37">
        <v>270.84999999999997</v>
      </c>
      <c r="G152" s="38">
        <v>264.19999999999993</v>
      </c>
      <c r="H152" s="38">
        <v>258.29999999999995</v>
      </c>
      <c r="I152" s="38">
        <v>251.64999999999992</v>
      </c>
      <c r="J152" s="38">
        <v>276.74999999999994</v>
      </c>
      <c r="K152" s="38">
        <v>283.39999999999992</v>
      </c>
      <c r="L152" s="38">
        <v>289.29999999999995</v>
      </c>
      <c r="M152" s="28">
        <v>277.5</v>
      </c>
      <c r="N152" s="28">
        <v>264.95</v>
      </c>
      <c r="O152" s="39">
        <v>2969600</v>
      </c>
      <c r="P152" s="40">
        <v>-5.3850296176628971E-4</v>
      </c>
    </row>
    <row r="153" spans="1:16" ht="12.75" customHeight="1">
      <c r="A153" s="28">
        <v>143</v>
      </c>
      <c r="B153" s="29" t="s">
        <v>119</v>
      </c>
      <c r="C153" s="30" t="s">
        <v>163</v>
      </c>
      <c r="D153" s="31">
        <v>44742</v>
      </c>
      <c r="E153" s="37">
        <v>75.7</v>
      </c>
      <c r="F153" s="37">
        <v>76.849999999999994</v>
      </c>
      <c r="G153" s="38">
        <v>74.199999999999989</v>
      </c>
      <c r="H153" s="38">
        <v>72.699999999999989</v>
      </c>
      <c r="I153" s="38">
        <v>70.049999999999983</v>
      </c>
      <c r="J153" s="38">
        <v>78.349999999999994</v>
      </c>
      <c r="K153" s="38">
        <v>81</v>
      </c>
      <c r="L153" s="38">
        <v>82.5</v>
      </c>
      <c r="M153" s="28">
        <v>79.5</v>
      </c>
      <c r="N153" s="28">
        <v>75.349999999999994</v>
      </c>
      <c r="O153" s="39">
        <v>59423500</v>
      </c>
      <c r="P153" s="40">
        <v>3.0285166900007369E-2</v>
      </c>
    </row>
    <row r="154" spans="1:16" ht="12.75" customHeight="1">
      <c r="A154" s="28">
        <v>144</v>
      </c>
      <c r="B154" s="29" t="s">
        <v>44</v>
      </c>
      <c r="C154" s="30" t="s">
        <v>164</v>
      </c>
      <c r="D154" s="31">
        <v>44742</v>
      </c>
      <c r="E154" s="37">
        <v>3610.95</v>
      </c>
      <c r="F154" s="37">
        <v>3601.7333333333336</v>
      </c>
      <c r="G154" s="38">
        <v>3546.666666666667</v>
      </c>
      <c r="H154" s="38">
        <v>3482.3833333333332</v>
      </c>
      <c r="I154" s="38">
        <v>3427.3166666666666</v>
      </c>
      <c r="J154" s="38">
        <v>3666.0166666666673</v>
      </c>
      <c r="K154" s="38">
        <v>3721.0833333333339</v>
      </c>
      <c r="L154" s="38">
        <v>3785.3666666666677</v>
      </c>
      <c r="M154" s="28">
        <v>3656.8</v>
      </c>
      <c r="N154" s="28">
        <v>3537.45</v>
      </c>
      <c r="O154" s="39">
        <v>1819000</v>
      </c>
      <c r="P154" s="40">
        <v>-4.8553648362169187E-3</v>
      </c>
    </row>
    <row r="155" spans="1:16" ht="12.75" customHeight="1">
      <c r="A155" s="28">
        <v>145</v>
      </c>
      <c r="B155" s="29" t="s">
        <v>38</v>
      </c>
      <c r="C155" s="30" t="s">
        <v>165</v>
      </c>
      <c r="D155" s="31">
        <v>44742</v>
      </c>
      <c r="E155" s="37">
        <v>3541.2</v>
      </c>
      <c r="F155" s="37">
        <v>3527.6166666666668</v>
      </c>
      <c r="G155" s="38">
        <v>3472.8333333333335</v>
      </c>
      <c r="H155" s="38">
        <v>3404.4666666666667</v>
      </c>
      <c r="I155" s="38">
        <v>3349.6833333333334</v>
      </c>
      <c r="J155" s="38">
        <v>3595.9833333333336</v>
      </c>
      <c r="K155" s="38">
        <v>3650.7666666666664</v>
      </c>
      <c r="L155" s="38">
        <v>3719.1333333333337</v>
      </c>
      <c r="M155" s="28">
        <v>3582.4</v>
      </c>
      <c r="N155" s="28">
        <v>3459.25</v>
      </c>
      <c r="O155" s="39">
        <v>424125</v>
      </c>
      <c r="P155" s="40">
        <v>4.8970506399554817E-2</v>
      </c>
    </row>
    <row r="156" spans="1:16" ht="12.75" customHeight="1">
      <c r="A156" s="28">
        <v>146</v>
      </c>
      <c r="B156" s="254" t="s">
        <v>44</v>
      </c>
      <c r="C156" s="30" t="s">
        <v>455</v>
      </c>
      <c r="D156" s="31">
        <v>44742</v>
      </c>
      <c r="E156" s="37">
        <v>29</v>
      </c>
      <c r="F156" s="37">
        <v>28.266666666666666</v>
      </c>
      <c r="G156" s="38">
        <v>27.233333333333331</v>
      </c>
      <c r="H156" s="38">
        <v>25.466666666666665</v>
      </c>
      <c r="I156" s="38">
        <v>24.43333333333333</v>
      </c>
      <c r="J156" s="38">
        <v>30.033333333333331</v>
      </c>
      <c r="K156" s="38">
        <v>31.066666666666663</v>
      </c>
      <c r="L156" s="38">
        <v>32.833333333333329</v>
      </c>
      <c r="M156" s="28">
        <v>29.3</v>
      </c>
      <c r="N156" s="28">
        <v>26.5</v>
      </c>
      <c r="O156" s="39">
        <v>25269000</v>
      </c>
      <c r="P156" s="40">
        <v>-9.7578180108158948E-3</v>
      </c>
    </row>
    <row r="157" spans="1:16" ht="12.75" customHeight="1">
      <c r="A157" s="28">
        <v>147</v>
      </c>
      <c r="B157" s="29" t="s">
        <v>56</v>
      </c>
      <c r="C157" s="30" t="s">
        <v>166</v>
      </c>
      <c r="D157" s="31">
        <v>44742</v>
      </c>
      <c r="E157" s="37">
        <v>16680.45</v>
      </c>
      <c r="F157" s="37">
        <v>16683.216666666667</v>
      </c>
      <c r="G157" s="38">
        <v>16483.733333333334</v>
      </c>
      <c r="H157" s="38">
        <v>16287.016666666666</v>
      </c>
      <c r="I157" s="38">
        <v>16087.533333333333</v>
      </c>
      <c r="J157" s="38">
        <v>16879.933333333334</v>
      </c>
      <c r="K157" s="38">
        <v>17079.416666666672</v>
      </c>
      <c r="L157" s="38">
        <v>17276.133333333335</v>
      </c>
      <c r="M157" s="28">
        <v>16882.7</v>
      </c>
      <c r="N157" s="28">
        <v>16486.5</v>
      </c>
      <c r="O157" s="39">
        <v>426995</v>
      </c>
      <c r="P157" s="40">
        <v>-1.3264469016834783E-2</v>
      </c>
    </row>
    <row r="158" spans="1:16" ht="12.75" customHeight="1">
      <c r="A158" s="28">
        <v>148</v>
      </c>
      <c r="B158" s="29" t="s">
        <v>119</v>
      </c>
      <c r="C158" s="30" t="s">
        <v>167</v>
      </c>
      <c r="D158" s="31">
        <v>44742</v>
      </c>
      <c r="E158" s="37">
        <v>108.9</v>
      </c>
      <c r="F158" s="37">
        <v>108.7</v>
      </c>
      <c r="G158" s="38">
        <v>106.75</v>
      </c>
      <c r="H158" s="38">
        <v>104.6</v>
      </c>
      <c r="I158" s="38">
        <v>102.64999999999999</v>
      </c>
      <c r="J158" s="38">
        <v>110.85000000000001</v>
      </c>
      <c r="K158" s="38">
        <v>112.80000000000003</v>
      </c>
      <c r="L158" s="38">
        <v>114.95000000000002</v>
      </c>
      <c r="M158" s="28">
        <v>110.65</v>
      </c>
      <c r="N158" s="28">
        <v>106.55</v>
      </c>
      <c r="O158" s="39">
        <v>55837800</v>
      </c>
      <c r="P158" s="40">
        <v>-3.5868005738880918E-3</v>
      </c>
    </row>
    <row r="159" spans="1:16" ht="12.75" customHeight="1">
      <c r="A159" s="28">
        <v>149</v>
      </c>
      <c r="B159" s="29" t="s">
        <v>168</v>
      </c>
      <c r="C159" s="30" t="s">
        <v>169</v>
      </c>
      <c r="D159" s="31">
        <v>44742</v>
      </c>
      <c r="E159" s="37">
        <v>140.85</v>
      </c>
      <c r="F159" s="37">
        <v>141.93333333333331</v>
      </c>
      <c r="G159" s="38">
        <v>139.01666666666662</v>
      </c>
      <c r="H159" s="38">
        <v>137.18333333333331</v>
      </c>
      <c r="I159" s="38">
        <v>134.26666666666662</v>
      </c>
      <c r="J159" s="38">
        <v>143.76666666666662</v>
      </c>
      <c r="K159" s="38">
        <v>146.68333333333331</v>
      </c>
      <c r="L159" s="38">
        <v>148.51666666666662</v>
      </c>
      <c r="M159" s="28">
        <v>144.85</v>
      </c>
      <c r="N159" s="28">
        <v>140.1</v>
      </c>
      <c r="O159" s="39">
        <v>70890900</v>
      </c>
      <c r="P159" s="40">
        <v>1.0645213716886072E-2</v>
      </c>
    </row>
    <row r="160" spans="1:16" ht="12.75" customHeight="1">
      <c r="A160" s="28">
        <v>150</v>
      </c>
      <c r="B160" s="29" t="s">
        <v>96</v>
      </c>
      <c r="C160" s="30" t="s">
        <v>268</v>
      </c>
      <c r="D160" s="31">
        <v>44742</v>
      </c>
      <c r="E160" s="37">
        <v>759.65</v>
      </c>
      <c r="F160" s="37">
        <v>758.76666666666677</v>
      </c>
      <c r="G160" s="38">
        <v>745.33333333333348</v>
      </c>
      <c r="H160" s="38">
        <v>731.01666666666677</v>
      </c>
      <c r="I160" s="38">
        <v>717.58333333333348</v>
      </c>
      <c r="J160" s="38">
        <v>773.08333333333348</v>
      </c>
      <c r="K160" s="38">
        <v>786.51666666666665</v>
      </c>
      <c r="L160" s="38">
        <v>800.83333333333348</v>
      </c>
      <c r="M160" s="28">
        <v>772.2</v>
      </c>
      <c r="N160" s="28">
        <v>744.45</v>
      </c>
      <c r="O160" s="39">
        <v>4251800</v>
      </c>
      <c r="P160" s="40">
        <v>-6.5811122079631457E-4</v>
      </c>
    </row>
    <row r="161" spans="1:16" ht="12.75" customHeight="1">
      <c r="A161" s="28">
        <v>151</v>
      </c>
      <c r="B161" s="29" t="s">
        <v>86</v>
      </c>
      <c r="C161" s="30" t="s">
        <v>465</v>
      </c>
      <c r="D161" s="31">
        <v>44742</v>
      </c>
      <c r="E161" s="37">
        <v>3003.3</v>
      </c>
      <c r="F161" s="37">
        <v>2994.7666666666664</v>
      </c>
      <c r="G161" s="38">
        <v>2963.5333333333328</v>
      </c>
      <c r="H161" s="38">
        <v>2923.7666666666664</v>
      </c>
      <c r="I161" s="38">
        <v>2892.5333333333328</v>
      </c>
      <c r="J161" s="38">
        <v>3034.5333333333328</v>
      </c>
      <c r="K161" s="38">
        <v>3065.7666666666664</v>
      </c>
      <c r="L161" s="38">
        <v>3105.5333333333328</v>
      </c>
      <c r="M161" s="28">
        <v>3026</v>
      </c>
      <c r="N161" s="28">
        <v>2955</v>
      </c>
      <c r="O161" s="39">
        <v>276525</v>
      </c>
      <c r="P161" s="40">
        <v>3.5092644581695677E-2</v>
      </c>
    </row>
    <row r="162" spans="1:16" ht="12.75" customHeight="1">
      <c r="A162" s="28">
        <v>152</v>
      </c>
      <c r="B162" s="29" t="s">
        <v>79</v>
      </c>
      <c r="C162" s="30" t="s">
        <v>170</v>
      </c>
      <c r="D162" s="31">
        <v>44742</v>
      </c>
      <c r="E162" s="37">
        <v>142</v>
      </c>
      <c r="F162" s="37">
        <v>142.93333333333331</v>
      </c>
      <c r="G162" s="38">
        <v>140.21666666666661</v>
      </c>
      <c r="H162" s="38">
        <v>138.43333333333331</v>
      </c>
      <c r="I162" s="38">
        <v>135.71666666666661</v>
      </c>
      <c r="J162" s="38">
        <v>144.71666666666661</v>
      </c>
      <c r="K162" s="38">
        <v>147.43333333333331</v>
      </c>
      <c r="L162" s="38">
        <v>149.21666666666661</v>
      </c>
      <c r="M162" s="28">
        <v>145.65</v>
      </c>
      <c r="N162" s="28">
        <v>141.15</v>
      </c>
      <c r="O162" s="39">
        <v>44405900</v>
      </c>
      <c r="P162" s="40">
        <v>4.9404057865526339E-2</v>
      </c>
    </row>
    <row r="163" spans="1:16" ht="12.75" customHeight="1">
      <c r="A163" s="28">
        <v>153</v>
      </c>
      <c r="B163" s="29" t="s">
        <v>40</v>
      </c>
      <c r="C163" s="30" t="s">
        <v>171</v>
      </c>
      <c r="D163" s="31">
        <v>44742</v>
      </c>
      <c r="E163" s="37">
        <v>40003.199999999997</v>
      </c>
      <c r="F163" s="37">
        <v>39716.549999999996</v>
      </c>
      <c r="G163" s="38">
        <v>39145.349999999991</v>
      </c>
      <c r="H163" s="38">
        <v>38287.499999999993</v>
      </c>
      <c r="I163" s="38">
        <v>37716.299999999988</v>
      </c>
      <c r="J163" s="38">
        <v>40574.399999999994</v>
      </c>
      <c r="K163" s="38">
        <v>41145.599999999991</v>
      </c>
      <c r="L163" s="38">
        <v>42003.45</v>
      </c>
      <c r="M163" s="28">
        <v>40287.75</v>
      </c>
      <c r="N163" s="28">
        <v>38858.699999999997</v>
      </c>
      <c r="O163" s="39">
        <v>105555</v>
      </c>
      <c r="P163" s="40">
        <v>4.4685273159144896E-2</v>
      </c>
    </row>
    <row r="164" spans="1:16" ht="12.75" customHeight="1">
      <c r="A164" s="28">
        <v>154</v>
      </c>
      <c r="B164" s="29" t="s">
        <v>47</v>
      </c>
      <c r="C164" s="30" t="s">
        <v>172</v>
      </c>
      <c r="D164" s="31">
        <v>44742</v>
      </c>
      <c r="E164" s="37">
        <v>1651.35</v>
      </c>
      <c r="F164" s="37">
        <v>1648.9000000000003</v>
      </c>
      <c r="G164" s="38">
        <v>1619.3500000000006</v>
      </c>
      <c r="H164" s="38">
        <v>1587.3500000000004</v>
      </c>
      <c r="I164" s="38">
        <v>1557.8000000000006</v>
      </c>
      <c r="J164" s="38">
        <v>1680.9000000000005</v>
      </c>
      <c r="K164" s="38">
        <v>1710.4500000000003</v>
      </c>
      <c r="L164" s="38">
        <v>1742.4500000000005</v>
      </c>
      <c r="M164" s="28">
        <v>1678.45</v>
      </c>
      <c r="N164" s="28">
        <v>1616.9</v>
      </c>
      <c r="O164" s="39">
        <v>3138850</v>
      </c>
      <c r="P164" s="40">
        <v>5.638766519823789E-3</v>
      </c>
    </row>
    <row r="165" spans="1:16" ht="12.75" customHeight="1">
      <c r="A165" s="28">
        <v>155</v>
      </c>
      <c r="B165" s="29" t="s">
        <v>86</v>
      </c>
      <c r="C165" s="30" t="s">
        <v>470</v>
      </c>
      <c r="D165" s="31">
        <v>44742</v>
      </c>
      <c r="E165" s="37">
        <v>3196.45</v>
      </c>
      <c r="F165" s="37">
        <v>3183.7999999999997</v>
      </c>
      <c r="G165" s="38">
        <v>3125.5499999999993</v>
      </c>
      <c r="H165" s="38">
        <v>3054.6499999999996</v>
      </c>
      <c r="I165" s="38">
        <v>2996.3999999999992</v>
      </c>
      <c r="J165" s="38">
        <v>3254.6999999999994</v>
      </c>
      <c r="K165" s="38">
        <v>3312.9500000000003</v>
      </c>
      <c r="L165" s="38">
        <v>3383.8499999999995</v>
      </c>
      <c r="M165" s="28">
        <v>3242.05</v>
      </c>
      <c r="N165" s="28">
        <v>3112.9</v>
      </c>
      <c r="O165" s="39">
        <v>417750</v>
      </c>
      <c r="P165" s="40">
        <v>4.1510845175766642E-2</v>
      </c>
    </row>
    <row r="166" spans="1:16" ht="12.75" customHeight="1">
      <c r="A166" s="28">
        <v>156</v>
      </c>
      <c r="B166" s="29" t="s">
        <v>79</v>
      </c>
      <c r="C166" s="30" t="s">
        <v>173</v>
      </c>
      <c r="D166" s="31">
        <v>44742</v>
      </c>
      <c r="E166" s="37">
        <v>203.7</v>
      </c>
      <c r="F166" s="37">
        <v>205.9666666666667</v>
      </c>
      <c r="G166" s="38">
        <v>199.28333333333339</v>
      </c>
      <c r="H166" s="38">
        <v>194.8666666666667</v>
      </c>
      <c r="I166" s="38">
        <v>188.18333333333339</v>
      </c>
      <c r="J166" s="38">
        <v>210.38333333333338</v>
      </c>
      <c r="K166" s="38">
        <v>217.06666666666666</v>
      </c>
      <c r="L166" s="38">
        <v>221.48333333333338</v>
      </c>
      <c r="M166" s="28">
        <v>212.65</v>
      </c>
      <c r="N166" s="28">
        <v>201.55</v>
      </c>
      <c r="O166" s="39">
        <v>29781000</v>
      </c>
      <c r="P166" s="40">
        <v>7.6330911850807759E-2</v>
      </c>
    </row>
    <row r="167" spans="1:16" ht="12.75" customHeight="1">
      <c r="A167" s="28">
        <v>157</v>
      </c>
      <c r="B167" s="29" t="s">
        <v>63</v>
      </c>
      <c r="C167" s="30" t="s">
        <v>174</v>
      </c>
      <c r="D167" s="31">
        <v>44742</v>
      </c>
      <c r="E167" s="37">
        <v>99.2</v>
      </c>
      <c r="F167" s="37">
        <v>99.333333333333329</v>
      </c>
      <c r="G167" s="38">
        <v>98.11666666666666</v>
      </c>
      <c r="H167" s="38">
        <v>97.033333333333331</v>
      </c>
      <c r="I167" s="38">
        <v>95.816666666666663</v>
      </c>
      <c r="J167" s="38">
        <v>100.41666666666666</v>
      </c>
      <c r="K167" s="38">
        <v>101.63333333333333</v>
      </c>
      <c r="L167" s="38">
        <v>102.71666666666665</v>
      </c>
      <c r="M167" s="28">
        <v>100.55</v>
      </c>
      <c r="N167" s="28">
        <v>98.25</v>
      </c>
      <c r="O167" s="39">
        <v>39382400</v>
      </c>
      <c r="P167" s="40">
        <v>1.566997121842021E-2</v>
      </c>
    </row>
    <row r="168" spans="1:16" ht="12.75" customHeight="1">
      <c r="A168" s="28">
        <v>158</v>
      </c>
      <c r="B168" s="29" t="s">
        <v>56</v>
      </c>
      <c r="C168" s="30" t="s">
        <v>176</v>
      </c>
      <c r="D168" s="31">
        <v>44742</v>
      </c>
      <c r="E168" s="37">
        <v>2002.2</v>
      </c>
      <c r="F168" s="37">
        <v>2028.25</v>
      </c>
      <c r="G168" s="38">
        <v>1964.9499999999998</v>
      </c>
      <c r="H168" s="38">
        <v>1927.6999999999998</v>
      </c>
      <c r="I168" s="38">
        <v>1864.3999999999996</v>
      </c>
      <c r="J168" s="38">
        <v>2065.5</v>
      </c>
      <c r="K168" s="38">
        <v>2128.8000000000002</v>
      </c>
      <c r="L168" s="38">
        <v>2166.0500000000002</v>
      </c>
      <c r="M168" s="28">
        <v>2091.5500000000002</v>
      </c>
      <c r="N168" s="28">
        <v>1991</v>
      </c>
      <c r="O168" s="39">
        <v>3429250</v>
      </c>
      <c r="P168" s="40">
        <v>-2.2169945822640435E-2</v>
      </c>
    </row>
    <row r="169" spans="1:16" ht="12.75" customHeight="1">
      <c r="A169" s="28">
        <v>159</v>
      </c>
      <c r="B169" s="29" t="s">
        <v>38</v>
      </c>
      <c r="C169" s="30" t="s">
        <v>177</v>
      </c>
      <c r="D169" s="31">
        <v>44742</v>
      </c>
      <c r="E169" s="37">
        <v>2481.8000000000002</v>
      </c>
      <c r="F169" s="37">
        <v>2497.5</v>
      </c>
      <c r="G169" s="38">
        <v>2452.5500000000002</v>
      </c>
      <c r="H169" s="38">
        <v>2423.3000000000002</v>
      </c>
      <c r="I169" s="38">
        <v>2378.3500000000004</v>
      </c>
      <c r="J169" s="38">
        <v>2526.75</v>
      </c>
      <c r="K169" s="38">
        <v>2571.6999999999998</v>
      </c>
      <c r="L169" s="38">
        <v>2600.9499999999998</v>
      </c>
      <c r="M169" s="28">
        <v>2542.4499999999998</v>
      </c>
      <c r="N169" s="28">
        <v>2468.25</v>
      </c>
      <c r="O169" s="39">
        <v>1718250</v>
      </c>
      <c r="P169" s="40">
        <v>1.8071396830099246E-2</v>
      </c>
    </row>
    <row r="170" spans="1:16" ht="12.75" customHeight="1">
      <c r="A170" s="28">
        <v>160</v>
      </c>
      <c r="B170" s="29" t="s">
        <v>58</v>
      </c>
      <c r="C170" s="30" t="s">
        <v>178</v>
      </c>
      <c r="D170" s="31">
        <v>44742</v>
      </c>
      <c r="E170" s="37">
        <v>28.55</v>
      </c>
      <c r="F170" s="37">
        <v>28.400000000000002</v>
      </c>
      <c r="G170" s="38">
        <v>28.000000000000004</v>
      </c>
      <c r="H170" s="38">
        <v>27.450000000000003</v>
      </c>
      <c r="I170" s="38">
        <v>27.050000000000004</v>
      </c>
      <c r="J170" s="38">
        <v>28.950000000000003</v>
      </c>
      <c r="K170" s="38">
        <v>29.35</v>
      </c>
      <c r="L170" s="38">
        <v>29.900000000000002</v>
      </c>
      <c r="M170" s="28">
        <v>28.8</v>
      </c>
      <c r="N170" s="28">
        <v>27.85</v>
      </c>
      <c r="O170" s="39">
        <v>250864000</v>
      </c>
      <c r="P170" s="40">
        <v>-3.2757557063541026E-2</v>
      </c>
    </row>
    <row r="171" spans="1:16" ht="12.75" customHeight="1">
      <c r="A171" s="28">
        <v>161</v>
      </c>
      <c r="B171" s="29" t="s">
        <v>44</v>
      </c>
      <c r="C171" s="30" t="s">
        <v>270</v>
      </c>
      <c r="D171" s="31">
        <v>44742</v>
      </c>
      <c r="E171" s="37">
        <v>2127.6999999999998</v>
      </c>
      <c r="F171" s="37">
        <v>2122.4499999999998</v>
      </c>
      <c r="G171" s="38">
        <v>2072.2999999999997</v>
      </c>
      <c r="H171" s="38">
        <v>2016.9</v>
      </c>
      <c r="I171" s="38">
        <v>1966.75</v>
      </c>
      <c r="J171" s="38">
        <v>2177.8499999999995</v>
      </c>
      <c r="K171" s="38">
        <v>2227.9999999999991</v>
      </c>
      <c r="L171" s="38">
        <v>2283.3999999999992</v>
      </c>
      <c r="M171" s="28">
        <v>2172.6</v>
      </c>
      <c r="N171" s="28">
        <v>2067.0500000000002</v>
      </c>
      <c r="O171" s="39">
        <v>745800</v>
      </c>
      <c r="P171" s="40">
        <v>2.2203947368421052E-2</v>
      </c>
    </row>
    <row r="172" spans="1:16" ht="12.75" customHeight="1">
      <c r="A172" s="28">
        <v>162</v>
      </c>
      <c r="B172" s="29" t="s">
        <v>168</v>
      </c>
      <c r="C172" s="30" t="s">
        <v>179</v>
      </c>
      <c r="D172" s="31">
        <v>44742</v>
      </c>
      <c r="E172" s="37">
        <v>212.05</v>
      </c>
      <c r="F172" s="37">
        <v>213.66666666666666</v>
      </c>
      <c r="G172" s="38">
        <v>209.58333333333331</v>
      </c>
      <c r="H172" s="38">
        <v>207.11666666666665</v>
      </c>
      <c r="I172" s="38">
        <v>203.0333333333333</v>
      </c>
      <c r="J172" s="38">
        <v>216.13333333333333</v>
      </c>
      <c r="K172" s="38">
        <v>220.21666666666664</v>
      </c>
      <c r="L172" s="38">
        <v>222.68333333333334</v>
      </c>
      <c r="M172" s="28">
        <v>217.75</v>
      </c>
      <c r="N172" s="28">
        <v>211.2</v>
      </c>
      <c r="O172" s="39">
        <v>54857162</v>
      </c>
      <c r="P172" s="40">
        <v>1.5203862223305623E-2</v>
      </c>
    </row>
    <row r="173" spans="1:16" ht="12.75" customHeight="1">
      <c r="A173" s="28">
        <v>163</v>
      </c>
      <c r="B173" s="29" t="s">
        <v>180</v>
      </c>
      <c r="C173" s="30" t="s">
        <v>181</v>
      </c>
      <c r="D173" s="31">
        <v>44742</v>
      </c>
      <c r="E173" s="37">
        <v>1702.15</v>
      </c>
      <c r="F173" s="37">
        <v>1709.2166666666669</v>
      </c>
      <c r="G173" s="38">
        <v>1675.9833333333338</v>
      </c>
      <c r="H173" s="38">
        <v>1649.8166666666668</v>
      </c>
      <c r="I173" s="38">
        <v>1616.5833333333337</v>
      </c>
      <c r="J173" s="38">
        <v>1735.3833333333339</v>
      </c>
      <c r="K173" s="38">
        <v>1768.616666666667</v>
      </c>
      <c r="L173" s="38">
        <v>1794.783333333334</v>
      </c>
      <c r="M173" s="28">
        <v>1742.45</v>
      </c>
      <c r="N173" s="28">
        <v>1683.05</v>
      </c>
      <c r="O173" s="39">
        <v>1967845</v>
      </c>
      <c r="P173" s="40">
        <v>-2.6575397624320516E-2</v>
      </c>
    </row>
    <row r="174" spans="1:16" ht="12.75" customHeight="1">
      <c r="A174" s="28">
        <v>164</v>
      </c>
      <c r="B174" s="29" t="s">
        <v>44</v>
      </c>
      <c r="C174" s="30" t="s">
        <v>482</v>
      </c>
      <c r="D174" s="31">
        <v>44742</v>
      </c>
      <c r="E174" s="37">
        <v>151.4</v>
      </c>
      <c r="F174" s="37">
        <v>152.33333333333334</v>
      </c>
      <c r="G174" s="38">
        <v>149.36666666666667</v>
      </c>
      <c r="H174" s="38">
        <v>147.33333333333334</v>
      </c>
      <c r="I174" s="38">
        <v>144.36666666666667</v>
      </c>
      <c r="J174" s="38">
        <v>154.36666666666667</v>
      </c>
      <c r="K174" s="38">
        <v>157.33333333333331</v>
      </c>
      <c r="L174" s="38">
        <v>159.36666666666667</v>
      </c>
      <c r="M174" s="28">
        <v>155.30000000000001</v>
      </c>
      <c r="N174" s="28">
        <v>150.30000000000001</v>
      </c>
      <c r="O174" s="39">
        <v>6721000</v>
      </c>
      <c r="P174" s="40">
        <v>-2.2268408551068884E-3</v>
      </c>
    </row>
    <row r="175" spans="1:16" ht="12.75" customHeight="1">
      <c r="A175" s="28">
        <v>165</v>
      </c>
      <c r="B175" s="29" t="s">
        <v>42</v>
      </c>
      <c r="C175" s="30" t="s">
        <v>182</v>
      </c>
      <c r="D175" s="31">
        <v>44742</v>
      </c>
      <c r="E175" s="37">
        <v>579.4</v>
      </c>
      <c r="F175" s="37">
        <v>578.55000000000007</v>
      </c>
      <c r="G175" s="38">
        <v>571.10000000000014</v>
      </c>
      <c r="H175" s="38">
        <v>562.80000000000007</v>
      </c>
      <c r="I175" s="38">
        <v>555.35000000000014</v>
      </c>
      <c r="J175" s="38">
        <v>586.85000000000014</v>
      </c>
      <c r="K175" s="38">
        <v>594.30000000000018</v>
      </c>
      <c r="L175" s="38">
        <v>602.60000000000014</v>
      </c>
      <c r="M175" s="28">
        <v>586</v>
      </c>
      <c r="N175" s="28">
        <v>570.25</v>
      </c>
      <c r="O175" s="39">
        <v>4594250</v>
      </c>
      <c r="P175" s="40">
        <v>1.2741240397226907E-2</v>
      </c>
    </row>
    <row r="176" spans="1:16" ht="12.75" customHeight="1">
      <c r="A176" s="28">
        <v>166</v>
      </c>
      <c r="B176" s="29" t="s">
        <v>58</v>
      </c>
      <c r="C176" s="30" t="s">
        <v>183</v>
      </c>
      <c r="D176" s="31">
        <v>44742</v>
      </c>
      <c r="E176" s="37">
        <v>82.05</v>
      </c>
      <c r="F176" s="37">
        <v>81.11666666666666</v>
      </c>
      <c r="G176" s="38">
        <v>79.383333333333326</v>
      </c>
      <c r="H176" s="38">
        <v>76.716666666666669</v>
      </c>
      <c r="I176" s="38">
        <v>74.983333333333334</v>
      </c>
      <c r="J176" s="38">
        <v>83.783333333333317</v>
      </c>
      <c r="K176" s="38">
        <v>85.516666666666637</v>
      </c>
      <c r="L176" s="38">
        <v>88.183333333333309</v>
      </c>
      <c r="M176" s="28">
        <v>82.85</v>
      </c>
      <c r="N176" s="28">
        <v>78.45</v>
      </c>
      <c r="O176" s="39">
        <v>54203400</v>
      </c>
      <c r="P176" s="40">
        <v>-5.4985250326027073E-2</v>
      </c>
    </row>
    <row r="177" spans="1:16" ht="12.75" customHeight="1">
      <c r="A177" s="28">
        <v>167</v>
      </c>
      <c r="B177" s="29" t="s">
        <v>168</v>
      </c>
      <c r="C177" s="30" t="s">
        <v>184</v>
      </c>
      <c r="D177" s="31">
        <v>44742</v>
      </c>
      <c r="E177" s="37">
        <v>113</v>
      </c>
      <c r="F177" s="37">
        <v>112.39999999999999</v>
      </c>
      <c r="G177" s="38">
        <v>110.69999999999999</v>
      </c>
      <c r="H177" s="38">
        <v>108.39999999999999</v>
      </c>
      <c r="I177" s="38">
        <v>106.69999999999999</v>
      </c>
      <c r="J177" s="38">
        <v>114.69999999999999</v>
      </c>
      <c r="K177" s="38">
        <v>116.4</v>
      </c>
      <c r="L177" s="38">
        <v>118.69999999999999</v>
      </c>
      <c r="M177" s="28">
        <v>114.1</v>
      </c>
      <c r="N177" s="28">
        <v>110.1</v>
      </c>
      <c r="O177" s="39">
        <v>32472000</v>
      </c>
      <c r="P177" s="40">
        <v>0.10268948655256724</v>
      </c>
    </row>
    <row r="178" spans="1:16" ht="12.75" customHeight="1">
      <c r="A178" s="28">
        <v>168</v>
      </c>
      <c r="B178" s="255" t="s">
        <v>79</v>
      </c>
      <c r="C178" s="30" t="s">
        <v>185</v>
      </c>
      <c r="D178" s="31">
        <v>44742</v>
      </c>
      <c r="E178" s="37">
        <v>2591.9499999999998</v>
      </c>
      <c r="F178" s="37">
        <v>2588.9500000000003</v>
      </c>
      <c r="G178" s="38">
        <v>2556.5000000000005</v>
      </c>
      <c r="H178" s="38">
        <v>2521.0500000000002</v>
      </c>
      <c r="I178" s="38">
        <v>2488.6000000000004</v>
      </c>
      <c r="J178" s="38">
        <v>2624.4000000000005</v>
      </c>
      <c r="K178" s="38">
        <v>2656.8500000000004</v>
      </c>
      <c r="L178" s="38">
        <v>2692.3000000000006</v>
      </c>
      <c r="M178" s="28">
        <v>2621.4</v>
      </c>
      <c r="N178" s="28">
        <v>2553.5</v>
      </c>
      <c r="O178" s="39">
        <v>33364500</v>
      </c>
      <c r="P178" s="40">
        <v>-1.2314796998268231E-2</v>
      </c>
    </row>
    <row r="179" spans="1:16" ht="12.75" customHeight="1">
      <c r="A179" s="28">
        <v>169</v>
      </c>
      <c r="B179" s="29" t="s">
        <v>119</v>
      </c>
      <c r="C179" s="30" t="s">
        <v>186</v>
      </c>
      <c r="D179" s="31">
        <v>44742</v>
      </c>
      <c r="E179" s="37">
        <v>68.650000000000006</v>
      </c>
      <c r="F179" s="37">
        <v>68.433333333333337</v>
      </c>
      <c r="G179" s="38">
        <v>66.616666666666674</v>
      </c>
      <c r="H179" s="38">
        <v>64.583333333333343</v>
      </c>
      <c r="I179" s="38">
        <v>62.76666666666668</v>
      </c>
      <c r="J179" s="38">
        <v>70.466666666666669</v>
      </c>
      <c r="K179" s="38">
        <v>72.283333333333331</v>
      </c>
      <c r="L179" s="38">
        <v>74.316666666666663</v>
      </c>
      <c r="M179" s="28">
        <v>70.25</v>
      </c>
      <c r="N179" s="28">
        <v>66.400000000000006</v>
      </c>
      <c r="O179" s="39">
        <v>113400500</v>
      </c>
      <c r="P179" s="40">
        <v>-1.6783535098462105E-2</v>
      </c>
    </row>
    <row r="180" spans="1:16" ht="12.75" customHeight="1">
      <c r="A180" s="28">
        <v>170</v>
      </c>
      <c r="B180" s="29" t="s">
        <v>58</v>
      </c>
      <c r="C180" s="30" t="s">
        <v>273</v>
      </c>
      <c r="D180" s="31">
        <v>44742</v>
      </c>
      <c r="E180" s="37">
        <v>688</v>
      </c>
      <c r="F180" s="37">
        <v>694.71666666666658</v>
      </c>
      <c r="G180" s="38">
        <v>676.08333333333314</v>
      </c>
      <c r="H180" s="38">
        <v>664.16666666666652</v>
      </c>
      <c r="I180" s="38">
        <v>645.53333333333308</v>
      </c>
      <c r="J180" s="38">
        <v>706.63333333333321</v>
      </c>
      <c r="K180" s="38">
        <v>725.26666666666665</v>
      </c>
      <c r="L180" s="38">
        <v>737.18333333333328</v>
      </c>
      <c r="M180" s="28">
        <v>713.35</v>
      </c>
      <c r="N180" s="28">
        <v>682.8</v>
      </c>
      <c r="O180" s="39">
        <v>8274500</v>
      </c>
      <c r="P180" s="40">
        <v>5.1304204200388781E-2</v>
      </c>
    </row>
    <row r="181" spans="1:16" ht="12.75" customHeight="1">
      <c r="A181" s="28">
        <v>171</v>
      </c>
      <c r="B181" s="29" t="s">
        <v>63</v>
      </c>
      <c r="C181" s="30" t="s">
        <v>187</v>
      </c>
      <c r="D181" s="31">
        <v>44742</v>
      </c>
      <c r="E181" s="37">
        <v>1085.55</v>
      </c>
      <c r="F181" s="37">
        <v>1094.3833333333332</v>
      </c>
      <c r="G181" s="38">
        <v>1070.8666666666663</v>
      </c>
      <c r="H181" s="38">
        <v>1056.1833333333332</v>
      </c>
      <c r="I181" s="38">
        <v>1032.6666666666663</v>
      </c>
      <c r="J181" s="38">
        <v>1109.0666666666664</v>
      </c>
      <c r="K181" s="38">
        <v>1132.5833333333333</v>
      </c>
      <c r="L181" s="38">
        <v>1147.2666666666664</v>
      </c>
      <c r="M181" s="28">
        <v>1117.9000000000001</v>
      </c>
      <c r="N181" s="28">
        <v>1079.7</v>
      </c>
      <c r="O181" s="39">
        <v>7464000</v>
      </c>
      <c r="P181" s="40">
        <v>-3.0054097375275496E-3</v>
      </c>
    </row>
    <row r="182" spans="1:16" ht="12.75" customHeight="1">
      <c r="A182" s="28">
        <v>172</v>
      </c>
      <c r="B182" s="29" t="s">
        <v>58</v>
      </c>
      <c r="C182" s="30" t="s">
        <v>188</v>
      </c>
      <c r="D182" s="31">
        <v>44742</v>
      </c>
      <c r="E182" s="37">
        <v>442.25</v>
      </c>
      <c r="F182" s="37">
        <v>442.56666666666661</v>
      </c>
      <c r="G182" s="38">
        <v>437.5833333333332</v>
      </c>
      <c r="H182" s="38">
        <v>432.91666666666657</v>
      </c>
      <c r="I182" s="38">
        <v>427.93333333333317</v>
      </c>
      <c r="J182" s="38">
        <v>447.23333333333323</v>
      </c>
      <c r="K182" s="38">
        <v>452.21666666666658</v>
      </c>
      <c r="L182" s="38">
        <v>456.88333333333327</v>
      </c>
      <c r="M182" s="28">
        <v>447.55</v>
      </c>
      <c r="N182" s="28">
        <v>437.9</v>
      </c>
      <c r="O182" s="39">
        <v>70336500</v>
      </c>
      <c r="P182" s="40">
        <v>-2.2024318518364026E-2</v>
      </c>
    </row>
    <row r="183" spans="1:16" ht="12.75" customHeight="1">
      <c r="A183" s="28">
        <v>173</v>
      </c>
      <c r="B183" s="29" t="s">
        <v>42</v>
      </c>
      <c r="C183" s="30" t="s">
        <v>189</v>
      </c>
      <c r="D183" s="31">
        <v>44742</v>
      </c>
      <c r="E183" s="37">
        <v>18106.650000000001</v>
      </c>
      <c r="F183" s="37">
        <v>18280.683333333334</v>
      </c>
      <c r="G183" s="38">
        <v>17871.666666666668</v>
      </c>
      <c r="H183" s="38">
        <v>17636.683333333334</v>
      </c>
      <c r="I183" s="38">
        <v>17227.666666666668</v>
      </c>
      <c r="J183" s="38">
        <v>18515.666666666668</v>
      </c>
      <c r="K183" s="38">
        <v>18924.683333333331</v>
      </c>
      <c r="L183" s="38">
        <v>19159.666666666668</v>
      </c>
      <c r="M183" s="28">
        <v>18689.7</v>
      </c>
      <c r="N183" s="28">
        <v>18045.7</v>
      </c>
      <c r="O183" s="39">
        <v>336700</v>
      </c>
      <c r="P183" s="40">
        <v>2.8405620036652413E-2</v>
      </c>
    </row>
    <row r="184" spans="1:16" ht="12.75" customHeight="1">
      <c r="A184" s="28">
        <v>174</v>
      </c>
      <c r="B184" s="29" t="s">
        <v>70</v>
      </c>
      <c r="C184" s="30" t="s">
        <v>190</v>
      </c>
      <c r="D184" s="31">
        <v>44742</v>
      </c>
      <c r="E184" s="37">
        <v>2330.4499999999998</v>
      </c>
      <c r="F184" s="37">
        <v>2337.5</v>
      </c>
      <c r="G184" s="38">
        <v>2296.0500000000002</v>
      </c>
      <c r="H184" s="38">
        <v>2261.65</v>
      </c>
      <c r="I184" s="38">
        <v>2220.2000000000003</v>
      </c>
      <c r="J184" s="38">
        <v>2371.9</v>
      </c>
      <c r="K184" s="38">
        <v>2413.35</v>
      </c>
      <c r="L184" s="38">
        <v>2447.75</v>
      </c>
      <c r="M184" s="28">
        <v>2378.9499999999998</v>
      </c>
      <c r="N184" s="28">
        <v>2303.1</v>
      </c>
      <c r="O184" s="39">
        <v>1573000</v>
      </c>
      <c r="P184" s="40">
        <v>6.5106457856765792E-3</v>
      </c>
    </row>
    <row r="185" spans="1:16" ht="12.75" customHeight="1">
      <c r="A185" s="28">
        <v>175</v>
      </c>
      <c r="B185" s="29" t="s">
        <v>40</v>
      </c>
      <c r="C185" s="30" t="s">
        <v>191</v>
      </c>
      <c r="D185" s="31">
        <v>44742</v>
      </c>
      <c r="E185" s="37">
        <v>2187.5</v>
      </c>
      <c r="F185" s="37">
        <v>2176.6666666666665</v>
      </c>
      <c r="G185" s="38">
        <v>2146.8833333333332</v>
      </c>
      <c r="H185" s="38">
        <v>2106.2666666666669</v>
      </c>
      <c r="I185" s="38">
        <v>2076.4833333333336</v>
      </c>
      <c r="J185" s="38">
        <v>2217.2833333333328</v>
      </c>
      <c r="K185" s="38">
        <v>2247.0666666666666</v>
      </c>
      <c r="L185" s="38">
        <v>2287.6833333333325</v>
      </c>
      <c r="M185" s="28">
        <v>2206.4499999999998</v>
      </c>
      <c r="N185" s="28">
        <v>2136.0500000000002</v>
      </c>
      <c r="O185" s="39">
        <v>3636375</v>
      </c>
      <c r="P185" s="40">
        <v>-1.5532994923857868E-2</v>
      </c>
    </row>
    <row r="186" spans="1:16" ht="12.75" customHeight="1">
      <c r="A186" s="28">
        <v>176</v>
      </c>
      <c r="B186" s="29" t="s">
        <v>63</v>
      </c>
      <c r="C186" s="30" t="s">
        <v>192</v>
      </c>
      <c r="D186" s="31">
        <v>44742</v>
      </c>
      <c r="E186" s="37">
        <v>1137.2</v>
      </c>
      <c r="F186" s="37">
        <v>1129.1333333333334</v>
      </c>
      <c r="G186" s="38">
        <v>1115.1166666666668</v>
      </c>
      <c r="H186" s="38">
        <v>1093.0333333333333</v>
      </c>
      <c r="I186" s="38">
        <v>1079.0166666666667</v>
      </c>
      <c r="J186" s="38">
        <v>1151.2166666666669</v>
      </c>
      <c r="K186" s="38">
        <v>1165.2333333333338</v>
      </c>
      <c r="L186" s="38">
        <v>1187.3166666666671</v>
      </c>
      <c r="M186" s="28">
        <v>1143.1500000000001</v>
      </c>
      <c r="N186" s="28">
        <v>1107.05</v>
      </c>
      <c r="O186" s="39">
        <v>3448800</v>
      </c>
      <c r="P186" s="40">
        <v>5.9083650657167426E-2</v>
      </c>
    </row>
    <row r="187" spans="1:16" ht="12.75" customHeight="1">
      <c r="A187" s="28">
        <v>177</v>
      </c>
      <c r="B187" s="29" t="s">
        <v>47</v>
      </c>
      <c r="C187" s="30" t="s">
        <v>511</v>
      </c>
      <c r="D187" s="31">
        <v>44742</v>
      </c>
      <c r="E187" s="37">
        <v>309.25</v>
      </c>
      <c r="F187" s="37">
        <v>302.08333333333331</v>
      </c>
      <c r="G187" s="38">
        <v>292.16666666666663</v>
      </c>
      <c r="H187" s="38">
        <v>275.08333333333331</v>
      </c>
      <c r="I187" s="38">
        <v>265.16666666666663</v>
      </c>
      <c r="J187" s="38">
        <v>319.16666666666663</v>
      </c>
      <c r="K187" s="38">
        <v>329.08333333333326</v>
      </c>
      <c r="L187" s="38">
        <v>346.16666666666663</v>
      </c>
      <c r="M187" s="28">
        <v>312</v>
      </c>
      <c r="N187" s="28">
        <v>285</v>
      </c>
      <c r="O187" s="39">
        <v>2889900</v>
      </c>
      <c r="P187" s="40">
        <v>-3.515625E-2</v>
      </c>
    </row>
    <row r="188" spans="1:16" ht="12.75" customHeight="1">
      <c r="A188" s="28">
        <v>178</v>
      </c>
      <c r="B188" s="29" t="s">
        <v>47</v>
      </c>
      <c r="C188" s="30" t="s">
        <v>193</v>
      </c>
      <c r="D188" s="31">
        <v>44742</v>
      </c>
      <c r="E188" s="37">
        <v>795.8</v>
      </c>
      <c r="F188" s="37">
        <v>800.15</v>
      </c>
      <c r="G188" s="38">
        <v>787.9</v>
      </c>
      <c r="H188" s="38">
        <v>780</v>
      </c>
      <c r="I188" s="38">
        <v>767.75</v>
      </c>
      <c r="J188" s="38">
        <v>808.05</v>
      </c>
      <c r="K188" s="38">
        <v>820.3</v>
      </c>
      <c r="L188" s="38">
        <v>828.19999999999993</v>
      </c>
      <c r="M188" s="28">
        <v>812.4</v>
      </c>
      <c r="N188" s="28">
        <v>792.25</v>
      </c>
      <c r="O188" s="39">
        <v>21310100</v>
      </c>
      <c r="P188" s="40">
        <v>1.7241955424867176E-2</v>
      </c>
    </row>
    <row r="189" spans="1:16" ht="12.75" customHeight="1">
      <c r="A189" s="28">
        <v>179</v>
      </c>
      <c r="B189" s="29" t="s">
        <v>180</v>
      </c>
      <c r="C189" s="30" t="s">
        <v>194</v>
      </c>
      <c r="D189" s="31">
        <v>44742</v>
      </c>
      <c r="E189" s="37">
        <v>433.95</v>
      </c>
      <c r="F189" s="37">
        <v>425.18333333333334</v>
      </c>
      <c r="G189" s="38">
        <v>413.76666666666665</v>
      </c>
      <c r="H189" s="38">
        <v>393.58333333333331</v>
      </c>
      <c r="I189" s="38">
        <v>382.16666666666663</v>
      </c>
      <c r="J189" s="38">
        <v>445.36666666666667</v>
      </c>
      <c r="K189" s="38">
        <v>456.7833333333333</v>
      </c>
      <c r="L189" s="38">
        <v>476.9666666666667</v>
      </c>
      <c r="M189" s="28">
        <v>436.6</v>
      </c>
      <c r="N189" s="28">
        <v>405</v>
      </c>
      <c r="O189" s="39">
        <v>12495000</v>
      </c>
      <c r="P189" s="40">
        <v>3.2346015615317886E-2</v>
      </c>
    </row>
    <row r="190" spans="1:16" ht="12.75" customHeight="1">
      <c r="A190" s="28">
        <v>180</v>
      </c>
      <c r="B190" s="29" t="s">
        <v>47</v>
      </c>
      <c r="C190" s="30" t="s">
        <v>275</v>
      </c>
      <c r="D190" s="31">
        <v>44742</v>
      </c>
      <c r="E190" s="37">
        <v>537.1</v>
      </c>
      <c r="F190" s="37">
        <v>535.93333333333339</v>
      </c>
      <c r="G190" s="38">
        <v>530.76666666666677</v>
      </c>
      <c r="H190" s="38">
        <v>524.43333333333339</v>
      </c>
      <c r="I190" s="38">
        <v>519.26666666666677</v>
      </c>
      <c r="J190" s="38">
        <v>542.26666666666677</v>
      </c>
      <c r="K190" s="38">
        <v>547.43333333333328</v>
      </c>
      <c r="L190" s="38">
        <v>553.76666666666677</v>
      </c>
      <c r="M190" s="28">
        <v>541.1</v>
      </c>
      <c r="N190" s="28">
        <v>529.6</v>
      </c>
      <c r="O190" s="39">
        <v>1030250</v>
      </c>
      <c r="P190" s="40">
        <v>-4.9739231214989375E-3</v>
      </c>
    </row>
    <row r="191" spans="1:16" ht="12.75" customHeight="1">
      <c r="A191" s="28">
        <v>181</v>
      </c>
      <c r="B191" s="29" t="s">
        <v>38</v>
      </c>
      <c r="C191" s="30" t="s">
        <v>195</v>
      </c>
      <c r="D191" s="31">
        <v>44742</v>
      </c>
      <c r="E191" s="37">
        <v>839.25</v>
      </c>
      <c r="F191" s="37">
        <v>843.55000000000007</v>
      </c>
      <c r="G191" s="38">
        <v>830.35000000000014</v>
      </c>
      <c r="H191" s="38">
        <v>821.45</v>
      </c>
      <c r="I191" s="38">
        <v>808.25000000000011</v>
      </c>
      <c r="J191" s="38">
        <v>852.45000000000016</v>
      </c>
      <c r="K191" s="38">
        <v>865.6500000000002</v>
      </c>
      <c r="L191" s="38">
        <v>874.55000000000018</v>
      </c>
      <c r="M191" s="28">
        <v>856.75</v>
      </c>
      <c r="N191" s="28">
        <v>834.65</v>
      </c>
      <c r="O191" s="39">
        <v>4767000</v>
      </c>
      <c r="P191" s="40">
        <v>1.8915510718789407E-3</v>
      </c>
    </row>
    <row r="192" spans="1:16" ht="12.75" customHeight="1">
      <c r="A192" s="28">
        <v>182</v>
      </c>
      <c r="B192" s="29" t="s">
        <v>74</v>
      </c>
      <c r="C192" s="30" t="s">
        <v>530</v>
      </c>
      <c r="D192" s="31">
        <v>44742</v>
      </c>
      <c r="E192" s="37">
        <v>872.4</v>
      </c>
      <c r="F192" s="37">
        <v>873.25</v>
      </c>
      <c r="G192" s="38">
        <v>857.15</v>
      </c>
      <c r="H192" s="38">
        <v>841.9</v>
      </c>
      <c r="I192" s="38">
        <v>825.8</v>
      </c>
      <c r="J192" s="38">
        <v>888.5</v>
      </c>
      <c r="K192" s="38">
        <v>904.59999999999991</v>
      </c>
      <c r="L192" s="38">
        <v>919.85</v>
      </c>
      <c r="M192" s="28">
        <v>889.35</v>
      </c>
      <c r="N192" s="28">
        <v>858</v>
      </c>
      <c r="O192" s="39">
        <v>3649100</v>
      </c>
      <c r="P192" s="40">
        <v>-1.1592946721200465E-2</v>
      </c>
    </row>
    <row r="193" spans="1:16" ht="12.75" customHeight="1">
      <c r="A193" s="28">
        <v>183</v>
      </c>
      <c r="B193" s="29" t="s">
        <v>56</v>
      </c>
      <c r="C193" s="30" t="s">
        <v>196</v>
      </c>
      <c r="D193" s="31">
        <v>44742</v>
      </c>
      <c r="E193" s="37">
        <v>713.55</v>
      </c>
      <c r="F193" s="37">
        <v>718.18333333333339</v>
      </c>
      <c r="G193" s="38">
        <v>706.16666666666674</v>
      </c>
      <c r="H193" s="38">
        <v>698.7833333333333</v>
      </c>
      <c r="I193" s="38">
        <v>686.76666666666665</v>
      </c>
      <c r="J193" s="38">
        <v>725.56666666666683</v>
      </c>
      <c r="K193" s="38">
        <v>737.58333333333348</v>
      </c>
      <c r="L193" s="38">
        <v>744.96666666666692</v>
      </c>
      <c r="M193" s="28">
        <v>730.2</v>
      </c>
      <c r="N193" s="28">
        <v>710.8</v>
      </c>
      <c r="O193" s="39">
        <v>7933500</v>
      </c>
      <c r="P193" s="40">
        <v>-6.620650795886745E-3</v>
      </c>
    </row>
    <row r="194" spans="1:16" ht="12.75" customHeight="1">
      <c r="A194" s="28">
        <v>184</v>
      </c>
      <c r="B194" s="29" t="s">
        <v>49</v>
      </c>
      <c r="C194" s="30" t="s">
        <v>197</v>
      </c>
      <c r="D194" s="31">
        <v>44742</v>
      </c>
      <c r="E194" s="37">
        <v>390.1</v>
      </c>
      <c r="F194" s="37">
        <v>389.55</v>
      </c>
      <c r="G194" s="38">
        <v>384.3</v>
      </c>
      <c r="H194" s="38">
        <v>378.5</v>
      </c>
      <c r="I194" s="38">
        <v>373.25</v>
      </c>
      <c r="J194" s="38">
        <v>395.35</v>
      </c>
      <c r="K194" s="38">
        <v>400.6</v>
      </c>
      <c r="L194" s="38">
        <v>406.40000000000003</v>
      </c>
      <c r="M194" s="28">
        <v>394.8</v>
      </c>
      <c r="N194" s="28">
        <v>383.75</v>
      </c>
      <c r="O194" s="39">
        <v>73662525</v>
      </c>
      <c r="P194" s="40">
        <v>-1.264444656670805E-2</v>
      </c>
    </row>
    <row r="195" spans="1:16" ht="12.75" customHeight="1">
      <c r="A195" s="28">
        <v>185</v>
      </c>
      <c r="B195" s="29" t="s">
        <v>168</v>
      </c>
      <c r="C195" s="30" t="s">
        <v>198</v>
      </c>
      <c r="D195" s="31">
        <v>44742</v>
      </c>
      <c r="E195" s="37">
        <v>211</v>
      </c>
      <c r="F195" s="37">
        <v>211</v>
      </c>
      <c r="G195" s="38">
        <v>207.4</v>
      </c>
      <c r="H195" s="38">
        <v>203.8</v>
      </c>
      <c r="I195" s="38">
        <v>200.20000000000002</v>
      </c>
      <c r="J195" s="38">
        <v>214.6</v>
      </c>
      <c r="K195" s="38">
        <v>218.20000000000002</v>
      </c>
      <c r="L195" s="38">
        <v>221.79999999999998</v>
      </c>
      <c r="M195" s="28">
        <v>214.6</v>
      </c>
      <c r="N195" s="28">
        <v>207.4</v>
      </c>
      <c r="O195" s="39">
        <v>93592125</v>
      </c>
      <c r="P195" s="40">
        <v>2.5248881835233011E-4</v>
      </c>
    </row>
    <row r="196" spans="1:16" ht="12.75" customHeight="1">
      <c r="A196" s="28">
        <v>186</v>
      </c>
      <c r="B196" s="29" t="s">
        <v>119</v>
      </c>
      <c r="C196" s="30" t="s">
        <v>199</v>
      </c>
      <c r="D196" s="31">
        <v>44742</v>
      </c>
      <c r="E196" s="37">
        <v>907.2</v>
      </c>
      <c r="F196" s="37">
        <v>910.63333333333333</v>
      </c>
      <c r="G196" s="38">
        <v>892.01666666666665</v>
      </c>
      <c r="H196" s="38">
        <v>876.83333333333337</v>
      </c>
      <c r="I196" s="38">
        <v>858.2166666666667</v>
      </c>
      <c r="J196" s="38">
        <v>925.81666666666661</v>
      </c>
      <c r="K196" s="38">
        <v>944.43333333333317</v>
      </c>
      <c r="L196" s="38">
        <v>959.61666666666656</v>
      </c>
      <c r="M196" s="28">
        <v>929.25</v>
      </c>
      <c r="N196" s="28">
        <v>895.45</v>
      </c>
      <c r="O196" s="39">
        <v>27217000</v>
      </c>
      <c r="P196" s="40">
        <v>-7.5626084800396731E-3</v>
      </c>
    </row>
    <row r="197" spans="1:16" ht="12.75" customHeight="1">
      <c r="A197" s="28">
        <v>187</v>
      </c>
      <c r="B197" s="29" t="s">
        <v>86</v>
      </c>
      <c r="C197" s="30" t="s">
        <v>200</v>
      </c>
      <c r="D197" s="31">
        <v>44742</v>
      </c>
      <c r="E197" s="37">
        <v>3097.15</v>
      </c>
      <c r="F197" s="37">
        <v>3081.7999999999997</v>
      </c>
      <c r="G197" s="38">
        <v>3047.3499999999995</v>
      </c>
      <c r="H197" s="38">
        <v>2997.5499999999997</v>
      </c>
      <c r="I197" s="38">
        <v>2963.0999999999995</v>
      </c>
      <c r="J197" s="38">
        <v>3131.5999999999995</v>
      </c>
      <c r="K197" s="38">
        <v>3166.0499999999993</v>
      </c>
      <c r="L197" s="38">
        <v>3215.8499999999995</v>
      </c>
      <c r="M197" s="28">
        <v>3116.25</v>
      </c>
      <c r="N197" s="28">
        <v>3032</v>
      </c>
      <c r="O197" s="39">
        <v>12475500</v>
      </c>
      <c r="P197" s="40">
        <v>2.8529735478525407E-2</v>
      </c>
    </row>
    <row r="198" spans="1:16" ht="12.75" customHeight="1">
      <c r="A198" s="28">
        <v>188</v>
      </c>
      <c r="B198" s="29" t="s">
        <v>86</v>
      </c>
      <c r="C198" s="30" t="s">
        <v>201</v>
      </c>
      <c r="D198" s="31">
        <v>44742</v>
      </c>
      <c r="E198" s="37">
        <v>967.3</v>
      </c>
      <c r="F198" s="37">
        <v>963.63333333333333</v>
      </c>
      <c r="G198" s="38">
        <v>950.26666666666665</v>
      </c>
      <c r="H198" s="38">
        <v>933.23333333333335</v>
      </c>
      <c r="I198" s="38">
        <v>919.86666666666667</v>
      </c>
      <c r="J198" s="38">
        <v>980.66666666666663</v>
      </c>
      <c r="K198" s="38">
        <v>994.03333333333319</v>
      </c>
      <c r="L198" s="38">
        <v>1011.0666666666666</v>
      </c>
      <c r="M198" s="28">
        <v>977</v>
      </c>
      <c r="N198" s="28">
        <v>946.6</v>
      </c>
      <c r="O198" s="39">
        <v>23981400</v>
      </c>
      <c r="P198" s="40">
        <v>2.8803088803088805E-2</v>
      </c>
    </row>
    <row r="199" spans="1:16" ht="12.75" customHeight="1">
      <c r="A199" s="28">
        <v>189</v>
      </c>
      <c r="B199" s="29" t="s">
        <v>56</v>
      </c>
      <c r="C199" s="30" t="s">
        <v>202</v>
      </c>
      <c r="D199" s="31">
        <v>44742</v>
      </c>
      <c r="E199" s="37">
        <v>1942.35</v>
      </c>
      <c r="F199" s="37">
        <v>1970.4833333333333</v>
      </c>
      <c r="G199" s="38">
        <v>1886.8666666666668</v>
      </c>
      <c r="H199" s="38">
        <v>1831.3833333333334</v>
      </c>
      <c r="I199" s="38">
        <v>1747.7666666666669</v>
      </c>
      <c r="J199" s="38">
        <v>2025.9666666666667</v>
      </c>
      <c r="K199" s="38">
        <v>2109.583333333333</v>
      </c>
      <c r="L199" s="38">
        <v>2165.0666666666666</v>
      </c>
      <c r="M199" s="28">
        <v>2054.1</v>
      </c>
      <c r="N199" s="28">
        <v>1915</v>
      </c>
      <c r="O199" s="39">
        <v>7146000</v>
      </c>
      <c r="P199" s="40">
        <v>0.10367195644619484</v>
      </c>
    </row>
    <row r="200" spans="1:16" ht="12.75" customHeight="1">
      <c r="A200" s="28">
        <v>190</v>
      </c>
      <c r="B200" s="29" t="s">
        <v>47</v>
      </c>
      <c r="C200" s="30" t="s">
        <v>203</v>
      </c>
      <c r="D200" s="31">
        <v>44742</v>
      </c>
      <c r="E200" s="37">
        <v>2766.05</v>
      </c>
      <c r="F200" s="37">
        <v>2768.1333333333332</v>
      </c>
      <c r="G200" s="38">
        <v>2737.9166666666665</v>
      </c>
      <c r="H200" s="38">
        <v>2709.7833333333333</v>
      </c>
      <c r="I200" s="38">
        <v>2679.5666666666666</v>
      </c>
      <c r="J200" s="38">
        <v>2796.2666666666664</v>
      </c>
      <c r="K200" s="38">
        <v>2826.4833333333336</v>
      </c>
      <c r="L200" s="38">
        <v>2854.6166666666663</v>
      </c>
      <c r="M200" s="28">
        <v>2798.35</v>
      </c>
      <c r="N200" s="28">
        <v>2740</v>
      </c>
      <c r="O200" s="39">
        <v>836750</v>
      </c>
      <c r="P200" s="40">
        <v>5.2515723270440254E-2</v>
      </c>
    </row>
    <row r="201" spans="1:16" ht="12.75" customHeight="1">
      <c r="A201" s="28">
        <v>191</v>
      </c>
      <c r="B201" s="29" t="s">
        <v>168</v>
      </c>
      <c r="C201" s="30" t="s">
        <v>204</v>
      </c>
      <c r="D201" s="31">
        <v>44742</v>
      </c>
      <c r="E201" s="37">
        <v>462.6</v>
      </c>
      <c r="F201" s="37">
        <v>465.38333333333338</v>
      </c>
      <c r="G201" s="38">
        <v>454.21666666666675</v>
      </c>
      <c r="H201" s="38">
        <v>445.83333333333337</v>
      </c>
      <c r="I201" s="38">
        <v>434.66666666666674</v>
      </c>
      <c r="J201" s="38">
        <v>473.76666666666677</v>
      </c>
      <c r="K201" s="38">
        <v>484.93333333333339</v>
      </c>
      <c r="L201" s="38">
        <v>493.31666666666678</v>
      </c>
      <c r="M201" s="28">
        <v>476.55</v>
      </c>
      <c r="N201" s="28">
        <v>457</v>
      </c>
      <c r="O201" s="39">
        <v>4281000</v>
      </c>
      <c r="P201" s="40">
        <v>5.0810014727540501E-2</v>
      </c>
    </row>
    <row r="202" spans="1:16" ht="12.75" customHeight="1">
      <c r="A202" s="28">
        <v>192</v>
      </c>
      <c r="B202" s="29" t="s">
        <v>44</v>
      </c>
      <c r="C202" s="30" t="s">
        <v>205</v>
      </c>
      <c r="D202" s="31">
        <v>44742</v>
      </c>
      <c r="E202" s="37">
        <v>1046.0999999999999</v>
      </c>
      <c r="F202" s="37">
        <v>1057.5999999999999</v>
      </c>
      <c r="G202" s="38">
        <v>1028.8999999999999</v>
      </c>
      <c r="H202" s="38">
        <v>1011.7</v>
      </c>
      <c r="I202" s="38">
        <v>983</v>
      </c>
      <c r="J202" s="38">
        <v>1074.7999999999997</v>
      </c>
      <c r="K202" s="38">
        <v>1103.4999999999995</v>
      </c>
      <c r="L202" s="38">
        <v>1120.6999999999996</v>
      </c>
      <c r="M202" s="28">
        <v>1086.3</v>
      </c>
      <c r="N202" s="28">
        <v>1040.4000000000001</v>
      </c>
      <c r="O202" s="39">
        <v>4158600</v>
      </c>
      <c r="P202" s="40">
        <v>1.0927035600986958E-2</v>
      </c>
    </row>
    <row r="203" spans="1:16" ht="12.75" customHeight="1">
      <c r="A203" s="28">
        <v>193</v>
      </c>
      <c r="B203" s="29" t="s">
        <v>49</v>
      </c>
      <c r="C203" s="30" t="s">
        <v>206</v>
      </c>
      <c r="D203" s="31">
        <v>44742</v>
      </c>
      <c r="E203" s="37">
        <v>734.5</v>
      </c>
      <c r="F203" s="37">
        <v>735.19999999999993</v>
      </c>
      <c r="G203" s="38">
        <v>725.89999999999986</v>
      </c>
      <c r="H203" s="38">
        <v>717.3</v>
      </c>
      <c r="I203" s="38">
        <v>707.99999999999989</v>
      </c>
      <c r="J203" s="38">
        <v>743.79999999999984</v>
      </c>
      <c r="K203" s="38">
        <v>753.0999999999998</v>
      </c>
      <c r="L203" s="38">
        <v>761.69999999999982</v>
      </c>
      <c r="M203" s="28">
        <v>744.5</v>
      </c>
      <c r="N203" s="28">
        <v>726.6</v>
      </c>
      <c r="O203" s="39">
        <v>9368800</v>
      </c>
      <c r="P203" s="40">
        <v>7.2951739618406286E-2</v>
      </c>
    </row>
    <row r="204" spans="1:16" ht="12.75" customHeight="1">
      <c r="A204" s="28">
        <v>194</v>
      </c>
      <c r="B204" s="29" t="s">
        <v>56</v>
      </c>
      <c r="C204" s="30" t="s">
        <v>207</v>
      </c>
      <c r="D204" s="31">
        <v>44742</v>
      </c>
      <c r="E204" s="37">
        <v>1446.45</v>
      </c>
      <c r="F204" s="37">
        <v>1442.2166666666669</v>
      </c>
      <c r="G204" s="38">
        <v>1419.5333333333338</v>
      </c>
      <c r="H204" s="38">
        <v>1392.6166666666668</v>
      </c>
      <c r="I204" s="38">
        <v>1369.9333333333336</v>
      </c>
      <c r="J204" s="38">
        <v>1469.1333333333339</v>
      </c>
      <c r="K204" s="38">
        <v>1491.8166666666668</v>
      </c>
      <c r="L204" s="38">
        <v>1518.733333333334</v>
      </c>
      <c r="M204" s="28">
        <v>1464.9</v>
      </c>
      <c r="N204" s="28">
        <v>1415.3</v>
      </c>
      <c r="O204" s="39">
        <v>1182350</v>
      </c>
      <c r="P204" s="40">
        <v>2.0895393515520441E-2</v>
      </c>
    </row>
    <row r="205" spans="1:16" ht="12.75" customHeight="1">
      <c r="A205" s="28">
        <v>195</v>
      </c>
      <c r="B205" s="29" t="s">
        <v>42</v>
      </c>
      <c r="C205" s="30" t="s">
        <v>208</v>
      </c>
      <c r="D205" s="31">
        <v>44742</v>
      </c>
      <c r="E205" s="37">
        <v>5190.95</v>
      </c>
      <c r="F205" s="37">
        <v>5224.1500000000005</v>
      </c>
      <c r="G205" s="38">
        <v>5136.6000000000013</v>
      </c>
      <c r="H205" s="38">
        <v>5082.2500000000009</v>
      </c>
      <c r="I205" s="38">
        <v>4994.7000000000016</v>
      </c>
      <c r="J205" s="38">
        <v>5278.5000000000009</v>
      </c>
      <c r="K205" s="38">
        <v>5366.05</v>
      </c>
      <c r="L205" s="38">
        <v>5420.4000000000005</v>
      </c>
      <c r="M205" s="28">
        <v>5311.7</v>
      </c>
      <c r="N205" s="28">
        <v>5169.8</v>
      </c>
      <c r="O205" s="39">
        <v>3165900</v>
      </c>
      <c r="P205" s="40">
        <v>2.040224327982982E-2</v>
      </c>
    </row>
    <row r="206" spans="1:16" ht="12.75" customHeight="1">
      <c r="A206" s="28">
        <v>196</v>
      </c>
      <c r="B206" s="29" t="s">
        <v>38</v>
      </c>
      <c r="C206" s="30" t="s">
        <v>209</v>
      </c>
      <c r="D206" s="31">
        <v>44742</v>
      </c>
      <c r="E206" s="37">
        <v>665.7</v>
      </c>
      <c r="F206" s="37">
        <v>672.01666666666677</v>
      </c>
      <c r="G206" s="38">
        <v>655.03333333333353</v>
      </c>
      <c r="H206" s="38">
        <v>644.36666666666679</v>
      </c>
      <c r="I206" s="38">
        <v>627.38333333333355</v>
      </c>
      <c r="J206" s="38">
        <v>682.68333333333351</v>
      </c>
      <c r="K206" s="38">
        <v>699.66666666666686</v>
      </c>
      <c r="L206" s="38">
        <v>710.33333333333348</v>
      </c>
      <c r="M206" s="28">
        <v>689</v>
      </c>
      <c r="N206" s="28">
        <v>661.35</v>
      </c>
      <c r="O206" s="39">
        <v>20203300</v>
      </c>
      <c r="P206" s="40">
        <v>2.4051133368476543E-2</v>
      </c>
    </row>
    <row r="207" spans="1:16" ht="12.75" customHeight="1">
      <c r="A207" s="28">
        <v>197</v>
      </c>
      <c r="B207" s="29" t="s">
        <v>119</v>
      </c>
      <c r="C207" s="30" t="s">
        <v>210</v>
      </c>
      <c r="D207" s="31">
        <v>44742</v>
      </c>
      <c r="E207" s="37">
        <v>264.85000000000002</v>
      </c>
      <c r="F207" s="37">
        <v>266.3</v>
      </c>
      <c r="G207" s="38">
        <v>259.35000000000002</v>
      </c>
      <c r="H207" s="38">
        <v>253.85000000000002</v>
      </c>
      <c r="I207" s="38">
        <v>246.90000000000003</v>
      </c>
      <c r="J207" s="38">
        <v>271.8</v>
      </c>
      <c r="K207" s="38">
        <v>278.74999999999994</v>
      </c>
      <c r="L207" s="38">
        <v>284.25</v>
      </c>
      <c r="M207" s="28">
        <v>273.25</v>
      </c>
      <c r="N207" s="28">
        <v>260.8</v>
      </c>
      <c r="O207" s="39">
        <v>47267250</v>
      </c>
      <c r="P207" s="40">
        <v>1.7653340452512847E-2</v>
      </c>
    </row>
    <row r="208" spans="1:16" ht="12.75" customHeight="1">
      <c r="A208" s="28">
        <v>198</v>
      </c>
      <c r="B208" s="29" t="s">
        <v>70</v>
      </c>
      <c r="C208" s="30" t="s">
        <v>211</v>
      </c>
      <c r="D208" s="31">
        <v>44742</v>
      </c>
      <c r="E208" s="37">
        <v>947.85</v>
      </c>
      <c r="F208" s="37">
        <v>947.66666666666663</v>
      </c>
      <c r="G208" s="38">
        <v>933.68333333333328</v>
      </c>
      <c r="H208" s="38">
        <v>919.51666666666665</v>
      </c>
      <c r="I208" s="38">
        <v>905.5333333333333</v>
      </c>
      <c r="J208" s="38">
        <v>961.83333333333326</v>
      </c>
      <c r="K208" s="38">
        <v>975.81666666666661</v>
      </c>
      <c r="L208" s="38">
        <v>989.98333333333323</v>
      </c>
      <c r="M208" s="28">
        <v>961.65</v>
      </c>
      <c r="N208" s="28">
        <v>933.5</v>
      </c>
      <c r="O208" s="39">
        <v>5162000</v>
      </c>
      <c r="P208" s="40">
        <v>2.187469068593487E-2</v>
      </c>
    </row>
    <row r="209" spans="1:16" ht="12.75" customHeight="1">
      <c r="A209" s="28">
        <v>199</v>
      </c>
      <c r="B209" s="29" t="s">
        <v>70</v>
      </c>
      <c r="C209" s="30" t="s">
        <v>280</v>
      </c>
      <c r="D209" s="31">
        <v>44742</v>
      </c>
      <c r="E209" s="37">
        <v>1455.95</v>
      </c>
      <c r="F209" s="37">
        <v>1463.6499999999999</v>
      </c>
      <c r="G209" s="38">
        <v>1442.2999999999997</v>
      </c>
      <c r="H209" s="38">
        <v>1428.6499999999999</v>
      </c>
      <c r="I209" s="38">
        <v>1407.2999999999997</v>
      </c>
      <c r="J209" s="38">
        <v>1477.2999999999997</v>
      </c>
      <c r="K209" s="38">
        <v>1498.6499999999996</v>
      </c>
      <c r="L209" s="38">
        <v>1512.2999999999997</v>
      </c>
      <c r="M209" s="28">
        <v>1485</v>
      </c>
      <c r="N209" s="28">
        <v>1450</v>
      </c>
      <c r="O209" s="39">
        <v>571100</v>
      </c>
      <c r="P209" s="40">
        <v>-8.7473757872638213E-4</v>
      </c>
    </row>
    <row r="210" spans="1:16" ht="12.75" customHeight="1">
      <c r="A210" s="28">
        <v>200</v>
      </c>
      <c r="B210" s="29" t="s">
        <v>86</v>
      </c>
      <c r="C210" s="30" t="s">
        <v>212</v>
      </c>
      <c r="D210" s="31">
        <v>44742</v>
      </c>
      <c r="E210" s="37">
        <v>406.65</v>
      </c>
      <c r="F210" s="37">
        <v>409.68333333333334</v>
      </c>
      <c r="G210" s="38">
        <v>400.41666666666669</v>
      </c>
      <c r="H210" s="38">
        <v>394.18333333333334</v>
      </c>
      <c r="I210" s="38">
        <v>384.91666666666669</v>
      </c>
      <c r="J210" s="38">
        <v>415.91666666666669</v>
      </c>
      <c r="K210" s="38">
        <v>425.18333333333334</v>
      </c>
      <c r="L210" s="38">
        <v>431.41666666666669</v>
      </c>
      <c r="M210" s="28">
        <v>418.95</v>
      </c>
      <c r="N210" s="28">
        <v>403.45</v>
      </c>
      <c r="O210" s="39">
        <v>36710600</v>
      </c>
      <c r="P210" s="40">
        <v>0.1050220338574903</v>
      </c>
    </row>
    <row r="211" spans="1:16" ht="12.75" customHeight="1">
      <c r="A211" s="28">
        <v>201</v>
      </c>
      <c r="B211" s="29" t="s">
        <v>180</v>
      </c>
      <c r="C211" s="30" t="s">
        <v>213</v>
      </c>
      <c r="D211" s="31">
        <v>44742</v>
      </c>
      <c r="E211" s="37">
        <v>215.25</v>
      </c>
      <c r="F211" s="37">
        <v>214.71666666666667</v>
      </c>
      <c r="G211" s="38">
        <v>211.13333333333333</v>
      </c>
      <c r="H211" s="38">
        <v>207.01666666666665</v>
      </c>
      <c r="I211" s="38">
        <v>203.43333333333331</v>
      </c>
      <c r="J211" s="38">
        <v>218.83333333333334</v>
      </c>
      <c r="K211" s="38">
        <v>222.41666666666666</v>
      </c>
      <c r="L211" s="38">
        <v>226.53333333333336</v>
      </c>
      <c r="M211" s="28">
        <v>218.3</v>
      </c>
      <c r="N211" s="28">
        <v>210.6</v>
      </c>
      <c r="O211" s="39">
        <v>81612000</v>
      </c>
      <c r="P211" s="40">
        <v>2.6906490730161069E-3</v>
      </c>
    </row>
    <row r="212" spans="1:16" ht="12.75" customHeight="1">
      <c r="A212" s="28">
        <v>202</v>
      </c>
      <c r="B212" s="29" t="s">
        <v>47</v>
      </c>
      <c r="C212" s="30" t="s">
        <v>859</v>
      </c>
      <c r="D212" s="31">
        <v>44742</v>
      </c>
      <c r="E212" s="37">
        <v>336.3</v>
      </c>
      <c r="F212" s="37">
        <v>337.43333333333334</v>
      </c>
      <c r="G212" s="38">
        <v>331.86666666666667</v>
      </c>
      <c r="H212" s="38">
        <v>327.43333333333334</v>
      </c>
      <c r="I212" s="38">
        <v>321.86666666666667</v>
      </c>
      <c r="J212" s="38">
        <v>341.86666666666667</v>
      </c>
      <c r="K212" s="38">
        <v>347.43333333333339</v>
      </c>
      <c r="L212" s="38">
        <v>351.86666666666667</v>
      </c>
      <c r="M212" s="28">
        <v>343</v>
      </c>
      <c r="N212" s="28">
        <v>333</v>
      </c>
      <c r="O212" s="39">
        <v>12511800</v>
      </c>
      <c r="P212" s="40">
        <v>6.9594877625516124E-2</v>
      </c>
    </row>
    <row r="213" spans="1:16" ht="12.75" customHeight="1">
      <c r="A213" s="28"/>
      <c r="B213" s="29"/>
      <c r="C213" s="30"/>
      <c r="D213" s="31"/>
      <c r="E213" s="37"/>
      <c r="F213" s="37"/>
      <c r="G213" s="38"/>
      <c r="H213" s="38"/>
      <c r="I213" s="38"/>
      <c r="J213" s="38"/>
      <c r="K213" s="38"/>
      <c r="L213" s="38"/>
      <c r="M213" s="28"/>
      <c r="N213" s="28"/>
      <c r="O213" s="39"/>
      <c r="P213" s="40"/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1"/>
      <c r="B215" s="303"/>
      <c r="C215" s="281"/>
      <c r="D215" s="304"/>
      <c r="E215" s="282"/>
      <c r="F215" s="282"/>
      <c r="G215" s="305"/>
      <c r="H215" s="305"/>
      <c r="I215" s="305"/>
      <c r="J215" s="305"/>
      <c r="K215" s="305"/>
      <c r="L215" s="305"/>
      <c r="M215" s="281"/>
      <c r="N215" s="281"/>
      <c r="O215" s="306"/>
      <c r="P215" s="307"/>
    </row>
    <row r="216" spans="1:16" ht="12.75" customHeight="1">
      <c r="A216" s="281"/>
      <c r="B216" s="303"/>
      <c r="C216" s="281"/>
      <c r="D216" s="304"/>
      <c r="E216" s="282"/>
      <c r="F216" s="282"/>
      <c r="G216" s="305"/>
      <c r="H216" s="305"/>
      <c r="I216" s="305"/>
      <c r="J216" s="305"/>
      <c r="K216" s="305"/>
      <c r="L216" s="305"/>
      <c r="M216" s="281"/>
      <c r="N216" s="281"/>
      <c r="O216" s="306"/>
      <c r="P216" s="307"/>
    </row>
    <row r="217" spans="1:16" ht="12.75" customHeight="1">
      <c r="B217" s="42"/>
      <c r="C217" s="41"/>
      <c r="D217" s="43"/>
      <c r="E217" s="44"/>
      <c r="F217" s="44"/>
      <c r="G217" s="45"/>
      <c r="H217" s="45"/>
      <c r="I217" s="45"/>
      <c r="J217" s="45"/>
      <c r="K217" s="45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C17" sqref="C17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15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44732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79" t="s">
        <v>16</v>
      </c>
      <c r="B8" s="481"/>
      <c r="C8" s="485" t="s">
        <v>20</v>
      </c>
      <c r="D8" s="485" t="s">
        <v>21</v>
      </c>
      <c r="E8" s="476" t="s">
        <v>22</v>
      </c>
      <c r="F8" s="477"/>
      <c r="G8" s="478"/>
      <c r="H8" s="476" t="s">
        <v>23</v>
      </c>
      <c r="I8" s="477"/>
      <c r="J8" s="478"/>
      <c r="K8" s="23"/>
      <c r="L8" s="50"/>
      <c r="M8" s="50"/>
      <c r="N8" s="1"/>
      <c r="O8" s="1"/>
    </row>
    <row r="9" spans="1:15" ht="36" customHeight="1">
      <c r="A9" s="483"/>
      <c r="B9" s="484"/>
      <c r="C9" s="484"/>
      <c r="D9" s="484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15293.5</v>
      </c>
      <c r="D10" s="32">
        <v>15292.433333333334</v>
      </c>
      <c r="E10" s="32">
        <v>15184.466666666669</v>
      </c>
      <c r="F10" s="32">
        <v>15075.433333333334</v>
      </c>
      <c r="G10" s="32">
        <v>14967.466666666669</v>
      </c>
      <c r="H10" s="32">
        <v>15401.466666666669</v>
      </c>
      <c r="I10" s="32">
        <v>15509.433333333336</v>
      </c>
      <c r="J10" s="32">
        <v>15618.466666666669</v>
      </c>
      <c r="K10" s="34">
        <v>15400.4</v>
      </c>
      <c r="L10" s="34">
        <v>15183.4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32743.05</v>
      </c>
      <c r="D11" s="37">
        <v>32641.133333333335</v>
      </c>
      <c r="E11" s="37">
        <v>32392.466666666667</v>
      </c>
      <c r="F11" s="37">
        <v>32041.883333333331</v>
      </c>
      <c r="G11" s="37">
        <v>31793.216666666664</v>
      </c>
      <c r="H11" s="37">
        <v>32991.716666666674</v>
      </c>
      <c r="I11" s="37">
        <v>33240.383333333331</v>
      </c>
      <c r="J11" s="37">
        <v>33590.966666666674</v>
      </c>
      <c r="K11" s="28">
        <v>32889.800000000003</v>
      </c>
      <c r="L11" s="28">
        <v>32290.55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2418.1</v>
      </c>
      <c r="D12" s="37">
        <v>2429.9500000000003</v>
      </c>
      <c r="E12" s="37">
        <v>2398.0000000000005</v>
      </c>
      <c r="F12" s="37">
        <v>2377.9</v>
      </c>
      <c r="G12" s="37">
        <v>2345.9500000000003</v>
      </c>
      <c r="H12" s="37">
        <v>2450.0500000000006</v>
      </c>
      <c r="I12" s="37">
        <v>2482.0000000000005</v>
      </c>
      <c r="J12" s="37">
        <v>2502.1000000000008</v>
      </c>
      <c r="K12" s="28">
        <v>2461.9</v>
      </c>
      <c r="L12" s="28">
        <v>2409.85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4498.1000000000004</v>
      </c>
      <c r="D13" s="37">
        <v>4516.05</v>
      </c>
      <c r="E13" s="37">
        <v>4464.2000000000007</v>
      </c>
      <c r="F13" s="37">
        <v>4430.3</v>
      </c>
      <c r="G13" s="37">
        <v>4378.4500000000007</v>
      </c>
      <c r="H13" s="37">
        <v>4549.9500000000007</v>
      </c>
      <c r="I13" s="37">
        <v>4601.8000000000011</v>
      </c>
      <c r="J13" s="37">
        <v>4635.7000000000007</v>
      </c>
      <c r="K13" s="28">
        <v>4567.8999999999996</v>
      </c>
      <c r="L13" s="28">
        <v>4482.1499999999996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26732.45</v>
      </c>
      <c r="D14" s="37">
        <v>26708.583333333332</v>
      </c>
      <c r="E14" s="37">
        <v>26423.616666666665</v>
      </c>
      <c r="F14" s="37">
        <v>26114.783333333333</v>
      </c>
      <c r="G14" s="37">
        <v>25829.816666666666</v>
      </c>
      <c r="H14" s="37">
        <v>27017.416666666664</v>
      </c>
      <c r="I14" s="37">
        <v>27302.383333333331</v>
      </c>
      <c r="J14" s="37">
        <v>27611.216666666664</v>
      </c>
      <c r="K14" s="28">
        <v>26993.55</v>
      </c>
      <c r="L14" s="28">
        <v>26399.75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3764.3</v>
      </c>
      <c r="D15" s="37">
        <v>3781.8833333333332</v>
      </c>
      <c r="E15" s="37">
        <v>3731.8166666666666</v>
      </c>
      <c r="F15" s="37">
        <v>3699.3333333333335</v>
      </c>
      <c r="G15" s="37">
        <v>3649.2666666666669</v>
      </c>
      <c r="H15" s="37">
        <v>3814.3666666666663</v>
      </c>
      <c r="I15" s="37">
        <v>3864.4333333333329</v>
      </c>
      <c r="J15" s="37">
        <v>3896.9166666666661</v>
      </c>
      <c r="K15" s="28">
        <v>3831.95</v>
      </c>
      <c r="L15" s="28">
        <v>3749.4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7158.1</v>
      </c>
      <c r="D16" s="37">
        <v>7159.3833333333341</v>
      </c>
      <c r="E16" s="37">
        <v>7086.9666666666681</v>
      </c>
      <c r="F16" s="37">
        <v>7015.8333333333339</v>
      </c>
      <c r="G16" s="37">
        <v>6943.4166666666679</v>
      </c>
      <c r="H16" s="37">
        <v>7230.5166666666682</v>
      </c>
      <c r="I16" s="37">
        <v>7302.9333333333343</v>
      </c>
      <c r="J16" s="37">
        <v>7374.0666666666684</v>
      </c>
      <c r="K16" s="28">
        <v>7231.8</v>
      </c>
      <c r="L16" s="28">
        <v>7088.25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2055.1</v>
      </c>
      <c r="D17" s="37">
        <v>2070.1666666666665</v>
      </c>
      <c r="E17" s="37">
        <v>2032.0333333333328</v>
      </c>
      <c r="F17" s="37">
        <v>2008.9666666666662</v>
      </c>
      <c r="G17" s="37">
        <v>1970.8333333333326</v>
      </c>
      <c r="H17" s="37">
        <v>2093.2333333333331</v>
      </c>
      <c r="I17" s="37">
        <v>2131.3666666666672</v>
      </c>
      <c r="J17" s="37">
        <v>2154.4333333333334</v>
      </c>
      <c r="K17" s="28">
        <v>2108.3000000000002</v>
      </c>
      <c r="L17" s="28">
        <v>2047.1</v>
      </c>
      <c r="M17" s="28">
        <v>4.9276099999999996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623.5</v>
      </c>
      <c r="D18" s="37">
        <v>620.85</v>
      </c>
      <c r="E18" s="37">
        <v>611.90000000000009</v>
      </c>
      <c r="F18" s="37">
        <v>600.30000000000007</v>
      </c>
      <c r="G18" s="37">
        <v>591.35000000000014</v>
      </c>
      <c r="H18" s="37">
        <v>632.45000000000005</v>
      </c>
      <c r="I18" s="37">
        <v>641.40000000000009</v>
      </c>
      <c r="J18" s="37">
        <v>653</v>
      </c>
      <c r="K18" s="28">
        <v>629.79999999999995</v>
      </c>
      <c r="L18" s="28">
        <v>609.25</v>
      </c>
      <c r="M18" s="28">
        <v>23.240220000000001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688.8</v>
      </c>
      <c r="D19" s="37">
        <v>684.41666666666663</v>
      </c>
      <c r="E19" s="37">
        <v>674.73333333333323</v>
      </c>
      <c r="F19" s="37">
        <v>660.66666666666663</v>
      </c>
      <c r="G19" s="37">
        <v>650.98333333333323</v>
      </c>
      <c r="H19" s="37">
        <v>698.48333333333323</v>
      </c>
      <c r="I19" s="37">
        <v>708.16666666666663</v>
      </c>
      <c r="J19" s="37">
        <v>722.23333333333323</v>
      </c>
      <c r="K19" s="28">
        <v>694.1</v>
      </c>
      <c r="L19" s="28">
        <v>670.35</v>
      </c>
      <c r="M19" s="28">
        <v>7.5333600000000001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2095.8000000000002</v>
      </c>
      <c r="D20" s="37">
        <v>2097.7833333333333</v>
      </c>
      <c r="E20" s="37">
        <v>2058.1666666666665</v>
      </c>
      <c r="F20" s="37">
        <v>2020.5333333333333</v>
      </c>
      <c r="G20" s="37">
        <v>1980.9166666666665</v>
      </c>
      <c r="H20" s="37">
        <v>2135.4166666666665</v>
      </c>
      <c r="I20" s="37">
        <v>2175.0333333333333</v>
      </c>
      <c r="J20" s="37">
        <v>2212.6666666666665</v>
      </c>
      <c r="K20" s="28">
        <v>2137.4</v>
      </c>
      <c r="L20" s="28">
        <v>2060.15</v>
      </c>
      <c r="M20" s="28">
        <v>22.801349999999999</v>
      </c>
      <c r="N20" s="1"/>
      <c r="O20" s="1"/>
    </row>
    <row r="21" spans="1:15" ht="12.75" customHeight="1">
      <c r="A21" s="53">
        <v>12</v>
      </c>
      <c r="B21" s="28" t="s">
        <v>238</v>
      </c>
      <c r="C21" s="28">
        <v>1711.25</v>
      </c>
      <c r="D21" s="37">
        <v>1715.1499999999999</v>
      </c>
      <c r="E21" s="37">
        <v>1646.2999999999997</v>
      </c>
      <c r="F21" s="37">
        <v>1581.35</v>
      </c>
      <c r="G21" s="37">
        <v>1512.4999999999998</v>
      </c>
      <c r="H21" s="37">
        <v>1780.0999999999997</v>
      </c>
      <c r="I21" s="37">
        <v>1848.9499999999996</v>
      </c>
      <c r="J21" s="37">
        <v>1913.8999999999996</v>
      </c>
      <c r="K21" s="28">
        <v>1784</v>
      </c>
      <c r="L21" s="28">
        <v>1650.2</v>
      </c>
      <c r="M21" s="28">
        <v>25.958919999999999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668.95</v>
      </c>
      <c r="D22" s="37">
        <v>673.80000000000007</v>
      </c>
      <c r="E22" s="37">
        <v>658.15000000000009</v>
      </c>
      <c r="F22" s="37">
        <v>647.35</v>
      </c>
      <c r="G22" s="37">
        <v>631.70000000000005</v>
      </c>
      <c r="H22" s="37">
        <v>684.60000000000014</v>
      </c>
      <c r="I22" s="37">
        <v>700.25</v>
      </c>
      <c r="J22" s="37">
        <v>711.05000000000018</v>
      </c>
      <c r="K22" s="28">
        <v>689.45</v>
      </c>
      <c r="L22" s="28">
        <v>663</v>
      </c>
      <c r="M22" s="28">
        <v>61.039630000000002</v>
      </c>
      <c r="N22" s="1"/>
      <c r="O22" s="1"/>
    </row>
    <row r="23" spans="1:15" ht="12.75" customHeight="1">
      <c r="A23" s="53">
        <v>14</v>
      </c>
      <c r="B23" s="28" t="s">
        <v>239</v>
      </c>
      <c r="C23" s="28">
        <v>2149.0500000000002</v>
      </c>
      <c r="D23" s="37">
        <v>2188.1833333333334</v>
      </c>
      <c r="E23" s="37">
        <v>2023.1166666666668</v>
      </c>
      <c r="F23" s="37">
        <v>1897.1833333333334</v>
      </c>
      <c r="G23" s="37">
        <v>1732.1166666666668</v>
      </c>
      <c r="H23" s="37">
        <v>2314.1166666666668</v>
      </c>
      <c r="I23" s="37">
        <v>2479.1833333333334</v>
      </c>
      <c r="J23" s="37">
        <v>2605.1166666666668</v>
      </c>
      <c r="K23" s="28">
        <v>2353.25</v>
      </c>
      <c r="L23" s="28">
        <v>2062.25</v>
      </c>
      <c r="M23" s="28">
        <v>11.00784</v>
      </c>
      <c r="N23" s="1"/>
      <c r="O23" s="1"/>
    </row>
    <row r="24" spans="1:15" ht="12.75" customHeight="1">
      <c r="A24" s="53">
        <v>15</v>
      </c>
      <c r="B24" s="28" t="s">
        <v>240</v>
      </c>
      <c r="C24" s="28">
        <v>2032.6</v>
      </c>
      <c r="D24" s="37">
        <v>2057.8666666666668</v>
      </c>
      <c r="E24" s="37">
        <v>1979.7333333333336</v>
      </c>
      <c r="F24" s="37">
        <v>1926.8666666666668</v>
      </c>
      <c r="G24" s="37">
        <v>1848.7333333333336</v>
      </c>
      <c r="H24" s="37">
        <v>2110.7333333333336</v>
      </c>
      <c r="I24" s="37">
        <v>2188.8666666666668</v>
      </c>
      <c r="J24" s="37">
        <v>2241.7333333333336</v>
      </c>
      <c r="K24" s="28">
        <v>2136</v>
      </c>
      <c r="L24" s="28">
        <v>2005</v>
      </c>
      <c r="M24" s="28">
        <v>5.4257799999999996</v>
      </c>
      <c r="N24" s="1"/>
      <c r="O24" s="1"/>
    </row>
    <row r="25" spans="1:15" ht="12.75" customHeight="1">
      <c r="A25" s="53">
        <v>16</v>
      </c>
      <c r="B25" s="28" t="s">
        <v>241</v>
      </c>
      <c r="C25" s="28">
        <v>90.95</v>
      </c>
      <c r="D25" s="37">
        <v>91.149999999999991</v>
      </c>
      <c r="E25" s="37">
        <v>89.799999999999983</v>
      </c>
      <c r="F25" s="37">
        <v>88.649999999999991</v>
      </c>
      <c r="G25" s="37">
        <v>87.299999999999983</v>
      </c>
      <c r="H25" s="37">
        <v>92.299999999999983</v>
      </c>
      <c r="I25" s="37">
        <v>93.649999999999977</v>
      </c>
      <c r="J25" s="37">
        <v>94.799999999999983</v>
      </c>
      <c r="K25" s="28">
        <v>92.5</v>
      </c>
      <c r="L25" s="28">
        <v>90</v>
      </c>
      <c r="M25" s="28">
        <v>32.56259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230.15</v>
      </c>
      <c r="D26" s="37">
        <v>229.19999999999996</v>
      </c>
      <c r="E26" s="37">
        <v>226.14999999999992</v>
      </c>
      <c r="F26" s="37">
        <v>222.14999999999995</v>
      </c>
      <c r="G26" s="37">
        <v>219.09999999999991</v>
      </c>
      <c r="H26" s="37">
        <v>233.19999999999993</v>
      </c>
      <c r="I26" s="37">
        <v>236.24999999999994</v>
      </c>
      <c r="J26" s="37">
        <v>240.24999999999994</v>
      </c>
      <c r="K26" s="28">
        <v>232.25</v>
      </c>
      <c r="L26" s="28">
        <v>225.2</v>
      </c>
      <c r="M26" s="28">
        <v>32.969200000000001</v>
      </c>
      <c r="N26" s="1"/>
      <c r="O26" s="1"/>
    </row>
    <row r="27" spans="1:15" ht="12.75" customHeight="1">
      <c r="A27" s="53">
        <v>18</v>
      </c>
      <c r="B27" s="28" t="s">
        <v>242</v>
      </c>
      <c r="C27" s="28">
        <v>1804.75</v>
      </c>
      <c r="D27" s="37">
        <v>1794.6666666666667</v>
      </c>
      <c r="E27" s="37">
        <v>1773.5333333333335</v>
      </c>
      <c r="F27" s="37">
        <v>1742.3166666666668</v>
      </c>
      <c r="G27" s="37">
        <v>1721.1833333333336</v>
      </c>
      <c r="H27" s="37">
        <v>1825.8833333333334</v>
      </c>
      <c r="I27" s="37">
        <v>1847.0166666666667</v>
      </c>
      <c r="J27" s="37">
        <v>1878.2333333333333</v>
      </c>
      <c r="K27" s="28">
        <v>1815.8</v>
      </c>
      <c r="L27" s="28">
        <v>1763.45</v>
      </c>
      <c r="M27" s="28">
        <v>2.2142499999999998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720.6</v>
      </c>
      <c r="D28" s="37">
        <v>719.2166666666667</v>
      </c>
      <c r="E28" s="37">
        <v>709.73333333333335</v>
      </c>
      <c r="F28" s="37">
        <v>698.86666666666667</v>
      </c>
      <c r="G28" s="37">
        <v>689.38333333333333</v>
      </c>
      <c r="H28" s="37">
        <v>730.08333333333337</v>
      </c>
      <c r="I28" s="37">
        <v>739.56666666666672</v>
      </c>
      <c r="J28" s="37">
        <v>750.43333333333339</v>
      </c>
      <c r="K28" s="28">
        <v>728.7</v>
      </c>
      <c r="L28" s="28">
        <v>708.35</v>
      </c>
      <c r="M28" s="28">
        <v>1.17161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3098.35</v>
      </c>
      <c r="D29" s="37">
        <v>3078.9833333333336</v>
      </c>
      <c r="E29" s="37">
        <v>3042.9666666666672</v>
      </c>
      <c r="F29" s="37">
        <v>2987.5833333333335</v>
      </c>
      <c r="G29" s="37">
        <v>2951.5666666666671</v>
      </c>
      <c r="H29" s="37">
        <v>3134.3666666666672</v>
      </c>
      <c r="I29" s="37">
        <v>3170.3833333333337</v>
      </c>
      <c r="J29" s="37">
        <v>3225.7666666666673</v>
      </c>
      <c r="K29" s="28">
        <v>3115</v>
      </c>
      <c r="L29" s="28">
        <v>3023.6</v>
      </c>
      <c r="M29" s="28">
        <v>1.3847100000000001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461.4</v>
      </c>
      <c r="D30" s="37">
        <v>461.34999999999997</v>
      </c>
      <c r="E30" s="37">
        <v>455.49999999999994</v>
      </c>
      <c r="F30" s="37">
        <v>449.59999999999997</v>
      </c>
      <c r="G30" s="37">
        <v>443.74999999999994</v>
      </c>
      <c r="H30" s="37">
        <v>467.24999999999994</v>
      </c>
      <c r="I30" s="37">
        <v>473.09999999999997</v>
      </c>
      <c r="J30" s="37">
        <v>478.99999999999994</v>
      </c>
      <c r="K30" s="28">
        <v>467.2</v>
      </c>
      <c r="L30" s="28">
        <v>455.45</v>
      </c>
      <c r="M30" s="28">
        <v>7.1038500000000004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357.35</v>
      </c>
      <c r="D31" s="37">
        <v>358.35000000000008</v>
      </c>
      <c r="E31" s="37">
        <v>355.65000000000015</v>
      </c>
      <c r="F31" s="37">
        <v>353.95000000000005</v>
      </c>
      <c r="G31" s="37">
        <v>351.25000000000011</v>
      </c>
      <c r="H31" s="37">
        <v>360.05000000000018</v>
      </c>
      <c r="I31" s="37">
        <v>362.75000000000011</v>
      </c>
      <c r="J31" s="37">
        <v>364.45000000000022</v>
      </c>
      <c r="K31" s="28">
        <v>361.05</v>
      </c>
      <c r="L31" s="28">
        <v>356.65</v>
      </c>
      <c r="M31" s="28">
        <v>40.121670000000002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3701.25</v>
      </c>
      <c r="D32" s="37">
        <v>3660.4500000000003</v>
      </c>
      <c r="E32" s="37">
        <v>3596.9000000000005</v>
      </c>
      <c r="F32" s="37">
        <v>3492.55</v>
      </c>
      <c r="G32" s="37">
        <v>3429.0000000000005</v>
      </c>
      <c r="H32" s="37">
        <v>3764.8000000000006</v>
      </c>
      <c r="I32" s="37">
        <v>3828.3500000000008</v>
      </c>
      <c r="J32" s="37">
        <v>3932.7000000000007</v>
      </c>
      <c r="K32" s="28">
        <v>3724</v>
      </c>
      <c r="L32" s="28">
        <v>3556.1</v>
      </c>
      <c r="M32" s="28">
        <v>7.6862000000000004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175.55</v>
      </c>
      <c r="D33" s="37">
        <v>175.81666666666669</v>
      </c>
      <c r="E33" s="37">
        <v>172.63333333333338</v>
      </c>
      <c r="F33" s="37">
        <v>169.7166666666667</v>
      </c>
      <c r="G33" s="37">
        <v>166.53333333333339</v>
      </c>
      <c r="H33" s="37">
        <v>178.73333333333338</v>
      </c>
      <c r="I33" s="37">
        <v>181.91666666666671</v>
      </c>
      <c r="J33" s="37">
        <v>184.83333333333337</v>
      </c>
      <c r="K33" s="28">
        <v>179</v>
      </c>
      <c r="L33" s="28">
        <v>172.9</v>
      </c>
      <c r="M33" s="28">
        <v>30.24259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131.5</v>
      </c>
      <c r="D34" s="37">
        <v>130.73333333333332</v>
      </c>
      <c r="E34" s="37">
        <v>128.96666666666664</v>
      </c>
      <c r="F34" s="37">
        <v>126.43333333333331</v>
      </c>
      <c r="G34" s="37">
        <v>124.66666666666663</v>
      </c>
      <c r="H34" s="37">
        <v>133.26666666666665</v>
      </c>
      <c r="I34" s="37">
        <v>135.03333333333336</v>
      </c>
      <c r="J34" s="37">
        <v>137.56666666666666</v>
      </c>
      <c r="K34" s="28">
        <v>132.5</v>
      </c>
      <c r="L34" s="28">
        <v>128.19999999999999</v>
      </c>
      <c r="M34" s="28">
        <v>159.62411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2580.1999999999998</v>
      </c>
      <c r="D35" s="37">
        <v>2599.0666666666666</v>
      </c>
      <c r="E35" s="37">
        <v>2541.1333333333332</v>
      </c>
      <c r="F35" s="37">
        <v>2502.0666666666666</v>
      </c>
      <c r="G35" s="37">
        <v>2444.1333333333332</v>
      </c>
      <c r="H35" s="37">
        <v>2638.1333333333332</v>
      </c>
      <c r="I35" s="37">
        <v>2696.0666666666666</v>
      </c>
      <c r="J35" s="37">
        <v>2735.1333333333332</v>
      </c>
      <c r="K35" s="28">
        <v>2657</v>
      </c>
      <c r="L35" s="28">
        <v>2560</v>
      </c>
      <c r="M35" s="28">
        <v>20.432510000000001</v>
      </c>
      <c r="N35" s="1"/>
      <c r="O35" s="1"/>
    </row>
    <row r="36" spans="1:15" ht="12.75" customHeight="1">
      <c r="A36" s="53">
        <v>27</v>
      </c>
      <c r="B36" s="28" t="s">
        <v>305</v>
      </c>
      <c r="C36" s="28">
        <v>1632.5</v>
      </c>
      <c r="D36" s="37">
        <v>1631.6833333333334</v>
      </c>
      <c r="E36" s="37">
        <v>1611.3666666666668</v>
      </c>
      <c r="F36" s="37">
        <v>1590.2333333333333</v>
      </c>
      <c r="G36" s="37">
        <v>1569.9166666666667</v>
      </c>
      <c r="H36" s="37">
        <v>1652.8166666666668</v>
      </c>
      <c r="I36" s="37">
        <v>1673.1333333333334</v>
      </c>
      <c r="J36" s="37">
        <v>1694.2666666666669</v>
      </c>
      <c r="K36" s="28">
        <v>1652</v>
      </c>
      <c r="L36" s="28">
        <v>1610.55</v>
      </c>
      <c r="M36" s="28">
        <v>1.9849600000000001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515.75</v>
      </c>
      <c r="D37" s="37">
        <v>514.36666666666667</v>
      </c>
      <c r="E37" s="37">
        <v>508.38333333333333</v>
      </c>
      <c r="F37" s="37">
        <v>501.01666666666665</v>
      </c>
      <c r="G37" s="37">
        <v>495.0333333333333</v>
      </c>
      <c r="H37" s="37">
        <v>521.73333333333335</v>
      </c>
      <c r="I37" s="37">
        <v>527.7166666666667</v>
      </c>
      <c r="J37" s="37">
        <v>535.08333333333337</v>
      </c>
      <c r="K37" s="28">
        <v>520.35</v>
      </c>
      <c r="L37" s="28">
        <v>507</v>
      </c>
      <c r="M37" s="28">
        <v>17.876650000000001</v>
      </c>
      <c r="N37" s="1"/>
      <c r="O37" s="1"/>
    </row>
    <row r="38" spans="1:15" ht="12.75" customHeight="1">
      <c r="A38" s="53">
        <v>29</v>
      </c>
      <c r="B38" s="28" t="s">
        <v>243</v>
      </c>
      <c r="C38" s="28">
        <v>3460.55</v>
      </c>
      <c r="D38" s="37">
        <v>3516.0333333333328</v>
      </c>
      <c r="E38" s="37">
        <v>3358.2166666666658</v>
      </c>
      <c r="F38" s="37">
        <v>3255.8833333333328</v>
      </c>
      <c r="G38" s="37">
        <v>3098.0666666666657</v>
      </c>
      <c r="H38" s="37">
        <v>3618.3666666666659</v>
      </c>
      <c r="I38" s="37">
        <v>3776.1833333333334</v>
      </c>
      <c r="J38" s="37">
        <v>3878.516666666666</v>
      </c>
      <c r="K38" s="28">
        <v>3673.85</v>
      </c>
      <c r="L38" s="28">
        <v>3413.7</v>
      </c>
      <c r="M38" s="28">
        <v>11.048550000000001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635.20000000000005</v>
      </c>
      <c r="D39" s="37">
        <v>634.19999999999993</v>
      </c>
      <c r="E39" s="37">
        <v>627.59999999999991</v>
      </c>
      <c r="F39" s="37">
        <v>620</v>
      </c>
      <c r="G39" s="37">
        <v>613.4</v>
      </c>
      <c r="H39" s="37">
        <v>641.79999999999984</v>
      </c>
      <c r="I39" s="37">
        <v>648.4</v>
      </c>
      <c r="J39" s="37">
        <v>655.99999999999977</v>
      </c>
      <c r="K39" s="28">
        <v>640.79999999999995</v>
      </c>
      <c r="L39" s="28">
        <v>626.6</v>
      </c>
      <c r="M39" s="28">
        <v>68.492009999999993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3628.95</v>
      </c>
      <c r="D40" s="37">
        <v>3652.8333333333335</v>
      </c>
      <c r="E40" s="37">
        <v>3591.7166666666672</v>
      </c>
      <c r="F40" s="37">
        <v>3554.4833333333336</v>
      </c>
      <c r="G40" s="37">
        <v>3493.3666666666672</v>
      </c>
      <c r="H40" s="37">
        <v>3690.0666666666671</v>
      </c>
      <c r="I40" s="37">
        <v>3751.1833333333329</v>
      </c>
      <c r="J40" s="37">
        <v>3788.416666666667</v>
      </c>
      <c r="K40" s="28">
        <v>3713.95</v>
      </c>
      <c r="L40" s="28">
        <v>3615.6</v>
      </c>
      <c r="M40" s="28">
        <v>7.2735599999999998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5419.55</v>
      </c>
      <c r="D41" s="37">
        <v>5371.5166666666664</v>
      </c>
      <c r="E41" s="37">
        <v>5268.0333333333328</v>
      </c>
      <c r="F41" s="37">
        <v>5116.5166666666664</v>
      </c>
      <c r="G41" s="37">
        <v>5013.0333333333328</v>
      </c>
      <c r="H41" s="37">
        <v>5523.0333333333328</v>
      </c>
      <c r="I41" s="37">
        <v>5626.5166666666664</v>
      </c>
      <c r="J41" s="37">
        <v>5778.0333333333328</v>
      </c>
      <c r="K41" s="28">
        <v>5475</v>
      </c>
      <c r="L41" s="28">
        <v>5220</v>
      </c>
      <c r="M41" s="28">
        <v>19.379390000000001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11754.85</v>
      </c>
      <c r="D42" s="37">
        <v>11656.416666666666</v>
      </c>
      <c r="E42" s="37">
        <v>11448.433333333332</v>
      </c>
      <c r="F42" s="37">
        <v>11142.016666666666</v>
      </c>
      <c r="G42" s="37">
        <v>10934.033333333333</v>
      </c>
      <c r="H42" s="37">
        <v>11962.833333333332</v>
      </c>
      <c r="I42" s="37">
        <v>12170.816666666666</v>
      </c>
      <c r="J42" s="37">
        <v>12477.233333333332</v>
      </c>
      <c r="K42" s="28">
        <v>11864.4</v>
      </c>
      <c r="L42" s="28">
        <v>11350</v>
      </c>
      <c r="M42" s="28">
        <v>4.1936200000000001</v>
      </c>
      <c r="N42" s="1"/>
      <c r="O42" s="1"/>
    </row>
    <row r="43" spans="1:15" ht="12.75" customHeight="1">
      <c r="A43" s="53">
        <v>34</v>
      </c>
      <c r="B43" s="28" t="s">
        <v>244</v>
      </c>
      <c r="C43" s="28">
        <v>4471.7</v>
      </c>
      <c r="D43" s="37">
        <v>4567.05</v>
      </c>
      <c r="E43" s="37">
        <v>4349.6500000000005</v>
      </c>
      <c r="F43" s="37">
        <v>4227.6000000000004</v>
      </c>
      <c r="G43" s="37">
        <v>4010.2000000000007</v>
      </c>
      <c r="H43" s="37">
        <v>4689.1000000000004</v>
      </c>
      <c r="I43" s="37">
        <v>4906.5</v>
      </c>
      <c r="J43" s="37">
        <v>5028.55</v>
      </c>
      <c r="K43" s="28">
        <v>4784.45</v>
      </c>
      <c r="L43" s="28">
        <v>4445</v>
      </c>
      <c r="M43" s="28">
        <v>0.90588999999999997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2081.5500000000002</v>
      </c>
      <c r="D44" s="37">
        <v>2091.3166666666671</v>
      </c>
      <c r="E44" s="37">
        <v>2049.983333333334</v>
      </c>
      <c r="F44" s="37">
        <v>2018.416666666667</v>
      </c>
      <c r="G44" s="37">
        <v>1977.0833333333339</v>
      </c>
      <c r="H44" s="37">
        <v>2122.8833333333341</v>
      </c>
      <c r="I44" s="37">
        <v>2164.2166666666672</v>
      </c>
      <c r="J44" s="37">
        <v>2195.7833333333342</v>
      </c>
      <c r="K44" s="28">
        <v>2132.65</v>
      </c>
      <c r="L44" s="28">
        <v>2059.75</v>
      </c>
      <c r="M44" s="28">
        <v>3.6617899999999999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310.39999999999998</v>
      </c>
      <c r="D45" s="37">
        <v>310.06666666666666</v>
      </c>
      <c r="E45" s="37">
        <v>305.2833333333333</v>
      </c>
      <c r="F45" s="37">
        <v>300.16666666666663</v>
      </c>
      <c r="G45" s="37">
        <v>295.38333333333327</v>
      </c>
      <c r="H45" s="37">
        <v>315.18333333333334</v>
      </c>
      <c r="I45" s="37">
        <v>319.96666666666675</v>
      </c>
      <c r="J45" s="37">
        <v>325.08333333333337</v>
      </c>
      <c r="K45" s="28">
        <v>314.85000000000002</v>
      </c>
      <c r="L45" s="28">
        <v>304.95</v>
      </c>
      <c r="M45" s="28">
        <v>47.564660000000003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95.05</v>
      </c>
      <c r="D46" s="37">
        <v>95.34999999999998</v>
      </c>
      <c r="E46" s="37">
        <v>93.799999999999955</v>
      </c>
      <c r="F46" s="37">
        <v>92.549999999999969</v>
      </c>
      <c r="G46" s="37">
        <v>90.999999999999943</v>
      </c>
      <c r="H46" s="37">
        <v>96.599999999999966</v>
      </c>
      <c r="I46" s="37">
        <v>98.15</v>
      </c>
      <c r="J46" s="37">
        <v>99.399999999999977</v>
      </c>
      <c r="K46" s="28">
        <v>96.9</v>
      </c>
      <c r="L46" s="28">
        <v>94.1</v>
      </c>
      <c r="M46" s="28">
        <v>219.19900000000001</v>
      </c>
      <c r="N46" s="1"/>
      <c r="O46" s="1"/>
    </row>
    <row r="47" spans="1:15" ht="12.75" customHeight="1">
      <c r="A47" s="53">
        <v>38</v>
      </c>
      <c r="B47" s="28" t="s">
        <v>245</v>
      </c>
      <c r="C47" s="28">
        <v>41.65</v>
      </c>
      <c r="D47" s="37">
        <v>41.766666666666666</v>
      </c>
      <c r="E47" s="37">
        <v>40.68333333333333</v>
      </c>
      <c r="F47" s="37">
        <v>39.716666666666661</v>
      </c>
      <c r="G47" s="37">
        <v>38.633333333333326</v>
      </c>
      <c r="H47" s="37">
        <v>42.733333333333334</v>
      </c>
      <c r="I47" s="37">
        <v>43.816666666666677</v>
      </c>
      <c r="J47" s="37">
        <v>44.783333333333339</v>
      </c>
      <c r="K47" s="28">
        <v>42.85</v>
      </c>
      <c r="L47" s="28">
        <v>40.799999999999997</v>
      </c>
      <c r="M47" s="28">
        <v>21.10256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1636.6</v>
      </c>
      <c r="D48" s="37">
        <v>1642.5333333333331</v>
      </c>
      <c r="E48" s="37">
        <v>1601.5166666666662</v>
      </c>
      <c r="F48" s="37">
        <v>1566.4333333333332</v>
      </c>
      <c r="G48" s="37">
        <v>1525.4166666666663</v>
      </c>
      <c r="H48" s="37">
        <v>1677.6166666666661</v>
      </c>
      <c r="I48" s="37">
        <v>1718.633333333333</v>
      </c>
      <c r="J48" s="37">
        <v>1753.716666666666</v>
      </c>
      <c r="K48" s="28">
        <v>1683.55</v>
      </c>
      <c r="L48" s="28">
        <v>1607.45</v>
      </c>
      <c r="M48" s="28">
        <v>3.9810599999999998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560.75</v>
      </c>
      <c r="D49" s="37">
        <v>558.43333333333328</v>
      </c>
      <c r="E49" s="37">
        <v>550.86666666666656</v>
      </c>
      <c r="F49" s="37">
        <v>540.98333333333323</v>
      </c>
      <c r="G49" s="37">
        <v>533.41666666666652</v>
      </c>
      <c r="H49" s="37">
        <v>568.31666666666661</v>
      </c>
      <c r="I49" s="37">
        <v>575.88333333333344</v>
      </c>
      <c r="J49" s="37">
        <v>585.76666666666665</v>
      </c>
      <c r="K49" s="28">
        <v>566</v>
      </c>
      <c r="L49" s="28">
        <v>548.54999999999995</v>
      </c>
      <c r="M49" s="28">
        <v>14.42886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234.7</v>
      </c>
      <c r="D50" s="37">
        <v>234.05000000000004</v>
      </c>
      <c r="E50" s="37">
        <v>229.45000000000007</v>
      </c>
      <c r="F50" s="37">
        <v>224.20000000000005</v>
      </c>
      <c r="G50" s="37">
        <v>219.60000000000008</v>
      </c>
      <c r="H50" s="37">
        <v>239.30000000000007</v>
      </c>
      <c r="I50" s="37">
        <v>243.90000000000003</v>
      </c>
      <c r="J50" s="37">
        <v>249.15000000000006</v>
      </c>
      <c r="K50" s="28">
        <v>238.65</v>
      </c>
      <c r="L50" s="28">
        <v>228.8</v>
      </c>
      <c r="M50" s="28">
        <v>67.779269999999997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634.1</v>
      </c>
      <c r="D51" s="37">
        <v>634.65000000000009</v>
      </c>
      <c r="E51" s="37">
        <v>625.35000000000014</v>
      </c>
      <c r="F51" s="37">
        <v>616.6</v>
      </c>
      <c r="G51" s="37">
        <v>607.30000000000007</v>
      </c>
      <c r="H51" s="37">
        <v>643.4000000000002</v>
      </c>
      <c r="I51" s="37">
        <v>652.70000000000016</v>
      </c>
      <c r="J51" s="37">
        <v>661.45000000000027</v>
      </c>
      <c r="K51" s="28">
        <v>643.95000000000005</v>
      </c>
      <c r="L51" s="28">
        <v>625.9</v>
      </c>
      <c r="M51" s="28">
        <v>13.86139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44.85</v>
      </c>
      <c r="D52" s="37">
        <v>45.083333333333336</v>
      </c>
      <c r="E52" s="37">
        <v>44.366666666666674</v>
      </c>
      <c r="F52" s="37">
        <v>43.88333333333334</v>
      </c>
      <c r="G52" s="37">
        <v>43.166666666666679</v>
      </c>
      <c r="H52" s="37">
        <v>45.56666666666667</v>
      </c>
      <c r="I52" s="37">
        <v>46.283333333333324</v>
      </c>
      <c r="J52" s="37">
        <v>46.766666666666666</v>
      </c>
      <c r="K52" s="28">
        <v>45.8</v>
      </c>
      <c r="L52" s="28">
        <v>44.6</v>
      </c>
      <c r="M52" s="28">
        <v>194.23105000000001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301</v>
      </c>
      <c r="D53" s="37">
        <v>304.08333333333331</v>
      </c>
      <c r="E53" s="37">
        <v>296.66666666666663</v>
      </c>
      <c r="F53" s="37">
        <v>292.33333333333331</v>
      </c>
      <c r="G53" s="37">
        <v>284.91666666666663</v>
      </c>
      <c r="H53" s="37">
        <v>308.41666666666663</v>
      </c>
      <c r="I53" s="37">
        <v>315.83333333333326</v>
      </c>
      <c r="J53" s="37">
        <v>320.16666666666663</v>
      </c>
      <c r="K53" s="28">
        <v>311.5</v>
      </c>
      <c r="L53" s="28">
        <v>299.75</v>
      </c>
      <c r="M53" s="28">
        <v>69.527550000000005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643.65</v>
      </c>
      <c r="D54" s="37">
        <v>647.80000000000007</v>
      </c>
      <c r="E54" s="37">
        <v>633.85000000000014</v>
      </c>
      <c r="F54" s="37">
        <v>624.05000000000007</v>
      </c>
      <c r="G54" s="37">
        <v>610.10000000000014</v>
      </c>
      <c r="H54" s="37">
        <v>657.60000000000014</v>
      </c>
      <c r="I54" s="37">
        <v>671.55000000000018</v>
      </c>
      <c r="J54" s="37">
        <v>681.35000000000014</v>
      </c>
      <c r="K54" s="28">
        <v>661.75</v>
      </c>
      <c r="L54" s="28">
        <v>638</v>
      </c>
      <c r="M54" s="28">
        <v>110.8583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314.10000000000002</v>
      </c>
      <c r="D55" s="37">
        <v>315.7</v>
      </c>
      <c r="E55" s="37">
        <v>310.39999999999998</v>
      </c>
      <c r="F55" s="37">
        <v>306.7</v>
      </c>
      <c r="G55" s="37">
        <v>301.39999999999998</v>
      </c>
      <c r="H55" s="37">
        <v>319.39999999999998</v>
      </c>
      <c r="I55" s="37">
        <v>324.70000000000005</v>
      </c>
      <c r="J55" s="37">
        <v>328.4</v>
      </c>
      <c r="K55" s="28">
        <v>321</v>
      </c>
      <c r="L55" s="28">
        <v>312</v>
      </c>
      <c r="M55" s="28">
        <v>13.53964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13329.75</v>
      </c>
      <c r="D56" s="37">
        <v>13425.216666666667</v>
      </c>
      <c r="E56" s="37">
        <v>13194.533333333335</v>
      </c>
      <c r="F56" s="37">
        <v>13059.316666666668</v>
      </c>
      <c r="G56" s="37">
        <v>12828.633333333335</v>
      </c>
      <c r="H56" s="37">
        <v>13560.433333333334</v>
      </c>
      <c r="I56" s="37">
        <v>13791.116666666669</v>
      </c>
      <c r="J56" s="37">
        <v>13926.333333333334</v>
      </c>
      <c r="K56" s="28">
        <v>13655.9</v>
      </c>
      <c r="L56" s="28">
        <v>13290</v>
      </c>
      <c r="M56" s="28">
        <v>0.17576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3332.1</v>
      </c>
      <c r="D57" s="37">
        <v>3340.9333333333329</v>
      </c>
      <c r="E57" s="37">
        <v>3291.4666666666658</v>
      </c>
      <c r="F57" s="37">
        <v>3250.833333333333</v>
      </c>
      <c r="G57" s="37">
        <v>3201.3666666666659</v>
      </c>
      <c r="H57" s="37">
        <v>3381.5666666666657</v>
      </c>
      <c r="I57" s="37">
        <v>3431.0333333333328</v>
      </c>
      <c r="J57" s="37">
        <v>3471.6666666666656</v>
      </c>
      <c r="K57" s="28">
        <v>3390.4</v>
      </c>
      <c r="L57" s="28">
        <v>3300.3</v>
      </c>
      <c r="M57" s="28">
        <v>5.2736999999999998</v>
      </c>
      <c r="N57" s="1"/>
      <c r="O57" s="1"/>
    </row>
    <row r="58" spans="1:15" ht="12.75" customHeight="1">
      <c r="A58" s="53">
        <v>49</v>
      </c>
      <c r="B58" s="28" t="s">
        <v>411</v>
      </c>
      <c r="C58" s="28">
        <v>629.04999999999995</v>
      </c>
      <c r="D58" s="37">
        <v>616.16666666666663</v>
      </c>
      <c r="E58" s="37">
        <v>597.5333333333333</v>
      </c>
      <c r="F58" s="37">
        <v>566.01666666666665</v>
      </c>
      <c r="G58" s="37">
        <v>547.38333333333333</v>
      </c>
      <c r="H58" s="37">
        <v>647.68333333333328</v>
      </c>
      <c r="I58" s="37">
        <v>666.31666666666672</v>
      </c>
      <c r="J58" s="37">
        <v>697.83333333333326</v>
      </c>
      <c r="K58" s="28">
        <v>634.79999999999995</v>
      </c>
      <c r="L58" s="28">
        <v>584.65</v>
      </c>
      <c r="M58" s="28">
        <v>7.6555900000000001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180.85</v>
      </c>
      <c r="D59" s="37">
        <v>181.11666666666667</v>
      </c>
      <c r="E59" s="37">
        <v>178.23333333333335</v>
      </c>
      <c r="F59" s="37">
        <v>175.61666666666667</v>
      </c>
      <c r="G59" s="37">
        <v>172.73333333333335</v>
      </c>
      <c r="H59" s="37">
        <v>183.73333333333335</v>
      </c>
      <c r="I59" s="37">
        <v>186.61666666666667</v>
      </c>
      <c r="J59" s="37">
        <v>189.23333333333335</v>
      </c>
      <c r="K59" s="28">
        <v>184</v>
      </c>
      <c r="L59" s="28">
        <v>178.5</v>
      </c>
      <c r="M59" s="28">
        <v>80.371210000000005</v>
      </c>
      <c r="N59" s="1"/>
      <c r="O59" s="1"/>
    </row>
    <row r="60" spans="1:15" ht="12.75" customHeight="1">
      <c r="A60" s="53">
        <v>51</v>
      </c>
      <c r="B60" s="28" t="s">
        <v>248</v>
      </c>
      <c r="C60" s="28">
        <v>102.45</v>
      </c>
      <c r="D60" s="37">
        <v>102.58333333333333</v>
      </c>
      <c r="E60" s="37">
        <v>100.96666666666665</v>
      </c>
      <c r="F60" s="37">
        <v>99.48333333333332</v>
      </c>
      <c r="G60" s="37">
        <v>97.866666666666646</v>
      </c>
      <c r="H60" s="37">
        <v>104.06666666666666</v>
      </c>
      <c r="I60" s="37">
        <v>105.68333333333334</v>
      </c>
      <c r="J60" s="37">
        <v>107.16666666666667</v>
      </c>
      <c r="K60" s="28">
        <v>104.2</v>
      </c>
      <c r="L60" s="28">
        <v>101.1</v>
      </c>
      <c r="M60" s="28">
        <v>15.20054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641.29999999999995</v>
      </c>
      <c r="D61" s="37">
        <v>634.19999999999993</v>
      </c>
      <c r="E61" s="37">
        <v>622.19999999999982</v>
      </c>
      <c r="F61" s="37">
        <v>603.09999999999991</v>
      </c>
      <c r="G61" s="37">
        <v>591.0999999999998</v>
      </c>
      <c r="H61" s="37">
        <v>653.29999999999984</v>
      </c>
      <c r="I61" s="37">
        <v>665.30000000000007</v>
      </c>
      <c r="J61" s="37">
        <v>684.39999999999986</v>
      </c>
      <c r="K61" s="28">
        <v>646.20000000000005</v>
      </c>
      <c r="L61" s="28">
        <v>615.1</v>
      </c>
      <c r="M61" s="28">
        <v>21.49896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914.75</v>
      </c>
      <c r="D62" s="37">
        <v>923.36666666666667</v>
      </c>
      <c r="E62" s="37">
        <v>902.18333333333339</v>
      </c>
      <c r="F62" s="37">
        <v>889.61666666666667</v>
      </c>
      <c r="G62" s="37">
        <v>868.43333333333339</v>
      </c>
      <c r="H62" s="37">
        <v>935.93333333333339</v>
      </c>
      <c r="I62" s="37">
        <v>957.11666666666656</v>
      </c>
      <c r="J62" s="37">
        <v>969.68333333333339</v>
      </c>
      <c r="K62" s="28">
        <v>944.55</v>
      </c>
      <c r="L62" s="28">
        <v>910.8</v>
      </c>
      <c r="M62" s="28">
        <v>27.15476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128.55000000000001</v>
      </c>
      <c r="D63" s="37">
        <v>129.35</v>
      </c>
      <c r="E63" s="37">
        <v>127.35</v>
      </c>
      <c r="F63" s="37">
        <v>126.15</v>
      </c>
      <c r="G63" s="37">
        <v>124.15</v>
      </c>
      <c r="H63" s="37">
        <v>130.54999999999998</v>
      </c>
      <c r="I63" s="37">
        <v>132.54999999999998</v>
      </c>
      <c r="J63" s="37">
        <v>133.74999999999997</v>
      </c>
      <c r="K63" s="28">
        <v>131.35</v>
      </c>
      <c r="L63" s="28">
        <v>128.15</v>
      </c>
      <c r="M63" s="28">
        <v>19.110009999999999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182.65</v>
      </c>
      <c r="D64" s="37">
        <v>182.29999999999998</v>
      </c>
      <c r="E64" s="37">
        <v>179.74999999999997</v>
      </c>
      <c r="F64" s="37">
        <v>176.85</v>
      </c>
      <c r="G64" s="37">
        <v>174.29999999999998</v>
      </c>
      <c r="H64" s="37">
        <v>185.19999999999996</v>
      </c>
      <c r="I64" s="37">
        <v>187.74999999999997</v>
      </c>
      <c r="J64" s="37">
        <v>190.64999999999995</v>
      </c>
      <c r="K64" s="28">
        <v>184.85</v>
      </c>
      <c r="L64" s="28">
        <v>179.4</v>
      </c>
      <c r="M64" s="28">
        <v>152.15694999999999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3375.8</v>
      </c>
      <c r="D65" s="37">
        <v>3373.5833333333335</v>
      </c>
      <c r="E65" s="37">
        <v>3277.2666666666669</v>
      </c>
      <c r="F65" s="37">
        <v>3178.7333333333336</v>
      </c>
      <c r="G65" s="37">
        <v>3082.416666666667</v>
      </c>
      <c r="H65" s="37">
        <v>3472.1166666666668</v>
      </c>
      <c r="I65" s="37">
        <v>3568.4333333333334</v>
      </c>
      <c r="J65" s="37">
        <v>3666.9666666666667</v>
      </c>
      <c r="K65" s="28">
        <v>3469.9</v>
      </c>
      <c r="L65" s="28">
        <v>3275.05</v>
      </c>
      <c r="M65" s="28">
        <v>13.962870000000001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1478.8</v>
      </c>
      <c r="D66" s="37">
        <v>1485.6000000000001</v>
      </c>
      <c r="E66" s="37">
        <v>1463.2000000000003</v>
      </c>
      <c r="F66" s="37">
        <v>1447.6000000000001</v>
      </c>
      <c r="G66" s="37">
        <v>1425.2000000000003</v>
      </c>
      <c r="H66" s="37">
        <v>1501.2000000000003</v>
      </c>
      <c r="I66" s="37">
        <v>1523.6000000000004</v>
      </c>
      <c r="J66" s="37">
        <v>1539.2000000000003</v>
      </c>
      <c r="K66" s="28">
        <v>1508</v>
      </c>
      <c r="L66" s="28">
        <v>1470</v>
      </c>
      <c r="M66" s="28">
        <v>3.9019699999999999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609.54999999999995</v>
      </c>
      <c r="D67" s="37">
        <v>610.91666666666663</v>
      </c>
      <c r="E67" s="37">
        <v>598.43333333333328</v>
      </c>
      <c r="F67" s="37">
        <v>587.31666666666661</v>
      </c>
      <c r="G67" s="37">
        <v>574.83333333333326</v>
      </c>
      <c r="H67" s="37">
        <v>622.0333333333333</v>
      </c>
      <c r="I67" s="37">
        <v>634.51666666666665</v>
      </c>
      <c r="J67" s="37">
        <v>645.63333333333333</v>
      </c>
      <c r="K67" s="28">
        <v>623.4</v>
      </c>
      <c r="L67" s="28">
        <v>599.79999999999995</v>
      </c>
      <c r="M67" s="28">
        <v>18.40071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923.45</v>
      </c>
      <c r="D68" s="37">
        <v>926.43333333333339</v>
      </c>
      <c r="E68" s="37">
        <v>914.91666666666674</v>
      </c>
      <c r="F68" s="37">
        <v>906.38333333333333</v>
      </c>
      <c r="G68" s="37">
        <v>894.86666666666667</v>
      </c>
      <c r="H68" s="37">
        <v>934.96666666666681</v>
      </c>
      <c r="I68" s="37">
        <v>946.48333333333346</v>
      </c>
      <c r="J68" s="37">
        <v>955.01666666666688</v>
      </c>
      <c r="K68" s="28">
        <v>937.95</v>
      </c>
      <c r="L68" s="28">
        <v>917.9</v>
      </c>
      <c r="M68" s="28">
        <v>3.8210500000000001</v>
      </c>
      <c r="N68" s="1"/>
      <c r="O68" s="1"/>
    </row>
    <row r="69" spans="1:15" ht="12.75" customHeight="1">
      <c r="A69" s="53">
        <v>60</v>
      </c>
      <c r="B69" s="28" t="s">
        <v>249</v>
      </c>
      <c r="C69" s="28">
        <v>323.55</v>
      </c>
      <c r="D69" s="37">
        <v>320.53333333333336</v>
      </c>
      <c r="E69" s="37">
        <v>315.01666666666671</v>
      </c>
      <c r="F69" s="37">
        <v>306.48333333333335</v>
      </c>
      <c r="G69" s="37">
        <v>300.9666666666667</v>
      </c>
      <c r="H69" s="37">
        <v>329.06666666666672</v>
      </c>
      <c r="I69" s="37">
        <v>334.58333333333337</v>
      </c>
      <c r="J69" s="37">
        <v>343.11666666666673</v>
      </c>
      <c r="K69" s="28">
        <v>326.05</v>
      </c>
      <c r="L69" s="28">
        <v>312</v>
      </c>
      <c r="M69" s="28">
        <v>16.68515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974.75</v>
      </c>
      <c r="D70" s="37">
        <v>974.0333333333333</v>
      </c>
      <c r="E70" s="37">
        <v>963.86666666666656</v>
      </c>
      <c r="F70" s="37">
        <v>952.98333333333323</v>
      </c>
      <c r="G70" s="37">
        <v>942.81666666666649</v>
      </c>
      <c r="H70" s="37">
        <v>984.91666666666663</v>
      </c>
      <c r="I70" s="37">
        <v>995.08333333333337</v>
      </c>
      <c r="J70" s="37">
        <v>1005.9666666666667</v>
      </c>
      <c r="K70" s="28">
        <v>984.2</v>
      </c>
      <c r="L70" s="28">
        <v>963.15</v>
      </c>
      <c r="M70" s="28">
        <v>3.10344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302</v>
      </c>
      <c r="D71" s="37">
        <v>303.33333333333331</v>
      </c>
      <c r="E71" s="37">
        <v>296.66666666666663</v>
      </c>
      <c r="F71" s="37">
        <v>291.33333333333331</v>
      </c>
      <c r="G71" s="37">
        <v>284.66666666666663</v>
      </c>
      <c r="H71" s="37">
        <v>308.66666666666663</v>
      </c>
      <c r="I71" s="37">
        <v>315.33333333333326</v>
      </c>
      <c r="J71" s="37">
        <v>320.66666666666663</v>
      </c>
      <c r="K71" s="28">
        <v>310</v>
      </c>
      <c r="L71" s="28">
        <v>298</v>
      </c>
      <c r="M71" s="28">
        <v>77.823539999999994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484.6</v>
      </c>
      <c r="D72" s="37">
        <v>487.26666666666665</v>
      </c>
      <c r="E72" s="37">
        <v>479.58333333333331</v>
      </c>
      <c r="F72" s="37">
        <v>474.56666666666666</v>
      </c>
      <c r="G72" s="37">
        <v>466.88333333333333</v>
      </c>
      <c r="H72" s="37">
        <v>492.2833333333333</v>
      </c>
      <c r="I72" s="37">
        <v>499.9666666666667</v>
      </c>
      <c r="J72" s="37">
        <v>504.98333333333329</v>
      </c>
      <c r="K72" s="28">
        <v>494.95</v>
      </c>
      <c r="L72" s="28">
        <v>482.25</v>
      </c>
      <c r="M72" s="28">
        <v>43.343290000000003</v>
      </c>
      <c r="N72" s="1"/>
      <c r="O72" s="1"/>
    </row>
    <row r="73" spans="1:15" ht="12.75" customHeight="1">
      <c r="A73" s="53">
        <v>64</v>
      </c>
      <c r="B73" s="28" t="s">
        <v>250</v>
      </c>
      <c r="C73" s="28">
        <v>1259.4000000000001</v>
      </c>
      <c r="D73" s="37">
        <v>1255.55</v>
      </c>
      <c r="E73" s="37">
        <v>1232.3</v>
      </c>
      <c r="F73" s="37">
        <v>1205.2</v>
      </c>
      <c r="G73" s="37">
        <v>1181.95</v>
      </c>
      <c r="H73" s="37">
        <v>1282.6499999999999</v>
      </c>
      <c r="I73" s="37">
        <v>1305.8999999999999</v>
      </c>
      <c r="J73" s="37">
        <v>1332.9999999999998</v>
      </c>
      <c r="K73" s="28">
        <v>1278.8</v>
      </c>
      <c r="L73" s="28">
        <v>1228.45</v>
      </c>
      <c r="M73" s="28">
        <v>1.8987700000000001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1846.65</v>
      </c>
      <c r="D74" s="37">
        <v>1837.95</v>
      </c>
      <c r="E74" s="37">
        <v>1810.9</v>
      </c>
      <c r="F74" s="37">
        <v>1775.15</v>
      </c>
      <c r="G74" s="37">
        <v>1748.1000000000001</v>
      </c>
      <c r="H74" s="37">
        <v>1873.7</v>
      </c>
      <c r="I74" s="37">
        <v>1900.7499999999998</v>
      </c>
      <c r="J74" s="37">
        <v>1936.5</v>
      </c>
      <c r="K74" s="28">
        <v>1865</v>
      </c>
      <c r="L74" s="28">
        <v>1802.2</v>
      </c>
      <c r="M74" s="28">
        <v>7.31996</v>
      </c>
      <c r="N74" s="1"/>
      <c r="O74" s="1"/>
    </row>
    <row r="75" spans="1:15" ht="12.75" customHeight="1">
      <c r="A75" s="53">
        <v>66</v>
      </c>
      <c r="B75" s="28" t="s">
        <v>251</v>
      </c>
      <c r="C75" s="28">
        <v>35.9</v>
      </c>
      <c r="D75" s="37">
        <v>36.383333333333333</v>
      </c>
      <c r="E75" s="37">
        <v>35.416666666666664</v>
      </c>
      <c r="F75" s="37">
        <v>34.93333333333333</v>
      </c>
      <c r="G75" s="37">
        <v>33.966666666666661</v>
      </c>
      <c r="H75" s="37">
        <v>36.866666666666667</v>
      </c>
      <c r="I75" s="37">
        <v>37.833333333333336</v>
      </c>
      <c r="J75" s="37">
        <v>38.31666666666667</v>
      </c>
      <c r="K75" s="28">
        <v>37.35</v>
      </c>
      <c r="L75" s="28">
        <v>35.9</v>
      </c>
      <c r="M75" s="28">
        <v>27.394549999999999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3481.95</v>
      </c>
      <c r="D76" s="37">
        <v>3501.0166666666664</v>
      </c>
      <c r="E76" s="37">
        <v>3437.0333333333328</v>
      </c>
      <c r="F76" s="37">
        <v>3392.1166666666663</v>
      </c>
      <c r="G76" s="37">
        <v>3328.1333333333328</v>
      </c>
      <c r="H76" s="37">
        <v>3545.9333333333329</v>
      </c>
      <c r="I76" s="37">
        <v>3609.9166666666665</v>
      </c>
      <c r="J76" s="37">
        <v>3654.833333333333</v>
      </c>
      <c r="K76" s="28">
        <v>3565</v>
      </c>
      <c r="L76" s="28">
        <v>3456.1</v>
      </c>
      <c r="M76" s="28">
        <v>7.4053800000000001</v>
      </c>
      <c r="N76" s="1"/>
      <c r="O76" s="1"/>
    </row>
    <row r="77" spans="1:15" ht="12.75" customHeight="1">
      <c r="A77" s="53">
        <v>68</v>
      </c>
      <c r="B77" s="28" t="s">
        <v>252</v>
      </c>
      <c r="C77" s="28">
        <v>3360.3</v>
      </c>
      <c r="D77" s="37">
        <v>3345.1666666666665</v>
      </c>
      <c r="E77" s="37">
        <v>3290.1333333333332</v>
      </c>
      <c r="F77" s="37">
        <v>3219.9666666666667</v>
      </c>
      <c r="G77" s="37">
        <v>3164.9333333333334</v>
      </c>
      <c r="H77" s="37">
        <v>3415.333333333333</v>
      </c>
      <c r="I77" s="37">
        <v>3470.3666666666668</v>
      </c>
      <c r="J77" s="37">
        <v>3540.5333333333328</v>
      </c>
      <c r="K77" s="28">
        <v>3400.2</v>
      </c>
      <c r="L77" s="28">
        <v>3275</v>
      </c>
      <c r="M77" s="28">
        <v>2.7229000000000001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1975</v>
      </c>
      <c r="D78" s="37">
        <v>1982.1333333333332</v>
      </c>
      <c r="E78" s="37">
        <v>1951.4666666666665</v>
      </c>
      <c r="F78" s="37">
        <v>1927.9333333333332</v>
      </c>
      <c r="G78" s="37">
        <v>1897.2666666666664</v>
      </c>
      <c r="H78" s="37">
        <v>2005.6666666666665</v>
      </c>
      <c r="I78" s="37">
        <v>2036.3333333333335</v>
      </c>
      <c r="J78" s="37">
        <v>2059.8666666666668</v>
      </c>
      <c r="K78" s="28">
        <v>2012.8</v>
      </c>
      <c r="L78" s="28">
        <v>1958.6</v>
      </c>
      <c r="M78" s="28">
        <v>1.84528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4146.7</v>
      </c>
      <c r="D79" s="37">
        <v>4170.5499999999993</v>
      </c>
      <c r="E79" s="37">
        <v>4042.1999999999989</v>
      </c>
      <c r="F79" s="37">
        <v>3937.7</v>
      </c>
      <c r="G79" s="37">
        <v>3809.3499999999995</v>
      </c>
      <c r="H79" s="37">
        <v>4275.0499999999984</v>
      </c>
      <c r="I79" s="37">
        <v>4403.3999999999987</v>
      </c>
      <c r="J79" s="37">
        <v>4507.8999999999978</v>
      </c>
      <c r="K79" s="28">
        <v>4298.8999999999996</v>
      </c>
      <c r="L79" s="28">
        <v>4066.05</v>
      </c>
      <c r="M79" s="28">
        <v>9.5297400000000003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2604.8000000000002</v>
      </c>
      <c r="D80" s="37">
        <v>2618.85</v>
      </c>
      <c r="E80" s="37">
        <v>2571</v>
      </c>
      <c r="F80" s="37">
        <v>2537.2000000000003</v>
      </c>
      <c r="G80" s="37">
        <v>2489.3500000000004</v>
      </c>
      <c r="H80" s="37">
        <v>2652.6499999999996</v>
      </c>
      <c r="I80" s="37">
        <v>2700.4999999999991</v>
      </c>
      <c r="J80" s="37">
        <v>2734.2999999999993</v>
      </c>
      <c r="K80" s="28">
        <v>2666.7</v>
      </c>
      <c r="L80" s="28">
        <v>2585.0500000000002</v>
      </c>
      <c r="M80" s="28">
        <v>8.3617000000000008</v>
      </c>
      <c r="N80" s="1"/>
      <c r="O80" s="1"/>
    </row>
    <row r="81" spans="1:15" ht="12.75" customHeight="1">
      <c r="A81" s="53">
        <v>72</v>
      </c>
      <c r="B81" s="28" t="s">
        <v>253</v>
      </c>
      <c r="C81" s="28">
        <v>404.1</v>
      </c>
      <c r="D81" s="37">
        <v>403.68333333333334</v>
      </c>
      <c r="E81" s="37">
        <v>395.4666666666667</v>
      </c>
      <c r="F81" s="37">
        <v>386.83333333333337</v>
      </c>
      <c r="G81" s="37">
        <v>378.61666666666673</v>
      </c>
      <c r="H81" s="37">
        <v>412.31666666666666</v>
      </c>
      <c r="I81" s="37">
        <v>420.53333333333325</v>
      </c>
      <c r="J81" s="37">
        <v>429.16666666666663</v>
      </c>
      <c r="K81" s="28">
        <v>411.9</v>
      </c>
      <c r="L81" s="28">
        <v>395.05</v>
      </c>
      <c r="M81" s="28">
        <v>2.0253800000000002</v>
      </c>
      <c r="N81" s="1"/>
      <c r="O81" s="1"/>
    </row>
    <row r="82" spans="1:15" ht="12.75" customHeight="1">
      <c r="A82" s="53">
        <v>73</v>
      </c>
      <c r="B82" s="28" t="s">
        <v>254</v>
      </c>
      <c r="C82" s="28">
        <v>1251.45</v>
      </c>
      <c r="D82" s="37">
        <v>1252.3666666666668</v>
      </c>
      <c r="E82" s="37">
        <v>1229.0833333333335</v>
      </c>
      <c r="F82" s="37">
        <v>1206.7166666666667</v>
      </c>
      <c r="G82" s="37">
        <v>1183.4333333333334</v>
      </c>
      <c r="H82" s="37">
        <v>1274.7333333333336</v>
      </c>
      <c r="I82" s="37">
        <v>1298.0166666666669</v>
      </c>
      <c r="J82" s="37">
        <v>1320.3833333333337</v>
      </c>
      <c r="K82" s="28">
        <v>1275.6500000000001</v>
      </c>
      <c r="L82" s="28">
        <v>1230</v>
      </c>
      <c r="M82" s="28">
        <v>0.68557000000000001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1500.9</v>
      </c>
      <c r="D83" s="37">
        <v>1514.1166666666668</v>
      </c>
      <c r="E83" s="37">
        <v>1478.2333333333336</v>
      </c>
      <c r="F83" s="37">
        <v>1455.5666666666668</v>
      </c>
      <c r="G83" s="37">
        <v>1419.6833333333336</v>
      </c>
      <c r="H83" s="37">
        <v>1536.7833333333335</v>
      </c>
      <c r="I83" s="37">
        <v>1572.6666666666667</v>
      </c>
      <c r="J83" s="37">
        <v>1595.3333333333335</v>
      </c>
      <c r="K83" s="28">
        <v>1550</v>
      </c>
      <c r="L83" s="28">
        <v>1491.45</v>
      </c>
      <c r="M83" s="28">
        <v>5.4767999999999999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136.1</v>
      </c>
      <c r="D84" s="37">
        <v>136.91666666666666</v>
      </c>
      <c r="E84" s="37">
        <v>134.58333333333331</v>
      </c>
      <c r="F84" s="37">
        <v>133.06666666666666</v>
      </c>
      <c r="G84" s="37">
        <v>130.73333333333332</v>
      </c>
      <c r="H84" s="37">
        <v>138.43333333333331</v>
      </c>
      <c r="I84" s="37">
        <v>140.76666666666662</v>
      </c>
      <c r="J84" s="37">
        <v>142.2833333333333</v>
      </c>
      <c r="K84" s="28">
        <v>139.25</v>
      </c>
      <c r="L84" s="28">
        <v>135.4</v>
      </c>
      <c r="M84" s="28">
        <v>14.00057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87.3</v>
      </c>
      <c r="D85" s="37">
        <v>87</v>
      </c>
      <c r="E85" s="37">
        <v>85.8</v>
      </c>
      <c r="F85" s="37">
        <v>84.3</v>
      </c>
      <c r="G85" s="37">
        <v>83.1</v>
      </c>
      <c r="H85" s="37">
        <v>88.5</v>
      </c>
      <c r="I85" s="37">
        <v>89.699999999999989</v>
      </c>
      <c r="J85" s="37">
        <v>91.2</v>
      </c>
      <c r="K85" s="28">
        <v>88.2</v>
      </c>
      <c r="L85" s="28">
        <v>85.5</v>
      </c>
      <c r="M85" s="28">
        <v>103.44356999999999</v>
      </c>
      <c r="N85" s="1"/>
      <c r="O85" s="1"/>
    </row>
    <row r="86" spans="1:15" ht="12.75" customHeight="1">
      <c r="A86" s="53">
        <v>77</v>
      </c>
      <c r="B86" s="28" t="s">
        <v>255</v>
      </c>
      <c r="C86" s="28">
        <v>227.5</v>
      </c>
      <c r="D86" s="37">
        <v>226.48333333333335</v>
      </c>
      <c r="E86" s="37">
        <v>222.4666666666667</v>
      </c>
      <c r="F86" s="37">
        <v>217.43333333333334</v>
      </c>
      <c r="G86" s="37">
        <v>213.41666666666669</v>
      </c>
      <c r="H86" s="37">
        <v>231.51666666666671</v>
      </c>
      <c r="I86" s="37">
        <v>235.53333333333336</v>
      </c>
      <c r="J86" s="37">
        <v>240.56666666666672</v>
      </c>
      <c r="K86" s="28">
        <v>230.5</v>
      </c>
      <c r="L86" s="28">
        <v>221.45</v>
      </c>
      <c r="M86" s="28">
        <v>7.6845400000000001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138.94999999999999</v>
      </c>
      <c r="D87" s="37">
        <v>139.19999999999999</v>
      </c>
      <c r="E87" s="37">
        <v>135.94999999999999</v>
      </c>
      <c r="F87" s="37">
        <v>132.94999999999999</v>
      </c>
      <c r="G87" s="37">
        <v>129.69999999999999</v>
      </c>
      <c r="H87" s="37">
        <v>142.19999999999999</v>
      </c>
      <c r="I87" s="37">
        <v>145.44999999999999</v>
      </c>
      <c r="J87" s="37">
        <v>148.44999999999999</v>
      </c>
      <c r="K87" s="28">
        <v>142.44999999999999</v>
      </c>
      <c r="L87" s="28">
        <v>136.19999999999999</v>
      </c>
      <c r="M87" s="28">
        <v>167.35192000000001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34.15</v>
      </c>
      <c r="D88" s="37">
        <v>33.949999999999996</v>
      </c>
      <c r="E88" s="37">
        <v>33.449999999999989</v>
      </c>
      <c r="F88" s="37">
        <v>32.749999999999993</v>
      </c>
      <c r="G88" s="37">
        <v>32.249999999999986</v>
      </c>
      <c r="H88" s="37">
        <v>34.649999999999991</v>
      </c>
      <c r="I88" s="37">
        <v>35.150000000000006</v>
      </c>
      <c r="J88" s="37">
        <v>35.849999999999994</v>
      </c>
      <c r="K88" s="28">
        <v>34.450000000000003</v>
      </c>
      <c r="L88" s="28">
        <v>33.25</v>
      </c>
      <c r="M88" s="28">
        <v>119.253</v>
      </c>
      <c r="N88" s="1"/>
      <c r="O88" s="1"/>
    </row>
    <row r="89" spans="1:15" ht="12.75" customHeight="1">
      <c r="A89" s="53">
        <v>80</v>
      </c>
      <c r="B89" s="28" t="s">
        <v>256</v>
      </c>
      <c r="C89" s="28">
        <v>2567.15</v>
      </c>
      <c r="D89" s="37">
        <v>2590.9833333333336</v>
      </c>
      <c r="E89" s="37">
        <v>2526.166666666667</v>
      </c>
      <c r="F89" s="37">
        <v>2485.1833333333334</v>
      </c>
      <c r="G89" s="37">
        <v>2420.3666666666668</v>
      </c>
      <c r="H89" s="37">
        <v>2631.9666666666672</v>
      </c>
      <c r="I89" s="37">
        <v>2696.7833333333338</v>
      </c>
      <c r="J89" s="37">
        <v>2737.7666666666673</v>
      </c>
      <c r="K89" s="28">
        <v>2655.8</v>
      </c>
      <c r="L89" s="28">
        <v>2550</v>
      </c>
      <c r="M89" s="28">
        <v>7.2870499999999998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362.6</v>
      </c>
      <c r="D90" s="37">
        <v>362.5333333333333</v>
      </c>
      <c r="E90" s="37">
        <v>358.06666666666661</v>
      </c>
      <c r="F90" s="37">
        <v>353.5333333333333</v>
      </c>
      <c r="G90" s="37">
        <v>349.06666666666661</v>
      </c>
      <c r="H90" s="37">
        <v>367.06666666666661</v>
      </c>
      <c r="I90" s="37">
        <v>371.5333333333333</v>
      </c>
      <c r="J90" s="37">
        <v>376.06666666666661</v>
      </c>
      <c r="K90" s="28">
        <v>367</v>
      </c>
      <c r="L90" s="28">
        <v>358</v>
      </c>
      <c r="M90" s="28">
        <v>5.3085800000000001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725.3</v>
      </c>
      <c r="D91" s="37">
        <v>724.93333333333339</v>
      </c>
      <c r="E91" s="37">
        <v>708.86666666666679</v>
      </c>
      <c r="F91" s="37">
        <v>692.43333333333339</v>
      </c>
      <c r="G91" s="37">
        <v>676.36666666666679</v>
      </c>
      <c r="H91" s="37">
        <v>741.36666666666679</v>
      </c>
      <c r="I91" s="37">
        <v>757.43333333333339</v>
      </c>
      <c r="J91" s="37">
        <v>773.86666666666679</v>
      </c>
      <c r="K91" s="28">
        <v>741</v>
      </c>
      <c r="L91" s="28">
        <v>708.5</v>
      </c>
      <c r="M91" s="28">
        <v>29.103649999999998</v>
      </c>
      <c r="N91" s="1"/>
      <c r="O91" s="1"/>
    </row>
    <row r="92" spans="1:15" ht="12.75" customHeight="1">
      <c r="A92" s="53">
        <v>83</v>
      </c>
      <c r="B92" s="28" t="s">
        <v>258</v>
      </c>
      <c r="C92" s="28">
        <v>423.85</v>
      </c>
      <c r="D92" s="37">
        <v>428.73333333333335</v>
      </c>
      <c r="E92" s="37">
        <v>415.11666666666667</v>
      </c>
      <c r="F92" s="37">
        <v>406.38333333333333</v>
      </c>
      <c r="G92" s="37">
        <v>392.76666666666665</v>
      </c>
      <c r="H92" s="37">
        <v>437.4666666666667</v>
      </c>
      <c r="I92" s="37">
        <v>451.08333333333337</v>
      </c>
      <c r="J92" s="37">
        <v>459.81666666666672</v>
      </c>
      <c r="K92" s="28">
        <v>442.35</v>
      </c>
      <c r="L92" s="28">
        <v>420</v>
      </c>
      <c r="M92" s="28">
        <v>0.97446999999999995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1184.75</v>
      </c>
      <c r="D93" s="37">
        <v>1191.6166666666666</v>
      </c>
      <c r="E93" s="37">
        <v>1159.6333333333332</v>
      </c>
      <c r="F93" s="37">
        <v>1134.5166666666667</v>
      </c>
      <c r="G93" s="37">
        <v>1102.5333333333333</v>
      </c>
      <c r="H93" s="37">
        <v>1216.7333333333331</v>
      </c>
      <c r="I93" s="37">
        <v>1248.7166666666662</v>
      </c>
      <c r="J93" s="37">
        <v>1273.833333333333</v>
      </c>
      <c r="K93" s="28">
        <v>1223.5999999999999</v>
      </c>
      <c r="L93" s="28">
        <v>1166.5</v>
      </c>
      <c r="M93" s="28">
        <v>9.0973199999999999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1290.05</v>
      </c>
      <c r="D94" s="37">
        <v>1291.1333333333334</v>
      </c>
      <c r="E94" s="37">
        <v>1275.5166666666669</v>
      </c>
      <c r="F94" s="37">
        <v>1260.9833333333333</v>
      </c>
      <c r="G94" s="37">
        <v>1245.3666666666668</v>
      </c>
      <c r="H94" s="37">
        <v>1305.666666666667</v>
      </c>
      <c r="I94" s="37">
        <v>1321.2833333333333</v>
      </c>
      <c r="J94" s="37">
        <v>1335.8166666666671</v>
      </c>
      <c r="K94" s="28">
        <v>1306.75</v>
      </c>
      <c r="L94" s="28">
        <v>1276.5999999999999</v>
      </c>
      <c r="M94" s="28">
        <v>10.23071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412.2</v>
      </c>
      <c r="D95" s="37">
        <v>412.91666666666669</v>
      </c>
      <c r="E95" s="37">
        <v>404.83333333333337</v>
      </c>
      <c r="F95" s="37">
        <v>397.4666666666667</v>
      </c>
      <c r="G95" s="37">
        <v>389.38333333333338</v>
      </c>
      <c r="H95" s="37">
        <v>420.28333333333336</v>
      </c>
      <c r="I95" s="37">
        <v>428.36666666666673</v>
      </c>
      <c r="J95" s="37">
        <v>435.73333333333335</v>
      </c>
      <c r="K95" s="28">
        <v>421</v>
      </c>
      <c r="L95" s="28">
        <v>405.55</v>
      </c>
      <c r="M95" s="28">
        <v>47.563600000000001</v>
      </c>
      <c r="N95" s="1"/>
      <c r="O95" s="1"/>
    </row>
    <row r="96" spans="1:15" ht="12.75" customHeight="1">
      <c r="A96" s="53">
        <v>87</v>
      </c>
      <c r="B96" s="28" t="s">
        <v>259</v>
      </c>
      <c r="C96" s="28">
        <v>219.1</v>
      </c>
      <c r="D96" s="37">
        <v>221.16666666666666</v>
      </c>
      <c r="E96" s="37">
        <v>216.33333333333331</v>
      </c>
      <c r="F96" s="37">
        <v>213.56666666666666</v>
      </c>
      <c r="G96" s="37">
        <v>208.73333333333332</v>
      </c>
      <c r="H96" s="37">
        <v>223.93333333333331</v>
      </c>
      <c r="I96" s="37">
        <v>228.76666666666662</v>
      </c>
      <c r="J96" s="37">
        <v>231.5333333333333</v>
      </c>
      <c r="K96" s="28">
        <v>226</v>
      </c>
      <c r="L96" s="28">
        <v>218.4</v>
      </c>
      <c r="M96" s="28">
        <v>5.0030599999999996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958.75</v>
      </c>
      <c r="D97" s="37">
        <v>955.31666666666661</v>
      </c>
      <c r="E97" s="37">
        <v>947.48333333333323</v>
      </c>
      <c r="F97" s="37">
        <v>936.21666666666658</v>
      </c>
      <c r="G97" s="37">
        <v>928.38333333333321</v>
      </c>
      <c r="H97" s="37">
        <v>966.58333333333326</v>
      </c>
      <c r="I97" s="37">
        <v>974.41666666666674</v>
      </c>
      <c r="J97" s="37">
        <v>985.68333333333328</v>
      </c>
      <c r="K97" s="28">
        <v>963.15</v>
      </c>
      <c r="L97" s="28">
        <v>944.05</v>
      </c>
      <c r="M97" s="28">
        <v>43.020659999999999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1768.25</v>
      </c>
      <c r="D98" s="37">
        <v>1753.5999999999997</v>
      </c>
      <c r="E98" s="37">
        <v>1727.7499999999993</v>
      </c>
      <c r="F98" s="37">
        <v>1687.2499999999995</v>
      </c>
      <c r="G98" s="37">
        <v>1661.3999999999992</v>
      </c>
      <c r="H98" s="37">
        <v>1794.0999999999995</v>
      </c>
      <c r="I98" s="37">
        <v>1819.9499999999998</v>
      </c>
      <c r="J98" s="37">
        <v>1860.4499999999996</v>
      </c>
      <c r="K98" s="28">
        <v>1779.45</v>
      </c>
      <c r="L98" s="28">
        <v>1713.1</v>
      </c>
      <c r="M98" s="28">
        <v>7.8317699999999997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1289.75</v>
      </c>
      <c r="D99" s="37">
        <v>1286.7833333333333</v>
      </c>
      <c r="E99" s="37">
        <v>1274.5666666666666</v>
      </c>
      <c r="F99" s="37">
        <v>1259.3833333333332</v>
      </c>
      <c r="G99" s="37">
        <v>1247.1666666666665</v>
      </c>
      <c r="H99" s="37">
        <v>1301.9666666666667</v>
      </c>
      <c r="I99" s="37">
        <v>1314.1833333333334</v>
      </c>
      <c r="J99" s="37">
        <v>1329.3666666666668</v>
      </c>
      <c r="K99" s="28">
        <v>1299</v>
      </c>
      <c r="L99" s="28">
        <v>1271.5999999999999</v>
      </c>
      <c r="M99" s="28">
        <v>73.619609999999994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550.79999999999995</v>
      </c>
      <c r="D100" s="37">
        <v>556.73333333333323</v>
      </c>
      <c r="E100" s="37">
        <v>541.46666666666647</v>
      </c>
      <c r="F100" s="37">
        <v>532.13333333333321</v>
      </c>
      <c r="G100" s="37">
        <v>516.86666666666645</v>
      </c>
      <c r="H100" s="37">
        <v>566.06666666666649</v>
      </c>
      <c r="I100" s="37">
        <v>581.33333333333314</v>
      </c>
      <c r="J100" s="37">
        <v>590.66666666666652</v>
      </c>
      <c r="K100" s="28">
        <v>572</v>
      </c>
      <c r="L100" s="28">
        <v>547.4</v>
      </c>
      <c r="M100" s="28">
        <v>50.502029999999998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1069.6500000000001</v>
      </c>
      <c r="D101" s="37">
        <v>1079.0666666666668</v>
      </c>
      <c r="E101" s="37">
        <v>1054.1833333333336</v>
      </c>
      <c r="F101" s="37">
        <v>1038.7166666666667</v>
      </c>
      <c r="G101" s="37">
        <v>1013.8333333333335</v>
      </c>
      <c r="H101" s="37">
        <v>1094.5333333333338</v>
      </c>
      <c r="I101" s="37">
        <v>1119.416666666667</v>
      </c>
      <c r="J101" s="37">
        <v>1134.8833333333339</v>
      </c>
      <c r="K101" s="28">
        <v>1103.95</v>
      </c>
      <c r="L101" s="28">
        <v>1063.5999999999999</v>
      </c>
      <c r="M101" s="28">
        <v>11.363149999999999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2467.4</v>
      </c>
      <c r="D102" s="37">
        <v>2480.35</v>
      </c>
      <c r="E102" s="37">
        <v>2442.6999999999998</v>
      </c>
      <c r="F102" s="37">
        <v>2418</v>
      </c>
      <c r="G102" s="37">
        <v>2380.35</v>
      </c>
      <c r="H102" s="37">
        <v>2505.0499999999997</v>
      </c>
      <c r="I102" s="37">
        <v>2542.7000000000003</v>
      </c>
      <c r="J102" s="37">
        <v>2567.3999999999996</v>
      </c>
      <c r="K102" s="28">
        <v>2518</v>
      </c>
      <c r="L102" s="28">
        <v>2455.65</v>
      </c>
      <c r="M102" s="28">
        <v>7.2586399999999998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333.7</v>
      </c>
      <c r="D103" s="37">
        <v>334.03333333333336</v>
      </c>
      <c r="E103" s="37">
        <v>325.51666666666671</v>
      </c>
      <c r="F103" s="37">
        <v>317.33333333333337</v>
      </c>
      <c r="G103" s="37">
        <v>308.81666666666672</v>
      </c>
      <c r="H103" s="37">
        <v>342.2166666666667</v>
      </c>
      <c r="I103" s="37">
        <v>350.73333333333335</v>
      </c>
      <c r="J103" s="37">
        <v>358.91666666666669</v>
      </c>
      <c r="K103" s="28">
        <v>342.55</v>
      </c>
      <c r="L103" s="28">
        <v>325.85000000000002</v>
      </c>
      <c r="M103" s="28">
        <v>186.06308000000001</v>
      </c>
      <c r="N103" s="1"/>
      <c r="O103" s="1"/>
    </row>
    <row r="104" spans="1:15" ht="12.75" customHeight="1">
      <c r="A104" s="53">
        <v>95</v>
      </c>
      <c r="B104" s="28" t="s">
        <v>260</v>
      </c>
      <c r="C104" s="28">
        <v>1898.7</v>
      </c>
      <c r="D104" s="37">
        <v>1878.6000000000001</v>
      </c>
      <c r="E104" s="37">
        <v>1784.6500000000003</v>
      </c>
      <c r="F104" s="37">
        <v>1670.6000000000001</v>
      </c>
      <c r="G104" s="37">
        <v>1576.6500000000003</v>
      </c>
      <c r="H104" s="37">
        <v>1992.6500000000003</v>
      </c>
      <c r="I104" s="37">
        <v>2086.6000000000004</v>
      </c>
      <c r="J104" s="37">
        <v>2200.6500000000005</v>
      </c>
      <c r="K104" s="28">
        <v>1972.55</v>
      </c>
      <c r="L104" s="28">
        <v>1764.55</v>
      </c>
      <c r="M104" s="28">
        <v>41.246310000000001</v>
      </c>
      <c r="N104" s="1"/>
      <c r="O104" s="1"/>
    </row>
    <row r="105" spans="1:15" ht="12.75" customHeight="1">
      <c r="A105" s="53">
        <v>96</v>
      </c>
      <c r="B105" s="28" t="s">
        <v>388</v>
      </c>
      <c r="C105" s="28">
        <v>93.1</v>
      </c>
      <c r="D105" s="37">
        <v>92.149999999999991</v>
      </c>
      <c r="E105" s="37">
        <v>89.949999999999989</v>
      </c>
      <c r="F105" s="37">
        <v>86.8</v>
      </c>
      <c r="G105" s="37">
        <v>84.6</v>
      </c>
      <c r="H105" s="37">
        <v>95.299999999999983</v>
      </c>
      <c r="I105" s="37">
        <v>97.5</v>
      </c>
      <c r="J105" s="37">
        <v>100.64999999999998</v>
      </c>
      <c r="K105" s="28">
        <v>94.35</v>
      </c>
      <c r="L105" s="28">
        <v>89</v>
      </c>
      <c r="M105" s="28">
        <v>34.034439999999996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209.4</v>
      </c>
      <c r="D106" s="37">
        <v>210.69999999999996</v>
      </c>
      <c r="E106" s="37">
        <v>207.39999999999992</v>
      </c>
      <c r="F106" s="37">
        <v>205.39999999999995</v>
      </c>
      <c r="G106" s="37">
        <v>202.09999999999991</v>
      </c>
      <c r="H106" s="37">
        <v>212.69999999999993</v>
      </c>
      <c r="I106" s="37">
        <v>215.99999999999994</v>
      </c>
      <c r="J106" s="37">
        <v>217.99999999999994</v>
      </c>
      <c r="K106" s="28">
        <v>214</v>
      </c>
      <c r="L106" s="28">
        <v>208.7</v>
      </c>
      <c r="M106" s="28">
        <v>80.662909999999997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2110.4499999999998</v>
      </c>
      <c r="D107" s="37">
        <v>2123.6166666666668</v>
      </c>
      <c r="E107" s="37">
        <v>2086.8333333333335</v>
      </c>
      <c r="F107" s="37">
        <v>2063.2166666666667</v>
      </c>
      <c r="G107" s="37">
        <v>2026.4333333333334</v>
      </c>
      <c r="H107" s="37">
        <v>2147.2333333333336</v>
      </c>
      <c r="I107" s="37">
        <v>2184.0166666666664</v>
      </c>
      <c r="J107" s="37">
        <v>2207.6333333333337</v>
      </c>
      <c r="K107" s="28">
        <v>2160.4</v>
      </c>
      <c r="L107" s="28">
        <v>2100</v>
      </c>
      <c r="M107" s="28">
        <v>32.521889999999999</v>
      </c>
      <c r="N107" s="1"/>
      <c r="O107" s="1"/>
    </row>
    <row r="108" spans="1:15" ht="12.75" customHeight="1">
      <c r="A108" s="53">
        <v>99</v>
      </c>
      <c r="B108" s="28" t="s">
        <v>261</v>
      </c>
      <c r="C108" s="28">
        <v>265.85000000000002</v>
      </c>
      <c r="D108" s="37">
        <v>268.23333333333329</v>
      </c>
      <c r="E108" s="37">
        <v>260.51666666666659</v>
      </c>
      <c r="F108" s="37">
        <v>255.18333333333328</v>
      </c>
      <c r="G108" s="37">
        <v>247.46666666666658</v>
      </c>
      <c r="H108" s="37">
        <v>273.56666666666661</v>
      </c>
      <c r="I108" s="37">
        <v>281.2833333333333</v>
      </c>
      <c r="J108" s="37">
        <v>286.61666666666662</v>
      </c>
      <c r="K108" s="28">
        <v>275.95</v>
      </c>
      <c r="L108" s="28">
        <v>262.89999999999998</v>
      </c>
      <c r="M108" s="28">
        <v>5.4348099999999997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2052.6999999999998</v>
      </c>
      <c r="D109" s="37">
        <v>2047.8666666666668</v>
      </c>
      <c r="E109" s="37">
        <v>2030.8333333333335</v>
      </c>
      <c r="F109" s="37">
        <v>2008.9666666666667</v>
      </c>
      <c r="G109" s="37">
        <v>1991.9333333333334</v>
      </c>
      <c r="H109" s="37">
        <v>2069.7333333333336</v>
      </c>
      <c r="I109" s="37">
        <v>2086.7666666666664</v>
      </c>
      <c r="J109" s="37">
        <v>2108.6333333333337</v>
      </c>
      <c r="K109" s="28">
        <v>2064.9</v>
      </c>
      <c r="L109" s="28">
        <v>2026</v>
      </c>
      <c r="M109" s="28">
        <v>50.096130000000002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686.85</v>
      </c>
      <c r="D110" s="37">
        <v>683.15</v>
      </c>
      <c r="E110" s="37">
        <v>673.65</v>
      </c>
      <c r="F110" s="37">
        <v>660.45</v>
      </c>
      <c r="G110" s="37">
        <v>650.95000000000005</v>
      </c>
      <c r="H110" s="37">
        <v>696.34999999999991</v>
      </c>
      <c r="I110" s="37">
        <v>705.84999999999991</v>
      </c>
      <c r="J110" s="37">
        <v>719.04999999999984</v>
      </c>
      <c r="K110" s="28">
        <v>692.65</v>
      </c>
      <c r="L110" s="28">
        <v>669.95</v>
      </c>
      <c r="M110" s="28">
        <v>163.35613000000001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1113.2</v>
      </c>
      <c r="D111" s="37">
        <v>1117.6333333333332</v>
      </c>
      <c r="E111" s="37">
        <v>1100.2666666666664</v>
      </c>
      <c r="F111" s="37">
        <v>1087.3333333333333</v>
      </c>
      <c r="G111" s="37">
        <v>1069.9666666666665</v>
      </c>
      <c r="H111" s="37">
        <v>1130.5666666666664</v>
      </c>
      <c r="I111" s="37">
        <v>1147.9333333333332</v>
      </c>
      <c r="J111" s="37">
        <v>1160.8666666666663</v>
      </c>
      <c r="K111" s="28">
        <v>1135</v>
      </c>
      <c r="L111" s="28">
        <v>1104.7</v>
      </c>
      <c r="M111" s="28">
        <v>11.361560000000001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507.3</v>
      </c>
      <c r="D112" s="37">
        <v>509.31666666666666</v>
      </c>
      <c r="E112" s="37">
        <v>500.0333333333333</v>
      </c>
      <c r="F112" s="37">
        <v>492.76666666666665</v>
      </c>
      <c r="G112" s="37">
        <v>483.48333333333329</v>
      </c>
      <c r="H112" s="37">
        <v>516.58333333333326</v>
      </c>
      <c r="I112" s="37">
        <v>525.86666666666679</v>
      </c>
      <c r="J112" s="37">
        <v>533.13333333333333</v>
      </c>
      <c r="K112" s="28">
        <v>518.6</v>
      </c>
      <c r="L112" s="28">
        <v>502.05</v>
      </c>
      <c r="M112" s="28">
        <v>23.003</v>
      </c>
      <c r="N112" s="1"/>
      <c r="O112" s="1"/>
    </row>
    <row r="113" spans="1:15" ht="12.75" customHeight="1">
      <c r="A113" s="53">
        <v>104</v>
      </c>
      <c r="B113" s="28" t="s">
        <v>262</v>
      </c>
      <c r="C113" s="28">
        <v>440.05</v>
      </c>
      <c r="D113" s="37">
        <v>434.9666666666667</v>
      </c>
      <c r="E113" s="37">
        <v>422.18333333333339</v>
      </c>
      <c r="F113" s="37">
        <v>404.31666666666672</v>
      </c>
      <c r="G113" s="37">
        <v>391.53333333333342</v>
      </c>
      <c r="H113" s="37">
        <v>452.83333333333337</v>
      </c>
      <c r="I113" s="37">
        <v>465.61666666666667</v>
      </c>
      <c r="J113" s="37">
        <v>483.48333333333335</v>
      </c>
      <c r="K113" s="28">
        <v>447.75</v>
      </c>
      <c r="L113" s="28">
        <v>417.1</v>
      </c>
      <c r="M113" s="28">
        <v>5.4389399999999997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31.65</v>
      </c>
      <c r="D114" s="37">
        <v>31.533333333333331</v>
      </c>
      <c r="E114" s="37">
        <v>31.066666666666663</v>
      </c>
      <c r="F114" s="37">
        <v>30.483333333333331</v>
      </c>
      <c r="G114" s="37">
        <v>30.016666666666662</v>
      </c>
      <c r="H114" s="37">
        <v>32.11666666666666</v>
      </c>
      <c r="I114" s="37">
        <v>32.583333333333329</v>
      </c>
      <c r="J114" s="37">
        <v>33.166666666666664</v>
      </c>
      <c r="K114" s="28">
        <v>32</v>
      </c>
      <c r="L114" s="28">
        <v>30.95</v>
      </c>
      <c r="M114" s="28">
        <v>245.09218999999999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263.3</v>
      </c>
      <c r="D115" s="37">
        <v>262</v>
      </c>
      <c r="E115" s="37">
        <v>259.85000000000002</v>
      </c>
      <c r="F115" s="37">
        <v>256.40000000000003</v>
      </c>
      <c r="G115" s="37">
        <v>254.25000000000006</v>
      </c>
      <c r="H115" s="37">
        <v>265.45</v>
      </c>
      <c r="I115" s="37">
        <v>267.59999999999997</v>
      </c>
      <c r="J115" s="37">
        <v>271.04999999999995</v>
      </c>
      <c r="K115" s="28">
        <v>264.14999999999998</v>
      </c>
      <c r="L115" s="28">
        <v>258.55</v>
      </c>
      <c r="M115" s="28">
        <v>166.54660000000001</v>
      </c>
      <c r="N115" s="1"/>
      <c r="O115" s="1"/>
    </row>
    <row r="116" spans="1:15" ht="12.75" customHeight="1">
      <c r="A116" s="53">
        <v>107</v>
      </c>
      <c r="B116" s="28" t="s">
        <v>263</v>
      </c>
      <c r="C116" s="28">
        <v>3975.75</v>
      </c>
      <c r="D116" s="37">
        <v>3965.7333333333336</v>
      </c>
      <c r="E116" s="37">
        <v>3831.4666666666672</v>
      </c>
      <c r="F116" s="37">
        <v>3687.1833333333334</v>
      </c>
      <c r="G116" s="37">
        <v>3552.916666666667</v>
      </c>
      <c r="H116" s="37">
        <v>4110.0166666666673</v>
      </c>
      <c r="I116" s="37">
        <v>4244.2833333333338</v>
      </c>
      <c r="J116" s="37">
        <v>4388.5666666666675</v>
      </c>
      <c r="K116" s="28">
        <v>4100</v>
      </c>
      <c r="L116" s="28">
        <v>3821.45</v>
      </c>
      <c r="M116" s="28">
        <v>1.94231</v>
      </c>
      <c r="N116" s="1"/>
      <c r="O116" s="1"/>
    </row>
    <row r="117" spans="1:15" ht="12.75" customHeight="1">
      <c r="A117" s="53">
        <v>108</v>
      </c>
      <c r="B117" s="28" t="s">
        <v>403</v>
      </c>
      <c r="C117" s="28">
        <v>145.75</v>
      </c>
      <c r="D117" s="37">
        <v>147.06666666666666</v>
      </c>
      <c r="E117" s="37">
        <v>143.73333333333332</v>
      </c>
      <c r="F117" s="37">
        <v>141.71666666666667</v>
      </c>
      <c r="G117" s="37">
        <v>138.38333333333333</v>
      </c>
      <c r="H117" s="37">
        <v>149.08333333333331</v>
      </c>
      <c r="I117" s="37">
        <v>152.41666666666669</v>
      </c>
      <c r="J117" s="37">
        <v>154.43333333333331</v>
      </c>
      <c r="K117" s="28">
        <v>150.4</v>
      </c>
      <c r="L117" s="28">
        <v>145.05000000000001</v>
      </c>
      <c r="M117" s="28">
        <v>10.100350000000001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213.7</v>
      </c>
      <c r="D118" s="37">
        <v>213.1</v>
      </c>
      <c r="E118" s="37">
        <v>209.89999999999998</v>
      </c>
      <c r="F118" s="37">
        <v>206.1</v>
      </c>
      <c r="G118" s="37">
        <v>202.89999999999998</v>
      </c>
      <c r="H118" s="37">
        <v>216.89999999999998</v>
      </c>
      <c r="I118" s="37">
        <v>220.09999999999997</v>
      </c>
      <c r="J118" s="37">
        <v>223.89999999999998</v>
      </c>
      <c r="K118" s="28">
        <v>216.3</v>
      </c>
      <c r="L118" s="28">
        <v>209.3</v>
      </c>
      <c r="M118" s="28">
        <v>44.374659999999999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104.2</v>
      </c>
      <c r="D119" s="37">
        <v>105.25</v>
      </c>
      <c r="E119" s="37">
        <v>102.5</v>
      </c>
      <c r="F119" s="37">
        <v>100.8</v>
      </c>
      <c r="G119" s="37">
        <v>98.05</v>
      </c>
      <c r="H119" s="37">
        <v>106.95</v>
      </c>
      <c r="I119" s="37">
        <v>109.7</v>
      </c>
      <c r="J119" s="37">
        <v>111.4</v>
      </c>
      <c r="K119" s="28">
        <v>108</v>
      </c>
      <c r="L119" s="28">
        <v>103.55</v>
      </c>
      <c r="M119" s="28">
        <v>157.67608999999999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594.35</v>
      </c>
      <c r="D120" s="37">
        <v>592.28333333333342</v>
      </c>
      <c r="E120" s="37">
        <v>583.51666666666688</v>
      </c>
      <c r="F120" s="37">
        <v>572.68333333333351</v>
      </c>
      <c r="G120" s="37">
        <v>563.91666666666697</v>
      </c>
      <c r="H120" s="37">
        <v>603.11666666666679</v>
      </c>
      <c r="I120" s="37">
        <v>611.88333333333344</v>
      </c>
      <c r="J120" s="37">
        <v>622.7166666666667</v>
      </c>
      <c r="K120" s="28">
        <v>601.04999999999995</v>
      </c>
      <c r="L120" s="28">
        <v>581.45000000000005</v>
      </c>
      <c r="M120" s="28">
        <v>35.52167</v>
      </c>
      <c r="N120" s="1"/>
      <c r="O120" s="1"/>
    </row>
    <row r="121" spans="1:15" ht="12.75" customHeight="1">
      <c r="A121" s="53">
        <v>112</v>
      </c>
      <c r="B121" s="28" t="s">
        <v>825</v>
      </c>
      <c r="C121" s="28">
        <v>19.8</v>
      </c>
      <c r="D121" s="37">
        <v>19.883333333333336</v>
      </c>
      <c r="E121" s="37">
        <v>19.666666666666671</v>
      </c>
      <c r="F121" s="37">
        <v>19.533333333333335</v>
      </c>
      <c r="G121" s="37">
        <v>19.31666666666667</v>
      </c>
      <c r="H121" s="37">
        <v>20.016666666666673</v>
      </c>
      <c r="I121" s="37">
        <v>20.233333333333334</v>
      </c>
      <c r="J121" s="37">
        <v>20.366666666666674</v>
      </c>
      <c r="K121" s="28">
        <v>20.100000000000001</v>
      </c>
      <c r="L121" s="28">
        <v>19.75</v>
      </c>
      <c r="M121" s="28">
        <v>65.628910000000005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339.9</v>
      </c>
      <c r="D122" s="37">
        <v>341.28333333333336</v>
      </c>
      <c r="E122" s="37">
        <v>333.9666666666667</v>
      </c>
      <c r="F122" s="37">
        <v>328.03333333333336</v>
      </c>
      <c r="G122" s="37">
        <v>320.7166666666667</v>
      </c>
      <c r="H122" s="37">
        <v>347.2166666666667</v>
      </c>
      <c r="I122" s="37">
        <v>354.53333333333342</v>
      </c>
      <c r="J122" s="37">
        <v>360.4666666666667</v>
      </c>
      <c r="K122" s="28">
        <v>348.6</v>
      </c>
      <c r="L122" s="28">
        <v>335.35</v>
      </c>
      <c r="M122" s="28">
        <v>35.27431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208</v>
      </c>
      <c r="D123" s="37">
        <v>207.66666666666666</v>
      </c>
      <c r="E123" s="37">
        <v>204.08333333333331</v>
      </c>
      <c r="F123" s="37">
        <v>200.16666666666666</v>
      </c>
      <c r="G123" s="37">
        <v>196.58333333333331</v>
      </c>
      <c r="H123" s="37">
        <v>211.58333333333331</v>
      </c>
      <c r="I123" s="37">
        <v>215.16666666666663</v>
      </c>
      <c r="J123" s="37">
        <v>219.08333333333331</v>
      </c>
      <c r="K123" s="28">
        <v>211.25</v>
      </c>
      <c r="L123" s="28">
        <v>203.75</v>
      </c>
      <c r="M123" s="28">
        <v>268.20362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806.9</v>
      </c>
      <c r="D124" s="37">
        <v>808.5</v>
      </c>
      <c r="E124" s="37">
        <v>795.15</v>
      </c>
      <c r="F124" s="37">
        <v>783.4</v>
      </c>
      <c r="G124" s="37">
        <v>770.05</v>
      </c>
      <c r="H124" s="37">
        <v>820.25</v>
      </c>
      <c r="I124" s="37">
        <v>833.59999999999991</v>
      </c>
      <c r="J124" s="37">
        <v>845.35</v>
      </c>
      <c r="K124" s="28">
        <v>821.85</v>
      </c>
      <c r="L124" s="28">
        <v>796.75</v>
      </c>
      <c r="M124" s="28">
        <v>26.2454</v>
      </c>
      <c r="N124" s="1"/>
      <c r="O124" s="1"/>
    </row>
    <row r="125" spans="1:15" ht="12.75" customHeight="1">
      <c r="A125" s="53">
        <v>116</v>
      </c>
      <c r="B125" s="28" t="s">
        <v>164</v>
      </c>
      <c r="C125" s="28">
        <v>3598.25</v>
      </c>
      <c r="D125" s="37">
        <v>3592</v>
      </c>
      <c r="E125" s="37">
        <v>3536.25</v>
      </c>
      <c r="F125" s="37">
        <v>3474.25</v>
      </c>
      <c r="G125" s="37">
        <v>3418.5</v>
      </c>
      <c r="H125" s="37">
        <v>3654</v>
      </c>
      <c r="I125" s="37">
        <v>3709.75</v>
      </c>
      <c r="J125" s="37">
        <v>3771.75</v>
      </c>
      <c r="K125" s="28">
        <v>3647.75</v>
      </c>
      <c r="L125" s="28">
        <v>3530</v>
      </c>
      <c r="M125" s="28">
        <v>5.7735399999999997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1387.3</v>
      </c>
      <c r="D126" s="37">
        <v>1383.8</v>
      </c>
      <c r="E126" s="37">
        <v>1370.6499999999999</v>
      </c>
      <c r="F126" s="37">
        <v>1354</v>
      </c>
      <c r="G126" s="37">
        <v>1340.85</v>
      </c>
      <c r="H126" s="37">
        <v>1400.4499999999998</v>
      </c>
      <c r="I126" s="37">
        <v>1413.6</v>
      </c>
      <c r="J126" s="37">
        <v>1430.2499999999998</v>
      </c>
      <c r="K126" s="28">
        <v>1396.95</v>
      </c>
      <c r="L126" s="28">
        <v>1367.15</v>
      </c>
      <c r="M126" s="28">
        <v>96.920469999999995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1631.95</v>
      </c>
      <c r="D127" s="37">
        <v>1628.3</v>
      </c>
      <c r="E127" s="37">
        <v>1602.6499999999999</v>
      </c>
      <c r="F127" s="37">
        <v>1573.35</v>
      </c>
      <c r="G127" s="37">
        <v>1547.6999999999998</v>
      </c>
      <c r="H127" s="37">
        <v>1657.6</v>
      </c>
      <c r="I127" s="37">
        <v>1683.25</v>
      </c>
      <c r="J127" s="37">
        <v>1712.55</v>
      </c>
      <c r="K127" s="28">
        <v>1653.95</v>
      </c>
      <c r="L127" s="28">
        <v>1599</v>
      </c>
      <c r="M127" s="28">
        <v>10.08746</v>
      </c>
      <c r="N127" s="1"/>
      <c r="O127" s="1"/>
    </row>
    <row r="128" spans="1:15" ht="12.75" customHeight="1">
      <c r="A128" s="53">
        <v>119</v>
      </c>
      <c r="B128" s="28" t="s">
        <v>264</v>
      </c>
      <c r="C128" s="28">
        <v>866.2</v>
      </c>
      <c r="D128" s="37">
        <v>860.83333333333337</v>
      </c>
      <c r="E128" s="37">
        <v>850.36666666666679</v>
      </c>
      <c r="F128" s="37">
        <v>834.53333333333342</v>
      </c>
      <c r="G128" s="37">
        <v>824.06666666666683</v>
      </c>
      <c r="H128" s="37">
        <v>876.66666666666674</v>
      </c>
      <c r="I128" s="37">
        <v>887.13333333333321</v>
      </c>
      <c r="J128" s="37">
        <v>902.9666666666667</v>
      </c>
      <c r="K128" s="28">
        <v>871.3</v>
      </c>
      <c r="L128" s="28">
        <v>845</v>
      </c>
      <c r="M128" s="28">
        <v>2.5336799999999999</v>
      </c>
      <c r="N128" s="1"/>
      <c r="O128" s="1"/>
    </row>
    <row r="129" spans="1:15" ht="12.75" customHeight="1">
      <c r="A129" s="53">
        <v>120</v>
      </c>
      <c r="B129" s="28" t="s">
        <v>265</v>
      </c>
      <c r="C129" s="28">
        <v>210.15</v>
      </c>
      <c r="D129" s="37">
        <v>211.48333333333335</v>
      </c>
      <c r="E129" s="37">
        <v>203.51666666666671</v>
      </c>
      <c r="F129" s="37">
        <v>196.88333333333335</v>
      </c>
      <c r="G129" s="37">
        <v>188.91666666666671</v>
      </c>
      <c r="H129" s="37">
        <v>218.1166666666667</v>
      </c>
      <c r="I129" s="37">
        <v>226.08333333333334</v>
      </c>
      <c r="J129" s="37">
        <v>232.7166666666667</v>
      </c>
      <c r="K129" s="28">
        <v>219.45</v>
      </c>
      <c r="L129" s="28">
        <v>204.85</v>
      </c>
      <c r="M129" s="28">
        <v>11.59197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554.6</v>
      </c>
      <c r="D130" s="37">
        <v>552.00000000000011</v>
      </c>
      <c r="E130" s="37">
        <v>542.30000000000018</v>
      </c>
      <c r="F130" s="37">
        <v>530.00000000000011</v>
      </c>
      <c r="G130" s="37">
        <v>520.30000000000018</v>
      </c>
      <c r="H130" s="37">
        <v>564.30000000000018</v>
      </c>
      <c r="I130" s="37">
        <v>574.00000000000023</v>
      </c>
      <c r="J130" s="37">
        <v>586.30000000000018</v>
      </c>
      <c r="K130" s="28">
        <v>561.70000000000005</v>
      </c>
      <c r="L130" s="28">
        <v>539.70000000000005</v>
      </c>
      <c r="M130" s="28">
        <v>67.763720000000006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329.2</v>
      </c>
      <c r="D131" s="37">
        <v>329.01666666666665</v>
      </c>
      <c r="E131" s="37">
        <v>319.68333333333328</v>
      </c>
      <c r="F131" s="37">
        <v>310.16666666666663</v>
      </c>
      <c r="G131" s="37">
        <v>300.83333333333326</v>
      </c>
      <c r="H131" s="37">
        <v>338.5333333333333</v>
      </c>
      <c r="I131" s="37">
        <v>347.86666666666667</v>
      </c>
      <c r="J131" s="37">
        <v>357.38333333333333</v>
      </c>
      <c r="K131" s="28">
        <v>338.35</v>
      </c>
      <c r="L131" s="28">
        <v>319.5</v>
      </c>
      <c r="M131" s="28">
        <v>69.581090000000003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490.55</v>
      </c>
      <c r="D132" s="37">
        <v>495.75</v>
      </c>
      <c r="E132" s="37">
        <v>481.8</v>
      </c>
      <c r="F132" s="37">
        <v>473.05</v>
      </c>
      <c r="G132" s="37">
        <v>459.1</v>
      </c>
      <c r="H132" s="37">
        <v>504.5</v>
      </c>
      <c r="I132" s="37">
        <v>518.45000000000005</v>
      </c>
      <c r="J132" s="37">
        <v>527.20000000000005</v>
      </c>
      <c r="K132" s="28">
        <v>509.7</v>
      </c>
      <c r="L132" s="28">
        <v>487</v>
      </c>
      <c r="M132" s="28">
        <v>57.310099999999998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1673.6</v>
      </c>
      <c r="D133" s="37">
        <v>1668.6333333333332</v>
      </c>
      <c r="E133" s="37">
        <v>1653.5666666666664</v>
      </c>
      <c r="F133" s="37">
        <v>1633.5333333333331</v>
      </c>
      <c r="G133" s="37">
        <v>1618.4666666666662</v>
      </c>
      <c r="H133" s="37">
        <v>1688.6666666666665</v>
      </c>
      <c r="I133" s="37">
        <v>1703.7333333333331</v>
      </c>
      <c r="J133" s="37">
        <v>1723.7666666666667</v>
      </c>
      <c r="K133" s="28">
        <v>1683.7</v>
      </c>
      <c r="L133" s="28">
        <v>1648.6</v>
      </c>
      <c r="M133" s="28">
        <v>31.638639999999999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67.349999999999994</v>
      </c>
      <c r="D134" s="37">
        <v>67.7</v>
      </c>
      <c r="E134" s="37">
        <v>66.5</v>
      </c>
      <c r="F134" s="37">
        <v>65.649999999999991</v>
      </c>
      <c r="G134" s="37">
        <v>64.449999999999989</v>
      </c>
      <c r="H134" s="37">
        <v>68.550000000000011</v>
      </c>
      <c r="I134" s="37">
        <v>69.750000000000028</v>
      </c>
      <c r="J134" s="37">
        <v>70.600000000000023</v>
      </c>
      <c r="K134" s="28">
        <v>68.900000000000006</v>
      </c>
      <c r="L134" s="28">
        <v>66.849999999999994</v>
      </c>
      <c r="M134" s="28">
        <v>103.116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3104.15</v>
      </c>
      <c r="D135" s="37">
        <v>3115.0333333333333</v>
      </c>
      <c r="E135" s="37">
        <v>3050.1166666666668</v>
      </c>
      <c r="F135" s="37">
        <v>2996.0833333333335</v>
      </c>
      <c r="G135" s="37">
        <v>2931.166666666667</v>
      </c>
      <c r="H135" s="37">
        <v>3169.0666666666666</v>
      </c>
      <c r="I135" s="37">
        <v>3233.9833333333336</v>
      </c>
      <c r="J135" s="37">
        <v>3288.0166666666664</v>
      </c>
      <c r="K135" s="28">
        <v>3179.95</v>
      </c>
      <c r="L135" s="28">
        <v>3061</v>
      </c>
      <c r="M135" s="28">
        <v>4.2732900000000003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305.5</v>
      </c>
      <c r="D136" s="37">
        <v>307.21666666666664</v>
      </c>
      <c r="E136" s="37">
        <v>301.43333333333328</v>
      </c>
      <c r="F136" s="37">
        <v>297.36666666666662</v>
      </c>
      <c r="G136" s="37">
        <v>291.58333333333326</v>
      </c>
      <c r="H136" s="37">
        <v>311.2833333333333</v>
      </c>
      <c r="I136" s="37">
        <v>317.06666666666672</v>
      </c>
      <c r="J136" s="37">
        <v>321.13333333333333</v>
      </c>
      <c r="K136" s="28">
        <v>313</v>
      </c>
      <c r="L136" s="28">
        <v>303.14999999999998</v>
      </c>
      <c r="M136" s="28">
        <v>38.879739999999998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4003.3</v>
      </c>
      <c r="D137" s="37">
        <v>4020.1666666666665</v>
      </c>
      <c r="E137" s="37">
        <v>3945.4333333333329</v>
      </c>
      <c r="F137" s="37">
        <v>3887.5666666666666</v>
      </c>
      <c r="G137" s="37">
        <v>3812.833333333333</v>
      </c>
      <c r="H137" s="37">
        <v>4078.0333333333328</v>
      </c>
      <c r="I137" s="37">
        <v>4152.7666666666664</v>
      </c>
      <c r="J137" s="37">
        <v>4210.6333333333332</v>
      </c>
      <c r="K137" s="28">
        <v>4094.9</v>
      </c>
      <c r="L137" s="28">
        <v>3962.3</v>
      </c>
      <c r="M137" s="28">
        <v>3.5502500000000001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1489.95</v>
      </c>
      <c r="D138" s="37">
        <v>1500.4333333333334</v>
      </c>
      <c r="E138" s="37">
        <v>1470.9166666666667</v>
      </c>
      <c r="F138" s="37">
        <v>1451.8833333333334</v>
      </c>
      <c r="G138" s="37">
        <v>1422.3666666666668</v>
      </c>
      <c r="H138" s="37">
        <v>1519.4666666666667</v>
      </c>
      <c r="I138" s="37">
        <v>1548.9833333333331</v>
      </c>
      <c r="J138" s="37">
        <v>1568.0166666666667</v>
      </c>
      <c r="K138" s="28">
        <v>1529.95</v>
      </c>
      <c r="L138" s="28">
        <v>1481.4</v>
      </c>
      <c r="M138" s="28">
        <v>45.485720000000001</v>
      </c>
      <c r="N138" s="1"/>
      <c r="O138" s="1"/>
    </row>
    <row r="139" spans="1:15" ht="12.75" customHeight="1">
      <c r="A139" s="53">
        <v>130</v>
      </c>
      <c r="B139" s="28" t="s">
        <v>266</v>
      </c>
      <c r="C139" s="28">
        <v>468.25</v>
      </c>
      <c r="D139" s="37">
        <v>473.41666666666669</v>
      </c>
      <c r="E139" s="37">
        <v>455.83333333333337</v>
      </c>
      <c r="F139" s="37">
        <v>443.41666666666669</v>
      </c>
      <c r="G139" s="37">
        <v>425.83333333333337</v>
      </c>
      <c r="H139" s="37">
        <v>485.83333333333337</v>
      </c>
      <c r="I139" s="37">
        <v>503.41666666666674</v>
      </c>
      <c r="J139" s="37">
        <v>515.83333333333337</v>
      </c>
      <c r="K139" s="28">
        <v>491</v>
      </c>
      <c r="L139" s="28">
        <v>461</v>
      </c>
      <c r="M139" s="28">
        <v>45.817889999999998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597.6</v>
      </c>
      <c r="D140" s="37">
        <v>598.68333333333339</v>
      </c>
      <c r="E140" s="37">
        <v>591.81666666666683</v>
      </c>
      <c r="F140" s="37">
        <v>586.03333333333342</v>
      </c>
      <c r="G140" s="37">
        <v>579.16666666666686</v>
      </c>
      <c r="H140" s="37">
        <v>604.46666666666681</v>
      </c>
      <c r="I140" s="37">
        <v>611.33333333333337</v>
      </c>
      <c r="J140" s="37">
        <v>617.11666666666679</v>
      </c>
      <c r="K140" s="28">
        <v>605.54999999999995</v>
      </c>
      <c r="L140" s="28">
        <v>592.9</v>
      </c>
      <c r="M140" s="28">
        <v>9.0818499999999993</v>
      </c>
      <c r="N140" s="1"/>
      <c r="O140" s="1"/>
    </row>
    <row r="141" spans="1:15" ht="12.75" customHeight="1">
      <c r="A141" s="53">
        <v>132</v>
      </c>
      <c r="B141" s="28" t="s">
        <v>160</v>
      </c>
      <c r="C141" s="28">
        <v>68124.55</v>
      </c>
      <c r="D141" s="37">
        <v>67710.96666666666</v>
      </c>
      <c r="E141" s="37">
        <v>66291.93333333332</v>
      </c>
      <c r="F141" s="37">
        <v>64459.316666666666</v>
      </c>
      <c r="G141" s="37">
        <v>63040.283333333326</v>
      </c>
      <c r="H141" s="37">
        <v>69543.583333333314</v>
      </c>
      <c r="I141" s="37">
        <v>70962.616666666669</v>
      </c>
      <c r="J141" s="37">
        <v>72795.233333333308</v>
      </c>
      <c r="K141" s="28">
        <v>69130</v>
      </c>
      <c r="L141" s="28">
        <v>65878.350000000006</v>
      </c>
      <c r="M141" s="28">
        <v>0.17498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698.95</v>
      </c>
      <c r="D142" s="37">
        <v>706.4666666666667</v>
      </c>
      <c r="E142" s="37">
        <v>688.48333333333335</v>
      </c>
      <c r="F142" s="37">
        <v>678.01666666666665</v>
      </c>
      <c r="G142" s="37">
        <v>660.0333333333333</v>
      </c>
      <c r="H142" s="37">
        <v>716.93333333333339</v>
      </c>
      <c r="I142" s="37">
        <v>734.91666666666674</v>
      </c>
      <c r="J142" s="37">
        <v>745.38333333333344</v>
      </c>
      <c r="K142" s="28">
        <v>724.45</v>
      </c>
      <c r="L142" s="28">
        <v>696</v>
      </c>
      <c r="M142" s="28">
        <v>4.2727700000000004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171.3</v>
      </c>
      <c r="D143" s="37">
        <v>171.16666666666666</v>
      </c>
      <c r="E143" s="37">
        <v>168.68333333333331</v>
      </c>
      <c r="F143" s="37">
        <v>166.06666666666666</v>
      </c>
      <c r="G143" s="37">
        <v>163.58333333333331</v>
      </c>
      <c r="H143" s="37">
        <v>173.7833333333333</v>
      </c>
      <c r="I143" s="37">
        <v>176.26666666666665</v>
      </c>
      <c r="J143" s="37">
        <v>178.8833333333333</v>
      </c>
      <c r="K143" s="28">
        <v>173.65</v>
      </c>
      <c r="L143" s="28">
        <v>168.55</v>
      </c>
      <c r="M143" s="28">
        <v>29.639030000000002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997.65</v>
      </c>
      <c r="D144" s="37">
        <v>996.25</v>
      </c>
      <c r="E144" s="37">
        <v>984.55</v>
      </c>
      <c r="F144" s="37">
        <v>971.44999999999993</v>
      </c>
      <c r="G144" s="37">
        <v>959.74999999999989</v>
      </c>
      <c r="H144" s="37">
        <v>1009.35</v>
      </c>
      <c r="I144" s="37">
        <v>1021.0500000000001</v>
      </c>
      <c r="J144" s="37">
        <v>1034.1500000000001</v>
      </c>
      <c r="K144" s="28">
        <v>1007.95</v>
      </c>
      <c r="L144" s="28">
        <v>983.15</v>
      </c>
      <c r="M144" s="28">
        <v>53.183100000000003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86.25</v>
      </c>
      <c r="D145" s="37">
        <v>86.216666666666654</v>
      </c>
      <c r="E145" s="37">
        <v>85.033333333333303</v>
      </c>
      <c r="F145" s="37">
        <v>83.816666666666649</v>
      </c>
      <c r="G145" s="37">
        <v>82.633333333333297</v>
      </c>
      <c r="H145" s="37">
        <v>87.433333333333309</v>
      </c>
      <c r="I145" s="37">
        <v>88.616666666666674</v>
      </c>
      <c r="J145" s="37">
        <v>89.833333333333314</v>
      </c>
      <c r="K145" s="28">
        <v>87.4</v>
      </c>
      <c r="L145" s="28">
        <v>85</v>
      </c>
      <c r="M145" s="28">
        <v>30.411290000000001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473.4</v>
      </c>
      <c r="D146" s="37">
        <v>476.41666666666669</v>
      </c>
      <c r="E146" s="37">
        <v>468.03333333333336</v>
      </c>
      <c r="F146" s="37">
        <v>462.66666666666669</v>
      </c>
      <c r="G146" s="37">
        <v>454.28333333333336</v>
      </c>
      <c r="H146" s="37">
        <v>481.78333333333336</v>
      </c>
      <c r="I146" s="37">
        <v>490.16666666666669</v>
      </c>
      <c r="J146" s="37">
        <v>495.53333333333336</v>
      </c>
      <c r="K146" s="28">
        <v>484.8</v>
      </c>
      <c r="L146" s="28">
        <v>471.05</v>
      </c>
      <c r="M146" s="28">
        <v>26.729489999999998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7688.15</v>
      </c>
      <c r="D147" s="37">
        <v>7728</v>
      </c>
      <c r="E147" s="37">
        <v>7606.3</v>
      </c>
      <c r="F147" s="37">
        <v>7524.45</v>
      </c>
      <c r="G147" s="37">
        <v>7402.75</v>
      </c>
      <c r="H147" s="37">
        <v>7809.85</v>
      </c>
      <c r="I147" s="37">
        <v>7931.5500000000011</v>
      </c>
      <c r="J147" s="37">
        <v>8013.4000000000005</v>
      </c>
      <c r="K147" s="28">
        <v>7849.7</v>
      </c>
      <c r="L147" s="28">
        <v>7646.15</v>
      </c>
      <c r="M147" s="28">
        <v>13.17656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784.6</v>
      </c>
      <c r="D148" s="37">
        <v>789.11666666666667</v>
      </c>
      <c r="E148" s="37">
        <v>776.23333333333335</v>
      </c>
      <c r="F148" s="37">
        <v>767.86666666666667</v>
      </c>
      <c r="G148" s="37">
        <v>754.98333333333335</v>
      </c>
      <c r="H148" s="37">
        <v>797.48333333333335</v>
      </c>
      <c r="I148" s="37">
        <v>810.36666666666679</v>
      </c>
      <c r="J148" s="37">
        <v>818.73333333333335</v>
      </c>
      <c r="K148" s="28">
        <v>802</v>
      </c>
      <c r="L148" s="28">
        <v>780.75</v>
      </c>
      <c r="M148" s="28">
        <v>4.0265500000000003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2780.35</v>
      </c>
      <c r="D149" s="37">
        <v>2785.4666666666667</v>
      </c>
      <c r="E149" s="37">
        <v>2738.0833333333335</v>
      </c>
      <c r="F149" s="37">
        <v>2695.8166666666666</v>
      </c>
      <c r="G149" s="37">
        <v>2648.4333333333334</v>
      </c>
      <c r="H149" s="37">
        <v>2827.7333333333336</v>
      </c>
      <c r="I149" s="37">
        <v>2875.1166666666668</v>
      </c>
      <c r="J149" s="37">
        <v>2917.3833333333337</v>
      </c>
      <c r="K149" s="28">
        <v>2832.85</v>
      </c>
      <c r="L149" s="28">
        <v>2743.2</v>
      </c>
      <c r="M149" s="28">
        <v>6.2163300000000001</v>
      </c>
      <c r="N149" s="1"/>
      <c r="O149" s="1"/>
    </row>
    <row r="150" spans="1:15" ht="12.75" customHeight="1">
      <c r="A150" s="53">
        <v>141</v>
      </c>
      <c r="B150" s="28" t="s">
        <v>159</v>
      </c>
      <c r="C150" s="28">
        <v>2193.15</v>
      </c>
      <c r="D150" s="37">
        <v>2216.2333333333331</v>
      </c>
      <c r="E150" s="37">
        <v>2147.2166666666662</v>
      </c>
      <c r="F150" s="37">
        <v>2101.2833333333333</v>
      </c>
      <c r="G150" s="37">
        <v>2032.2666666666664</v>
      </c>
      <c r="H150" s="37">
        <v>2262.1666666666661</v>
      </c>
      <c r="I150" s="37">
        <v>2331.1833333333334</v>
      </c>
      <c r="J150" s="37">
        <v>2377.1166666666659</v>
      </c>
      <c r="K150" s="28">
        <v>2285.25</v>
      </c>
      <c r="L150" s="28">
        <v>2170.3000000000002</v>
      </c>
      <c r="M150" s="28">
        <v>10.81819</v>
      </c>
      <c r="N150" s="1"/>
      <c r="O150" s="1"/>
    </row>
    <row r="151" spans="1:15" ht="12.75" customHeight="1">
      <c r="A151" s="53">
        <v>142</v>
      </c>
      <c r="B151" s="28" t="s">
        <v>161</v>
      </c>
      <c r="C151" s="28">
        <v>999.8</v>
      </c>
      <c r="D151" s="37">
        <v>1005.0833333333334</v>
      </c>
      <c r="E151" s="37">
        <v>982.66666666666674</v>
      </c>
      <c r="F151" s="37">
        <v>965.53333333333342</v>
      </c>
      <c r="G151" s="37">
        <v>943.11666666666679</v>
      </c>
      <c r="H151" s="37">
        <v>1022.2166666666667</v>
      </c>
      <c r="I151" s="37">
        <v>1044.6333333333334</v>
      </c>
      <c r="J151" s="37">
        <v>1061.7666666666667</v>
      </c>
      <c r="K151" s="28">
        <v>1027.5</v>
      </c>
      <c r="L151" s="28">
        <v>987.95</v>
      </c>
      <c r="M151" s="28">
        <v>14.68939</v>
      </c>
      <c r="N151" s="1"/>
      <c r="O151" s="1"/>
    </row>
    <row r="152" spans="1:15" ht="12.75" customHeight="1">
      <c r="A152" s="53">
        <v>143</v>
      </c>
      <c r="B152" s="28" t="s">
        <v>267</v>
      </c>
      <c r="C152" s="28">
        <v>668.85</v>
      </c>
      <c r="D152" s="37">
        <v>667.58333333333337</v>
      </c>
      <c r="E152" s="37">
        <v>661.76666666666677</v>
      </c>
      <c r="F152" s="37">
        <v>654.68333333333339</v>
      </c>
      <c r="G152" s="37">
        <v>648.86666666666679</v>
      </c>
      <c r="H152" s="37">
        <v>674.66666666666674</v>
      </c>
      <c r="I152" s="37">
        <v>680.48333333333335</v>
      </c>
      <c r="J152" s="37">
        <v>687.56666666666672</v>
      </c>
      <c r="K152" s="28">
        <v>673.4</v>
      </c>
      <c r="L152" s="28">
        <v>660.5</v>
      </c>
      <c r="M152" s="28">
        <v>1.1461699999999999</v>
      </c>
      <c r="N152" s="1"/>
      <c r="O152" s="1"/>
    </row>
    <row r="153" spans="1:15" ht="12.75" customHeight="1">
      <c r="A153" s="53">
        <v>144</v>
      </c>
      <c r="B153" s="28" t="s">
        <v>167</v>
      </c>
      <c r="C153" s="28">
        <v>108.6</v>
      </c>
      <c r="D153" s="37">
        <v>108.38333333333333</v>
      </c>
      <c r="E153" s="37">
        <v>106.46666666666665</v>
      </c>
      <c r="F153" s="37">
        <v>104.33333333333333</v>
      </c>
      <c r="G153" s="37">
        <v>102.41666666666666</v>
      </c>
      <c r="H153" s="37">
        <v>110.51666666666665</v>
      </c>
      <c r="I153" s="37">
        <v>112.43333333333334</v>
      </c>
      <c r="J153" s="37">
        <v>114.56666666666665</v>
      </c>
      <c r="K153" s="28">
        <v>110.3</v>
      </c>
      <c r="L153" s="28">
        <v>106.25</v>
      </c>
      <c r="M153" s="28">
        <v>68.68768</v>
      </c>
      <c r="N153" s="1"/>
      <c r="O153" s="1"/>
    </row>
    <row r="154" spans="1:15" ht="12.75" customHeight="1">
      <c r="A154" s="53">
        <v>145</v>
      </c>
      <c r="B154" s="28" t="s">
        <v>169</v>
      </c>
      <c r="C154" s="28">
        <v>140.44999999999999</v>
      </c>
      <c r="D154" s="37">
        <v>141.48333333333332</v>
      </c>
      <c r="E154" s="37">
        <v>138.51666666666665</v>
      </c>
      <c r="F154" s="37">
        <v>136.58333333333334</v>
      </c>
      <c r="G154" s="37">
        <v>133.61666666666667</v>
      </c>
      <c r="H154" s="37">
        <v>143.41666666666663</v>
      </c>
      <c r="I154" s="37">
        <v>146.38333333333327</v>
      </c>
      <c r="J154" s="37">
        <v>148.31666666666661</v>
      </c>
      <c r="K154" s="28">
        <v>144.44999999999999</v>
      </c>
      <c r="L154" s="28">
        <v>139.55000000000001</v>
      </c>
      <c r="M154" s="28">
        <v>213.87728999999999</v>
      </c>
      <c r="N154" s="1"/>
      <c r="O154" s="1"/>
    </row>
    <row r="155" spans="1:15" ht="12.75" customHeight="1">
      <c r="A155" s="53">
        <v>146</v>
      </c>
      <c r="B155" s="28" t="s">
        <v>163</v>
      </c>
      <c r="C155" s="28">
        <v>75.7</v>
      </c>
      <c r="D155" s="37">
        <v>76.783333333333331</v>
      </c>
      <c r="E155" s="37">
        <v>74.316666666666663</v>
      </c>
      <c r="F155" s="37">
        <v>72.933333333333337</v>
      </c>
      <c r="G155" s="37">
        <v>70.466666666666669</v>
      </c>
      <c r="H155" s="37">
        <v>78.166666666666657</v>
      </c>
      <c r="I155" s="37">
        <v>80.633333333333326</v>
      </c>
      <c r="J155" s="37">
        <v>82.016666666666652</v>
      </c>
      <c r="K155" s="28">
        <v>79.25</v>
      </c>
      <c r="L155" s="28">
        <v>75.400000000000006</v>
      </c>
      <c r="M155" s="28">
        <v>154.3623</v>
      </c>
      <c r="N155" s="1"/>
      <c r="O155" s="1"/>
    </row>
    <row r="156" spans="1:15" ht="12.75" customHeight="1">
      <c r="A156" s="53">
        <v>147</v>
      </c>
      <c r="B156" s="28" t="s">
        <v>165</v>
      </c>
      <c r="C156" s="28">
        <v>3545.6</v>
      </c>
      <c r="D156" s="37">
        <v>3544.25</v>
      </c>
      <c r="E156" s="37">
        <v>3483.6</v>
      </c>
      <c r="F156" s="37">
        <v>3421.6</v>
      </c>
      <c r="G156" s="37">
        <v>3360.95</v>
      </c>
      <c r="H156" s="37">
        <v>3606.25</v>
      </c>
      <c r="I156" s="37">
        <v>3666.8999999999996</v>
      </c>
      <c r="J156" s="37">
        <v>3728.9</v>
      </c>
      <c r="K156" s="28">
        <v>3604.9</v>
      </c>
      <c r="L156" s="28">
        <v>3482.25</v>
      </c>
      <c r="M156" s="28">
        <v>1.0580700000000001</v>
      </c>
      <c r="N156" s="1"/>
      <c r="O156" s="1"/>
    </row>
    <row r="157" spans="1:15" ht="12.75" customHeight="1">
      <c r="A157" s="53">
        <v>148</v>
      </c>
      <c r="B157" s="28" t="s">
        <v>166</v>
      </c>
      <c r="C157" s="28">
        <v>16642.400000000001</v>
      </c>
      <c r="D157" s="37">
        <v>16644.116666666669</v>
      </c>
      <c r="E157" s="37">
        <v>16433.283333333336</v>
      </c>
      <c r="F157" s="37">
        <v>16224.166666666668</v>
      </c>
      <c r="G157" s="37">
        <v>16013.333333333336</v>
      </c>
      <c r="H157" s="37">
        <v>16853.233333333337</v>
      </c>
      <c r="I157" s="37">
        <v>17064.066666666666</v>
      </c>
      <c r="J157" s="37">
        <v>17273.183333333338</v>
      </c>
      <c r="K157" s="28">
        <v>16854.95</v>
      </c>
      <c r="L157" s="28">
        <v>16435</v>
      </c>
      <c r="M157" s="28">
        <v>1.4561900000000001</v>
      </c>
      <c r="N157" s="1"/>
      <c r="O157" s="1"/>
    </row>
    <row r="158" spans="1:15" ht="12.75" customHeight="1">
      <c r="A158" s="53">
        <v>149</v>
      </c>
      <c r="B158" s="28" t="s">
        <v>162</v>
      </c>
      <c r="C158" s="28">
        <v>279.75</v>
      </c>
      <c r="D158" s="37">
        <v>280.34999999999997</v>
      </c>
      <c r="E158" s="37">
        <v>275.69999999999993</v>
      </c>
      <c r="F158" s="37">
        <v>271.64999999999998</v>
      </c>
      <c r="G158" s="37">
        <v>266.99999999999994</v>
      </c>
      <c r="H158" s="37">
        <v>284.39999999999992</v>
      </c>
      <c r="I158" s="37">
        <v>289.0499999999999</v>
      </c>
      <c r="J158" s="37">
        <v>293.09999999999991</v>
      </c>
      <c r="K158" s="28">
        <v>285</v>
      </c>
      <c r="L158" s="28">
        <v>276.3</v>
      </c>
      <c r="M158" s="28">
        <v>9.3956800000000005</v>
      </c>
      <c r="N158" s="1"/>
      <c r="O158" s="1"/>
    </row>
    <row r="159" spans="1:15" ht="12.75" customHeight="1">
      <c r="A159" s="53">
        <v>150</v>
      </c>
      <c r="B159" s="28" t="s">
        <v>268</v>
      </c>
      <c r="C159" s="28">
        <v>756.95</v>
      </c>
      <c r="D159" s="37">
        <v>757.48333333333323</v>
      </c>
      <c r="E159" s="37">
        <v>743.46666666666647</v>
      </c>
      <c r="F159" s="37">
        <v>729.98333333333323</v>
      </c>
      <c r="G159" s="37">
        <v>715.96666666666647</v>
      </c>
      <c r="H159" s="37">
        <v>770.96666666666647</v>
      </c>
      <c r="I159" s="37">
        <v>784.98333333333312</v>
      </c>
      <c r="J159" s="37">
        <v>798.46666666666647</v>
      </c>
      <c r="K159" s="28">
        <v>771.5</v>
      </c>
      <c r="L159" s="28">
        <v>744</v>
      </c>
      <c r="M159" s="28">
        <v>7.7081</v>
      </c>
      <c r="N159" s="1"/>
      <c r="O159" s="1"/>
    </row>
    <row r="160" spans="1:15" ht="12.75" customHeight="1">
      <c r="A160" s="53">
        <v>151</v>
      </c>
      <c r="B160" s="28" t="s">
        <v>170</v>
      </c>
      <c r="C160" s="28">
        <v>141.44999999999999</v>
      </c>
      <c r="D160" s="37">
        <v>142.41666666666666</v>
      </c>
      <c r="E160" s="37">
        <v>139.68333333333331</v>
      </c>
      <c r="F160" s="37">
        <v>137.91666666666666</v>
      </c>
      <c r="G160" s="37">
        <v>135.18333333333331</v>
      </c>
      <c r="H160" s="37">
        <v>144.18333333333331</v>
      </c>
      <c r="I160" s="37">
        <v>146.91666666666666</v>
      </c>
      <c r="J160" s="37">
        <v>148.68333333333331</v>
      </c>
      <c r="K160" s="28">
        <v>145.15</v>
      </c>
      <c r="L160" s="28">
        <v>140.65</v>
      </c>
      <c r="M160" s="28">
        <v>229.22033999999999</v>
      </c>
      <c r="N160" s="1"/>
      <c r="O160" s="1"/>
    </row>
    <row r="161" spans="1:15" ht="12.75" customHeight="1">
      <c r="A161" s="53">
        <v>152</v>
      </c>
      <c r="B161" s="28" t="s">
        <v>269</v>
      </c>
      <c r="C161" s="28">
        <v>254.65</v>
      </c>
      <c r="D161" s="37">
        <v>256.93333333333334</v>
      </c>
      <c r="E161" s="37">
        <v>248.91666666666669</v>
      </c>
      <c r="F161" s="37">
        <v>243.18333333333334</v>
      </c>
      <c r="G161" s="37">
        <v>235.16666666666669</v>
      </c>
      <c r="H161" s="37">
        <v>262.66666666666669</v>
      </c>
      <c r="I161" s="37">
        <v>270.68333333333334</v>
      </c>
      <c r="J161" s="37">
        <v>276.41666666666669</v>
      </c>
      <c r="K161" s="28">
        <v>264.95</v>
      </c>
      <c r="L161" s="28">
        <v>251.2</v>
      </c>
      <c r="M161" s="28">
        <v>42.139000000000003</v>
      </c>
      <c r="N161" s="1"/>
      <c r="O161" s="1"/>
    </row>
    <row r="162" spans="1:15" ht="12.75" customHeight="1">
      <c r="A162" s="53">
        <v>153</v>
      </c>
      <c r="B162" s="28" t="s">
        <v>177</v>
      </c>
      <c r="C162" s="28">
        <v>2473.3000000000002</v>
      </c>
      <c r="D162" s="37">
        <v>2488.8166666666666</v>
      </c>
      <c r="E162" s="37">
        <v>2444.6833333333334</v>
      </c>
      <c r="F162" s="37">
        <v>2416.0666666666666</v>
      </c>
      <c r="G162" s="37">
        <v>2371.9333333333334</v>
      </c>
      <c r="H162" s="37">
        <v>2517.4333333333334</v>
      </c>
      <c r="I162" s="37">
        <v>2561.5666666666666</v>
      </c>
      <c r="J162" s="37">
        <v>2590.1833333333334</v>
      </c>
      <c r="K162" s="28">
        <v>2532.9499999999998</v>
      </c>
      <c r="L162" s="28">
        <v>2460.1999999999998</v>
      </c>
      <c r="M162" s="28">
        <v>2.7193100000000001</v>
      </c>
      <c r="N162" s="1"/>
      <c r="O162" s="1"/>
    </row>
    <row r="163" spans="1:15" ht="12.75" customHeight="1">
      <c r="A163" s="53">
        <v>154</v>
      </c>
      <c r="B163" s="28" t="s">
        <v>171</v>
      </c>
      <c r="C163" s="28">
        <v>39870.800000000003</v>
      </c>
      <c r="D163" s="37">
        <v>39580.25</v>
      </c>
      <c r="E163" s="37">
        <v>39038</v>
      </c>
      <c r="F163" s="37">
        <v>38205.199999999997</v>
      </c>
      <c r="G163" s="37">
        <v>37662.949999999997</v>
      </c>
      <c r="H163" s="37">
        <v>40413.050000000003</v>
      </c>
      <c r="I163" s="37">
        <v>40955.300000000003</v>
      </c>
      <c r="J163" s="37">
        <v>41788.100000000006</v>
      </c>
      <c r="K163" s="28">
        <v>40122.5</v>
      </c>
      <c r="L163" s="28">
        <v>38747.449999999997</v>
      </c>
      <c r="M163" s="28">
        <v>0.48923</v>
      </c>
      <c r="N163" s="1"/>
      <c r="O163" s="1"/>
    </row>
    <row r="164" spans="1:15" ht="12.75" customHeight="1">
      <c r="A164" s="53">
        <v>155</v>
      </c>
      <c r="B164" s="28" t="s">
        <v>173</v>
      </c>
      <c r="C164" s="28">
        <v>203.25</v>
      </c>
      <c r="D164" s="37">
        <v>205.86666666666667</v>
      </c>
      <c r="E164" s="37">
        <v>198.18333333333334</v>
      </c>
      <c r="F164" s="37">
        <v>193.11666666666667</v>
      </c>
      <c r="G164" s="37">
        <v>185.43333333333334</v>
      </c>
      <c r="H164" s="37">
        <v>210.93333333333334</v>
      </c>
      <c r="I164" s="37">
        <v>218.61666666666667</v>
      </c>
      <c r="J164" s="37">
        <v>223.68333333333334</v>
      </c>
      <c r="K164" s="28">
        <v>213.55</v>
      </c>
      <c r="L164" s="28">
        <v>200.8</v>
      </c>
      <c r="M164" s="28">
        <v>66.184489999999997</v>
      </c>
      <c r="N164" s="1"/>
      <c r="O164" s="1"/>
    </row>
    <row r="165" spans="1:15" ht="12.75" customHeight="1">
      <c r="A165" s="53">
        <v>156</v>
      </c>
      <c r="B165" s="28" t="s">
        <v>175</v>
      </c>
      <c r="C165" s="28">
        <v>4105.8500000000004</v>
      </c>
      <c r="D165" s="37">
        <v>4122.0333333333338</v>
      </c>
      <c r="E165" s="37">
        <v>4074.0666666666675</v>
      </c>
      <c r="F165" s="37">
        <v>4042.2833333333338</v>
      </c>
      <c r="G165" s="37">
        <v>3994.3166666666675</v>
      </c>
      <c r="H165" s="37">
        <v>4153.8166666666675</v>
      </c>
      <c r="I165" s="37">
        <v>4201.7833333333328</v>
      </c>
      <c r="J165" s="37">
        <v>4233.5666666666675</v>
      </c>
      <c r="K165" s="28">
        <v>4170</v>
      </c>
      <c r="L165" s="28">
        <v>4090.25</v>
      </c>
      <c r="M165" s="28">
        <v>0.42002</v>
      </c>
      <c r="N165" s="1"/>
      <c r="O165" s="1"/>
    </row>
    <row r="166" spans="1:15" ht="12.75" customHeight="1">
      <c r="A166" s="53">
        <v>157</v>
      </c>
      <c r="B166" s="28" t="s">
        <v>176</v>
      </c>
      <c r="C166" s="28">
        <v>1999.45</v>
      </c>
      <c r="D166" s="37">
        <v>2028.3333333333333</v>
      </c>
      <c r="E166" s="37">
        <v>1959.6666666666665</v>
      </c>
      <c r="F166" s="37">
        <v>1919.8833333333332</v>
      </c>
      <c r="G166" s="37">
        <v>1851.2166666666665</v>
      </c>
      <c r="H166" s="37">
        <v>2068.1166666666668</v>
      </c>
      <c r="I166" s="37">
        <v>2136.7833333333328</v>
      </c>
      <c r="J166" s="37">
        <v>2176.5666666666666</v>
      </c>
      <c r="K166" s="28">
        <v>2097</v>
      </c>
      <c r="L166" s="28">
        <v>1988.55</v>
      </c>
      <c r="M166" s="28">
        <v>9.4245699999999992</v>
      </c>
      <c r="N166" s="1"/>
      <c r="O166" s="1"/>
    </row>
    <row r="167" spans="1:15" ht="12.75" customHeight="1">
      <c r="A167" s="53">
        <v>158</v>
      </c>
      <c r="B167" s="28" t="s">
        <v>172</v>
      </c>
      <c r="C167" s="28">
        <v>1647.35</v>
      </c>
      <c r="D167" s="37">
        <v>1646.0833333333333</v>
      </c>
      <c r="E167" s="37">
        <v>1618.2666666666664</v>
      </c>
      <c r="F167" s="37">
        <v>1589.1833333333332</v>
      </c>
      <c r="G167" s="37">
        <v>1561.3666666666663</v>
      </c>
      <c r="H167" s="37">
        <v>1675.1666666666665</v>
      </c>
      <c r="I167" s="37">
        <v>1702.9833333333336</v>
      </c>
      <c r="J167" s="37">
        <v>1732.0666666666666</v>
      </c>
      <c r="K167" s="28">
        <v>1673.9</v>
      </c>
      <c r="L167" s="28">
        <v>1617</v>
      </c>
      <c r="M167" s="28">
        <v>6.1039899999999996</v>
      </c>
      <c r="N167" s="1"/>
      <c r="O167" s="1"/>
    </row>
    <row r="168" spans="1:15" ht="12.75" customHeight="1">
      <c r="A168" s="53">
        <v>159</v>
      </c>
      <c r="B168" s="28" t="s">
        <v>270</v>
      </c>
      <c r="C168" s="28">
        <v>2135.25</v>
      </c>
      <c r="D168" s="37">
        <v>2134.6666666666665</v>
      </c>
      <c r="E168" s="37">
        <v>2083.1333333333332</v>
      </c>
      <c r="F168" s="37">
        <v>2031.0166666666669</v>
      </c>
      <c r="G168" s="37">
        <v>1979.4833333333336</v>
      </c>
      <c r="H168" s="37">
        <v>2186.7833333333328</v>
      </c>
      <c r="I168" s="37">
        <v>2238.3166666666666</v>
      </c>
      <c r="J168" s="37">
        <v>2290.4333333333325</v>
      </c>
      <c r="K168" s="28">
        <v>2186.1999999999998</v>
      </c>
      <c r="L168" s="28">
        <v>2082.5500000000002</v>
      </c>
      <c r="M168" s="28">
        <v>4.8591899999999999</v>
      </c>
      <c r="N168" s="1"/>
      <c r="O168" s="1"/>
    </row>
    <row r="169" spans="1:15" ht="12.75" customHeight="1">
      <c r="A169" s="53">
        <v>160</v>
      </c>
      <c r="B169" s="28" t="s">
        <v>174</v>
      </c>
      <c r="C169" s="28">
        <v>98.9</v>
      </c>
      <c r="D169" s="37">
        <v>99.133333333333326</v>
      </c>
      <c r="E169" s="37">
        <v>98.016666666666652</v>
      </c>
      <c r="F169" s="37">
        <v>97.133333333333326</v>
      </c>
      <c r="G169" s="37">
        <v>96.016666666666652</v>
      </c>
      <c r="H169" s="37">
        <v>100.01666666666665</v>
      </c>
      <c r="I169" s="37">
        <v>101.13333333333333</v>
      </c>
      <c r="J169" s="37">
        <v>102.01666666666665</v>
      </c>
      <c r="K169" s="28">
        <v>100.25</v>
      </c>
      <c r="L169" s="28">
        <v>98.25</v>
      </c>
      <c r="M169" s="28">
        <v>44.892510000000001</v>
      </c>
      <c r="N169" s="1"/>
      <c r="O169" s="1"/>
    </row>
    <row r="170" spans="1:15" ht="12.75" customHeight="1">
      <c r="A170" s="53">
        <v>161</v>
      </c>
      <c r="B170" s="28" t="s">
        <v>179</v>
      </c>
      <c r="C170" s="28">
        <v>211.35</v>
      </c>
      <c r="D170" s="37">
        <v>212.83333333333334</v>
      </c>
      <c r="E170" s="37">
        <v>208.76666666666668</v>
      </c>
      <c r="F170" s="37">
        <v>206.18333333333334</v>
      </c>
      <c r="G170" s="37">
        <v>202.11666666666667</v>
      </c>
      <c r="H170" s="37">
        <v>215.41666666666669</v>
      </c>
      <c r="I170" s="37">
        <v>219.48333333333335</v>
      </c>
      <c r="J170" s="37">
        <v>222.06666666666669</v>
      </c>
      <c r="K170" s="28">
        <v>216.9</v>
      </c>
      <c r="L170" s="28">
        <v>210.25</v>
      </c>
      <c r="M170" s="28">
        <v>147.5642</v>
      </c>
      <c r="N170" s="1"/>
      <c r="O170" s="1"/>
    </row>
    <row r="171" spans="1:15" ht="12.75" customHeight="1">
      <c r="A171" s="53">
        <v>162</v>
      </c>
      <c r="B171" s="28" t="s">
        <v>271</v>
      </c>
      <c r="C171" s="28">
        <v>410.85</v>
      </c>
      <c r="D171" s="37">
        <v>403.3</v>
      </c>
      <c r="E171" s="37">
        <v>393.65000000000003</v>
      </c>
      <c r="F171" s="37">
        <v>376.45000000000005</v>
      </c>
      <c r="G171" s="37">
        <v>366.80000000000007</v>
      </c>
      <c r="H171" s="37">
        <v>420.5</v>
      </c>
      <c r="I171" s="37">
        <v>430.15</v>
      </c>
      <c r="J171" s="37">
        <v>447.34999999999997</v>
      </c>
      <c r="K171" s="28">
        <v>412.95</v>
      </c>
      <c r="L171" s="28">
        <v>386.1</v>
      </c>
      <c r="M171" s="28">
        <v>13.402290000000001</v>
      </c>
      <c r="N171" s="1"/>
      <c r="O171" s="1"/>
    </row>
    <row r="172" spans="1:15" ht="12.75" customHeight="1">
      <c r="A172" s="53">
        <v>163</v>
      </c>
      <c r="B172" s="28" t="s">
        <v>272</v>
      </c>
      <c r="C172" s="28">
        <v>13386.3</v>
      </c>
      <c r="D172" s="37">
        <v>13359.066666666666</v>
      </c>
      <c r="E172" s="37">
        <v>13146.083333333332</v>
      </c>
      <c r="F172" s="37">
        <v>12905.866666666667</v>
      </c>
      <c r="G172" s="37">
        <v>12692.883333333333</v>
      </c>
      <c r="H172" s="37">
        <v>13599.283333333331</v>
      </c>
      <c r="I172" s="37">
        <v>13812.266666666665</v>
      </c>
      <c r="J172" s="37">
        <v>14052.48333333333</v>
      </c>
      <c r="K172" s="28">
        <v>13572.05</v>
      </c>
      <c r="L172" s="28">
        <v>13118.85</v>
      </c>
      <c r="M172" s="28">
        <v>4.8160000000000001E-2</v>
      </c>
      <c r="N172" s="1"/>
      <c r="O172" s="1"/>
    </row>
    <row r="173" spans="1:15" ht="12.75" customHeight="1">
      <c r="A173" s="53">
        <v>164</v>
      </c>
      <c r="B173" s="28" t="s">
        <v>178</v>
      </c>
      <c r="C173" s="28">
        <v>29.05</v>
      </c>
      <c r="D173" s="37">
        <v>28.95</v>
      </c>
      <c r="E173" s="37">
        <v>28.599999999999998</v>
      </c>
      <c r="F173" s="37">
        <v>28.15</v>
      </c>
      <c r="G173" s="37">
        <v>27.799999999999997</v>
      </c>
      <c r="H173" s="37">
        <v>29.4</v>
      </c>
      <c r="I173" s="37">
        <v>29.75</v>
      </c>
      <c r="J173" s="37">
        <v>30.2</v>
      </c>
      <c r="K173" s="28">
        <v>29.3</v>
      </c>
      <c r="L173" s="28">
        <v>28.5</v>
      </c>
      <c r="M173" s="28">
        <v>253.15923000000001</v>
      </c>
      <c r="N173" s="1"/>
      <c r="O173" s="1"/>
    </row>
    <row r="174" spans="1:15" ht="12.75" customHeight="1">
      <c r="A174" s="53">
        <v>165</v>
      </c>
      <c r="B174" s="28" t="s">
        <v>183</v>
      </c>
      <c r="C174" s="28">
        <v>81.400000000000006</v>
      </c>
      <c r="D174" s="37">
        <v>81.116666666666674</v>
      </c>
      <c r="E174" s="37">
        <v>79.283333333333346</v>
      </c>
      <c r="F174" s="37">
        <v>77.166666666666671</v>
      </c>
      <c r="G174" s="37">
        <v>75.333333333333343</v>
      </c>
      <c r="H174" s="37">
        <v>83.233333333333348</v>
      </c>
      <c r="I174" s="37">
        <v>85.066666666666663</v>
      </c>
      <c r="J174" s="37">
        <v>87.183333333333351</v>
      </c>
      <c r="K174" s="28">
        <v>82.95</v>
      </c>
      <c r="L174" s="28">
        <v>79</v>
      </c>
      <c r="M174" s="28">
        <v>363.24576000000002</v>
      </c>
      <c r="N174" s="1"/>
      <c r="O174" s="1"/>
    </row>
    <row r="175" spans="1:15" ht="12.75" customHeight="1">
      <c r="A175" s="53">
        <v>166</v>
      </c>
      <c r="B175" s="28" t="s">
        <v>184</v>
      </c>
      <c r="C175" s="28">
        <v>112.8</v>
      </c>
      <c r="D175" s="37">
        <v>112.3</v>
      </c>
      <c r="E175" s="37">
        <v>110.5</v>
      </c>
      <c r="F175" s="37">
        <v>108.2</v>
      </c>
      <c r="G175" s="37">
        <v>106.4</v>
      </c>
      <c r="H175" s="37">
        <v>114.6</v>
      </c>
      <c r="I175" s="37">
        <v>116.39999999999998</v>
      </c>
      <c r="J175" s="37">
        <v>118.69999999999999</v>
      </c>
      <c r="K175" s="28">
        <v>114.1</v>
      </c>
      <c r="L175" s="28">
        <v>110</v>
      </c>
      <c r="M175" s="28">
        <v>51.397489999999998</v>
      </c>
      <c r="N175" s="1"/>
      <c r="O175" s="1"/>
    </row>
    <row r="176" spans="1:15" ht="12.75" customHeight="1">
      <c r="A176" s="53">
        <v>167</v>
      </c>
      <c r="B176" s="28" t="s">
        <v>185</v>
      </c>
      <c r="C176" s="28">
        <v>2590</v>
      </c>
      <c r="D176" s="37">
        <v>2590.3166666666671</v>
      </c>
      <c r="E176" s="37">
        <v>2555.7833333333342</v>
      </c>
      <c r="F176" s="37">
        <v>2521.5666666666671</v>
      </c>
      <c r="G176" s="37">
        <v>2487.0333333333342</v>
      </c>
      <c r="H176" s="37">
        <v>2624.5333333333342</v>
      </c>
      <c r="I176" s="37">
        <v>2659.0666666666671</v>
      </c>
      <c r="J176" s="37">
        <v>2693.2833333333342</v>
      </c>
      <c r="K176" s="28">
        <v>2624.85</v>
      </c>
      <c r="L176" s="28">
        <v>2556.1</v>
      </c>
      <c r="M176" s="28">
        <v>112.86987999999999</v>
      </c>
      <c r="N176" s="1"/>
      <c r="O176" s="1"/>
    </row>
    <row r="177" spans="1:15" ht="12.75" customHeight="1">
      <c r="A177" s="53">
        <v>168</v>
      </c>
      <c r="B177" s="28" t="s">
        <v>273</v>
      </c>
      <c r="C177" s="28">
        <v>685.7</v>
      </c>
      <c r="D177" s="37">
        <v>693.06666666666661</v>
      </c>
      <c r="E177" s="37">
        <v>672.68333333333317</v>
      </c>
      <c r="F177" s="37">
        <v>659.66666666666652</v>
      </c>
      <c r="G177" s="37">
        <v>639.28333333333308</v>
      </c>
      <c r="H177" s="37">
        <v>706.08333333333326</v>
      </c>
      <c r="I177" s="37">
        <v>726.4666666666667</v>
      </c>
      <c r="J177" s="37">
        <v>739.48333333333335</v>
      </c>
      <c r="K177" s="28">
        <v>713.45</v>
      </c>
      <c r="L177" s="28">
        <v>680.05</v>
      </c>
      <c r="M177" s="28">
        <v>29.419550000000001</v>
      </c>
      <c r="N177" s="1"/>
      <c r="O177" s="1"/>
    </row>
    <row r="178" spans="1:15" ht="12.75" customHeight="1">
      <c r="A178" s="53">
        <v>169</v>
      </c>
      <c r="B178" s="28" t="s">
        <v>187</v>
      </c>
      <c r="C178" s="28">
        <v>1082.0999999999999</v>
      </c>
      <c r="D178" s="37">
        <v>1090.7833333333333</v>
      </c>
      <c r="E178" s="37">
        <v>1067.2166666666667</v>
      </c>
      <c r="F178" s="37">
        <v>1052.3333333333335</v>
      </c>
      <c r="G178" s="37">
        <v>1028.7666666666669</v>
      </c>
      <c r="H178" s="37">
        <v>1105.6666666666665</v>
      </c>
      <c r="I178" s="37">
        <v>1129.2333333333331</v>
      </c>
      <c r="J178" s="37">
        <v>1144.1166666666663</v>
      </c>
      <c r="K178" s="28">
        <v>1114.3499999999999</v>
      </c>
      <c r="L178" s="28">
        <v>1075.9000000000001</v>
      </c>
      <c r="M178" s="28">
        <v>15.355650000000001</v>
      </c>
      <c r="N178" s="1"/>
      <c r="O178" s="1"/>
    </row>
    <row r="179" spans="1:15" ht="12.75" customHeight="1">
      <c r="A179" s="53">
        <v>170</v>
      </c>
      <c r="B179" s="28" t="s">
        <v>191</v>
      </c>
      <c r="C179" s="28">
        <v>2181.85</v>
      </c>
      <c r="D179" s="37">
        <v>2172.2833333333333</v>
      </c>
      <c r="E179" s="37">
        <v>2138.1166666666668</v>
      </c>
      <c r="F179" s="37">
        <v>2094.3833333333337</v>
      </c>
      <c r="G179" s="37">
        <v>2060.2166666666672</v>
      </c>
      <c r="H179" s="37">
        <v>2216.0166666666664</v>
      </c>
      <c r="I179" s="37">
        <v>2250.1833333333334</v>
      </c>
      <c r="J179" s="37">
        <v>2293.9166666666661</v>
      </c>
      <c r="K179" s="28">
        <v>2206.4499999999998</v>
      </c>
      <c r="L179" s="28">
        <v>2128.5500000000002</v>
      </c>
      <c r="M179" s="28">
        <v>8.0571999999999999</v>
      </c>
      <c r="N179" s="1"/>
      <c r="O179" s="1"/>
    </row>
    <row r="180" spans="1:15" ht="12.75" customHeight="1">
      <c r="A180" s="53">
        <v>171</v>
      </c>
      <c r="B180" s="28" t="s">
        <v>274</v>
      </c>
      <c r="C180" s="28">
        <v>6521.5</v>
      </c>
      <c r="D180" s="37">
        <v>6506.5666666666666</v>
      </c>
      <c r="E180" s="37">
        <v>6473.9333333333334</v>
      </c>
      <c r="F180" s="37">
        <v>6426.3666666666668</v>
      </c>
      <c r="G180" s="37">
        <v>6393.7333333333336</v>
      </c>
      <c r="H180" s="37">
        <v>6554.1333333333332</v>
      </c>
      <c r="I180" s="37">
        <v>6586.7666666666664</v>
      </c>
      <c r="J180" s="37">
        <v>6634.333333333333</v>
      </c>
      <c r="K180" s="28">
        <v>6539.2</v>
      </c>
      <c r="L180" s="28">
        <v>6459</v>
      </c>
      <c r="M180" s="28">
        <v>6.7680000000000004E-2</v>
      </c>
      <c r="N180" s="1"/>
      <c r="O180" s="1"/>
    </row>
    <row r="181" spans="1:15" ht="12.75" customHeight="1">
      <c r="A181" s="53">
        <v>172</v>
      </c>
      <c r="B181" s="28" t="s">
        <v>189</v>
      </c>
      <c r="C181" s="28">
        <v>18045.75</v>
      </c>
      <c r="D181" s="37">
        <v>18254.783333333336</v>
      </c>
      <c r="E181" s="37">
        <v>17771.166666666672</v>
      </c>
      <c r="F181" s="37">
        <v>17496.583333333336</v>
      </c>
      <c r="G181" s="37">
        <v>17012.966666666671</v>
      </c>
      <c r="H181" s="37">
        <v>18529.366666666672</v>
      </c>
      <c r="I181" s="37">
        <v>19012.983333333334</v>
      </c>
      <c r="J181" s="37">
        <v>19287.566666666673</v>
      </c>
      <c r="K181" s="28">
        <v>18738.400000000001</v>
      </c>
      <c r="L181" s="28">
        <v>17980.2</v>
      </c>
      <c r="M181" s="28">
        <v>0.75217000000000001</v>
      </c>
      <c r="N181" s="1"/>
      <c r="O181" s="1"/>
    </row>
    <row r="182" spans="1:15" ht="12.75" customHeight="1">
      <c r="A182" s="53">
        <v>173</v>
      </c>
      <c r="B182" s="28" t="s">
        <v>192</v>
      </c>
      <c r="C182" s="28">
        <v>1149.05</v>
      </c>
      <c r="D182" s="37">
        <v>1138.7</v>
      </c>
      <c r="E182" s="37">
        <v>1122.9000000000001</v>
      </c>
      <c r="F182" s="37">
        <v>1096.75</v>
      </c>
      <c r="G182" s="37">
        <v>1080.95</v>
      </c>
      <c r="H182" s="37">
        <v>1164.8500000000001</v>
      </c>
      <c r="I182" s="37">
        <v>1180.6499999999999</v>
      </c>
      <c r="J182" s="37">
        <v>1206.8000000000002</v>
      </c>
      <c r="K182" s="28">
        <v>1154.5</v>
      </c>
      <c r="L182" s="28">
        <v>1112.55</v>
      </c>
      <c r="M182" s="28">
        <v>13.46148</v>
      </c>
      <c r="N182" s="1"/>
      <c r="O182" s="1"/>
    </row>
    <row r="183" spans="1:15" ht="12.75" customHeight="1">
      <c r="A183" s="53">
        <v>174</v>
      </c>
      <c r="B183" s="28" t="s">
        <v>190</v>
      </c>
      <c r="C183" s="28">
        <v>2323.5500000000002</v>
      </c>
      <c r="D183" s="37">
        <v>2333.1</v>
      </c>
      <c r="E183" s="37">
        <v>2288.3999999999996</v>
      </c>
      <c r="F183" s="37">
        <v>2253.2499999999995</v>
      </c>
      <c r="G183" s="37">
        <v>2208.5499999999993</v>
      </c>
      <c r="H183" s="37">
        <v>2368.25</v>
      </c>
      <c r="I183" s="37">
        <v>2412.9499999999998</v>
      </c>
      <c r="J183" s="37">
        <v>2448.1000000000004</v>
      </c>
      <c r="K183" s="28">
        <v>2377.8000000000002</v>
      </c>
      <c r="L183" s="28">
        <v>2297.9499999999998</v>
      </c>
      <c r="M183" s="28">
        <v>4.8849600000000004</v>
      </c>
      <c r="N183" s="1"/>
      <c r="O183" s="1"/>
    </row>
    <row r="184" spans="1:15" ht="12.75" customHeight="1">
      <c r="A184" s="53">
        <v>175</v>
      </c>
      <c r="B184" s="28" t="s">
        <v>188</v>
      </c>
      <c r="C184" s="28">
        <v>441</v>
      </c>
      <c r="D184" s="37">
        <v>441.93333333333334</v>
      </c>
      <c r="E184" s="37">
        <v>436.31666666666666</v>
      </c>
      <c r="F184" s="37">
        <v>431.63333333333333</v>
      </c>
      <c r="G184" s="37">
        <v>426.01666666666665</v>
      </c>
      <c r="H184" s="37">
        <v>446.61666666666667</v>
      </c>
      <c r="I184" s="37">
        <v>452.23333333333335</v>
      </c>
      <c r="J184" s="37">
        <v>456.91666666666669</v>
      </c>
      <c r="K184" s="28">
        <v>447.55</v>
      </c>
      <c r="L184" s="28">
        <v>437.25</v>
      </c>
      <c r="M184" s="28">
        <v>143.26050000000001</v>
      </c>
      <c r="N184" s="1"/>
      <c r="O184" s="1"/>
    </row>
    <row r="185" spans="1:15" ht="12.75" customHeight="1">
      <c r="A185" s="53">
        <v>176</v>
      </c>
      <c r="B185" s="28" t="s">
        <v>186</v>
      </c>
      <c r="C185" s="28">
        <v>68.45</v>
      </c>
      <c r="D185" s="37">
        <v>68.25</v>
      </c>
      <c r="E185" s="37">
        <v>66.45</v>
      </c>
      <c r="F185" s="37">
        <v>64.45</v>
      </c>
      <c r="G185" s="37">
        <v>62.650000000000006</v>
      </c>
      <c r="H185" s="37">
        <v>70.25</v>
      </c>
      <c r="I185" s="37">
        <v>72.050000000000011</v>
      </c>
      <c r="J185" s="37">
        <v>74.05</v>
      </c>
      <c r="K185" s="28">
        <v>70.05</v>
      </c>
      <c r="L185" s="28">
        <v>66.25</v>
      </c>
      <c r="M185" s="28">
        <v>685.42282</v>
      </c>
      <c r="N185" s="1"/>
      <c r="O185" s="1"/>
    </row>
    <row r="186" spans="1:15" ht="12.75" customHeight="1">
      <c r="A186" s="53">
        <v>177</v>
      </c>
      <c r="B186" s="28" t="s">
        <v>193</v>
      </c>
      <c r="C186" s="28">
        <v>793.4</v>
      </c>
      <c r="D186" s="37">
        <v>797.86666666666667</v>
      </c>
      <c r="E186" s="37">
        <v>785.43333333333339</v>
      </c>
      <c r="F186" s="37">
        <v>777.4666666666667</v>
      </c>
      <c r="G186" s="37">
        <v>765.03333333333342</v>
      </c>
      <c r="H186" s="37">
        <v>805.83333333333337</v>
      </c>
      <c r="I186" s="37">
        <v>818.26666666666654</v>
      </c>
      <c r="J186" s="37">
        <v>826.23333333333335</v>
      </c>
      <c r="K186" s="28">
        <v>810.3</v>
      </c>
      <c r="L186" s="28">
        <v>789.9</v>
      </c>
      <c r="M186" s="28">
        <v>57.190890000000003</v>
      </c>
      <c r="N186" s="1"/>
      <c r="O186" s="1"/>
    </row>
    <row r="187" spans="1:15" ht="12.75" customHeight="1">
      <c r="A187" s="53">
        <v>178</v>
      </c>
      <c r="B187" s="28" t="s">
        <v>194</v>
      </c>
      <c r="C187" s="28">
        <v>433.05</v>
      </c>
      <c r="D187" s="37">
        <v>424.73333333333329</v>
      </c>
      <c r="E187" s="37">
        <v>412.46666666666658</v>
      </c>
      <c r="F187" s="37">
        <v>391.88333333333327</v>
      </c>
      <c r="G187" s="37">
        <v>379.61666666666656</v>
      </c>
      <c r="H187" s="37">
        <v>445.31666666666661</v>
      </c>
      <c r="I187" s="37">
        <v>457.58333333333337</v>
      </c>
      <c r="J187" s="37">
        <v>478.16666666666663</v>
      </c>
      <c r="K187" s="28">
        <v>437</v>
      </c>
      <c r="L187" s="28">
        <v>404.15</v>
      </c>
      <c r="M187" s="28">
        <v>44.663820000000001</v>
      </c>
      <c r="N187" s="1"/>
      <c r="O187" s="1"/>
    </row>
    <row r="188" spans="1:15" ht="12.75" customHeight="1">
      <c r="A188" s="53">
        <v>179</v>
      </c>
      <c r="B188" s="28" t="s">
        <v>275</v>
      </c>
      <c r="C188" s="28">
        <v>538.20000000000005</v>
      </c>
      <c r="D188" s="37">
        <v>536.91666666666674</v>
      </c>
      <c r="E188" s="37">
        <v>531.48333333333346</v>
      </c>
      <c r="F188" s="37">
        <v>524.76666666666677</v>
      </c>
      <c r="G188" s="37">
        <v>519.33333333333348</v>
      </c>
      <c r="H188" s="37">
        <v>543.63333333333344</v>
      </c>
      <c r="I188" s="37">
        <v>549.06666666666683</v>
      </c>
      <c r="J188" s="37">
        <v>555.78333333333342</v>
      </c>
      <c r="K188" s="28">
        <v>542.35</v>
      </c>
      <c r="L188" s="28">
        <v>530.20000000000005</v>
      </c>
      <c r="M188" s="28">
        <v>3.2354400000000001</v>
      </c>
      <c r="N188" s="1"/>
      <c r="O188" s="1"/>
    </row>
    <row r="189" spans="1:15" ht="12.75" customHeight="1">
      <c r="A189" s="53">
        <v>180</v>
      </c>
      <c r="B189" s="28" t="s">
        <v>206</v>
      </c>
      <c r="C189" s="28">
        <v>740.15</v>
      </c>
      <c r="D189" s="37">
        <v>740.91666666666663</v>
      </c>
      <c r="E189" s="37">
        <v>731.18333333333328</v>
      </c>
      <c r="F189" s="37">
        <v>722.2166666666667</v>
      </c>
      <c r="G189" s="37">
        <v>712.48333333333335</v>
      </c>
      <c r="H189" s="37">
        <v>749.88333333333321</v>
      </c>
      <c r="I189" s="37">
        <v>759.61666666666656</v>
      </c>
      <c r="J189" s="37">
        <v>768.58333333333314</v>
      </c>
      <c r="K189" s="28">
        <v>750.65</v>
      </c>
      <c r="L189" s="28">
        <v>731.95</v>
      </c>
      <c r="M189" s="28">
        <v>18.299199999999999</v>
      </c>
      <c r="N189" s="1"/>
      <c r="O189" s="1"/>
    </row>
    <row r="190" spans="1:15" ht="12.75" customHeight="1">
      <c r="A190" s="53">
        <v>181</v>
      </c>
      <c r="B190" s="28" t="s">
        <v>195</v>
      </c>
      <c r="C190" s="28">
        <v>838.05</v>
      </c>
      <c r="D190" s="37">
        <v>842.65</v>
      </c>
      <c r="E190" s="37">
        <v>830.3</v>
      </c>
      <c r="F190" s="37">
        <v>822.55</v>
      </c>
      <c r="G190" s="37">
        <v>810.19999999999993</v>
      </c>
      <c r="H190" s="37">
        <v>850.4</v>
      </c>
      <c r="I190" s="37">
        <v>862.75000000000011</v>
      </c>
      <c r="J190" s="37">
        <v>870.5</v>
      </c>
      <c r="K190" s="28">
        <v>855</v>
      </c>
      <c r="L190" s="28">
        <v>834.9</v>
      </c>
      <c r="M190" s="28">
        <v>9.2035599999999995</v>
      </c>
      <c r="N190" s="1"/>
      <c r="O190" s="1"/>
    </row>
    <row r="191" spans="1:15" ht="12.75" customHeight="1">
      <c r="A191" s="53">
        <v>182</v>
      </c>
      <c r="B191" s="28" t="s">
        <v>530</v>
      </c>
      <c r="C191" s="28">
        <v>870.05</v>
      </c>
      <c r="D191" s="37">
        <v>871.63333333333333</v>
      </c>
      <c r="E191" s="37">
        <v>856.41666666666663</v>
      </c>
      <c r="F191" s="37">
        <v>842.7833333333333</v>
      </c>
      <c r="G191" s="37">
        <v>827.56666666666661</v>
      </c>
      <c r="H191" s="37">
        <v>885.26666666666665</v>
      </c>
      <c r="I191" s="37">
        <v>900.48333333333335</v>
      </c>
      <c r="J191" s="37">
        <v>914.11666666666667</v>
      </c>
      <c r="K191" s="28">
        <v>886.85</v>
      </c>
      <c r="L191" s="28">
        <v>858</v>
      </c>
      <c r="M191" s="28">
        <v>6.7958999999999996</v>
      </c>
      <c r="N191" s="1"/>
      <c r="O191" s="1"/>
    </row>
    <row r="192" spans="1:15" ht="12.75" customHeight="1">
      <c r="A192" s="53">
        <v>183</v>
      </c>
      <c r="B192" s="28" t="s">
        <v>200</v>
      </c>
      <c r="C192" s="28">
        <v>3088.9</v>
      </c>
      <c r="D192" s="37">
        <v>3077.1666666666665</v>
      </c>
      <c r="E192" s="37">
        <v>3035.583333333333</v>
      </c>
      <c r="F192" s="37">
        <v>2982.2666666666664</v>
      </c>
      <c r="G192" s="37">
        <v>2940.6833333333329</v>
      </c>
      <c r="H192" s="37">
        <v>3130.4833333333331</v>
      </c>
      <c r="I192" s="37">
        <v>3172.0666666666662</v>
      </c>
      <c r="J192" s="37">
        <v>3225.3833333333332</v>
      </c>
      <c r="K192" s="28">
        <v>3118.75</v>
      </c>
      <c r="L192" s="28">
        <v>3023.85</v>
      </c>
      <c r="M192" s="28">
        <v>52.404339999999998</v>
      </c>
      <c r="N192" s="1"/>
      <c r="O192" s="1"/>
    </row>
    <row r="193" spans="1:15" ht="12.75" customHeight="1">
      <c r="A193" s="53">
        <v>184</v>
      </c>
      <c r="B193" s="28" t="s">
        <v>196</v>
      </c>
      <c r="C193" s="28">
        <v>711.65</v>
      </c>
      <c r="D193" s="37">
        <v>716.31666666666661</v>
      </c>
      <c r="E193" s="37">
        <v>704.13333333333321</v>
      </c>
      <c r="F193" s="37">
        <v>696.61666666666656</v>
      </c>
      <c r="G193" s="37">
        <v>684.43333333333317</v>
      </c>
      <c r="H193" s="37">
        <v>723.83333333333326</v>
      </c>
      <c r="I193" s="37">
        <v>736.01666666666665</v>
      </c>
      <c r="J193" s="37">
        <v>743.5333333333333</v>
      </c>
      <c r="K193" s="28">
        <v>728.5</v>
      </c>
      <c r="L193" s="28">
        <v>708.8</v>
      </c>
      <c r="M193" s="28">
        <v>13.293150000000001</v>
      </c>
      <c r="N193" s="1"/>
      <c r="O193" s="1"/>
    </row>
    <row r="194" spans="1:15" ht="12.75" customHeight="1">
      <c r="A194" s="53">
        <v>185</v>
      </c>
      <c r="B194" s="28" t="s">
        <v>276</v>
      </c>
      <c r="C194" s="28">
        <v>7812.85</v>
      </c>
      <c r="D194" s="37">
        <v>7806.1166666666659</v>
      </c>
      <c r="E194" s="37">
        <v>7687.2333333333318</v>
      </c>
      <c r="F194" s="37">
        <v>7561.6166666666659</v>
      </c>
      <c r="G194" s="37">
        <v>7442.7333333333318</v>
      </c>
      <c r="H194" s="37">
        <v>7931.7333333333318</v>
      </c>
      <c r="I194" s="37">
        <v>8050.616666666665</v>
      </c>
      <c r="J194" s="37">
        <v>8176.2333333333318</v>
      </c>
      <c r="K194" s="28">
        <v>7925</v>
      </c>
      <c r="L194" s="28">
        <v>7680.5</v>
      </c>
      <c r="M194" s="28">
        <v>6.45946</v>
      </c>
      <c r="N194" s="1"/>
      <c r="O194" s="1"/>
    </row>
    <row r="195" spans="1:15" ht="12.75" customHeight="1">
      <c r="A195" s="53">
        <v>186</v>
      </c>
      <c r="B195" s="28" t="s">
        <v>197</v>
      </c>
      <c r="C195" s="28">
        <v>388.95</v>
      </c>
      <c r="D195" s="37">
        <v>388.68333333333334</v>
      </c>
      <c r="E195" s="37">
        <v>382.91666666666669</v>
      </c>
      <c r="F195" s="37">
        <v>376.88333333333333</v>
      </c>
      <c r="G195" s="37">
        <v>371.11666666666667</v>
      </c>
      <c r="H195" s="37">
        <v>394.7166666666667</v>
      </c>
      <c r="I195" s="37">
        <v>400.48333333333335</v>
      </c>
      <c r="J195" s="37">
        <v>406.51666666666671</v>
      </c>
      <c r="K195" s="28">
        <v>394.45</v>
      </c>
      <c r="L195" s="28">
        <v>382.65</v>
      </c>
      <c r="M195" s="28">
        <v>248.24898999999999</v>
      </c>
      <c r="N195" s="1"/>
      <c r="O195" s="1"/>
    </row>
    <row r="196" spans="1:15" ht="12.75" customHeight="1">
      <c r="A196" s="53">
        <v>187</v>
      </c>
      <c r="B196" s="28" t="s">
        <v>198</v>
      </c>
      <c r="C196" s="28">
        <v>210.3</v>
      </c>
      <c r="D196" s="37">
        <v>210.43333333333331</v>
      </c>
      <c r="E196" s="37">
        <v>206.91666666666663</v>
      </c>
      <c r="F196" s="37">
        <v>203.53333333333333</v>
      </c>
      <c r="G196" s="37">
        <v>200.01666666666665</v>
      </c>
      <c r="H196" s="37">
        <v>213.81666666666661</v>
      </c>
      <c r="I196" s="37">
        <v>217.33333333333331</v>
      </c>
      <c r="J196" s="37">
        <v>220.71666666666658</v>
      </c>
      <c r="K196" s="28">
        <v>213.95</v>
      </c>
      <c r="L196" s="28">
        <v>207.05</v>
      </c>
      <c r="M196" s="28">
        <v>204.47908000000001</v>
      </c>
      <c r="N196" s="1"/>
      <c r="O196" s="1"/>
    </row>
    <row r="197" spans="1:15" ht="12.75" customHeight="1">
      <c r="A197" s="53">
        <v>188</v>
      </c>
      <c r="B197" s="28" t="s">
        <v>199</v>
      </c>
      <c r="C197" s="28">
        <v>906.7</v>
      </c>
      <c r="D197" s="37">
        <v>909.86666666666667</v>
      </c>
      <c r="E197" s="37">
        <v>892.33333333333337</v>
      </c>
      <c r="F197" s="37">
        <v>877.9666666666667</v>
      </c>
      <c r="G197" s="37">
        <v>860.43333333333339</v>
      </c>
      <c r="H197" s="37">
        <v>924.23333333333335</v>
      </c>
      <c r="I197" s="37">
        <v>941.76666666666665</v>
      </c>
      <c r="J197" s="37">
        <v>956.13333333333333</v>
      </c>
      <c r="K197" s="28">
        <v>927.4</v>
      </c>
      <c r="L197" s="28">
        <v>895.5</v>
      </c>
      <c r="M197" s="28">
        <v>121.29026</v>
      </c>
      <c r="N197" s="1"/>
      <c r="O197" s="1"/>
    </row>
    <row r="198" spans="1:15" ht="12.75" customHeight="1">
      <c r="A198" s="53">
        <v>189</v>
      </c>
      <c r="B198" s="28" t="s">
        <v>201</v>
      </c>
      <c r="C198" s="28">
        <v>965.05</v>
      </c>
      <c r="D198" s="37">
        <v>961.03333333333342</v>
      </c>
      <c r="E198" s="37">
        <v>947.71666666666681</v>
      </c>
      <c r="F198" s="37">
        <v>930.38333333333344</v>
      </c>
      <c r="G198" s="37">
        <v>917.06666666666683</v>
      </c>
      <c r="H198" s="37">
        <v>978.36666666666679</v>
      </c>
      <c r="I198" s="37">
        <v>991.68333333333339</v>
      </c>
      <c r="J198" s="37">
        <v>1009.0166666666668</v>
      </c>
      <c r="K198" s="28">
        <v>974.35</v>
      </c>
      <c r="L198" s="28">
        <v>943.7</v>
      </c>
      <c r="M198" s="28">
        <v>70.433700000000002</v>
      </c>
      <c r="N198" s="1"/>
      <c r="O198" s="1"/>
    </row>
    <row r="199" spans="1:15" ht="12.75" customHeight="1">
      <c r="A199" s="53">
        <v>190</v>
      </c>
      <c r="B199" s="28" t="s">
        <v>182</v>
      </c>
      <c r="C199" s="28">
        <v>582.9</v>
      </c>
      <c r="D199" s="37">
        <v>583.70000000000005</v>
      </c>
      <c r="E199" s="37">
        <v>576.90000000000009</v>
      </c>
      <c r="F199" s="37">
        <v>570.90000000000009</v>
      </c>
      <c r="G199" s="37">
        <v>564.10000000000014</v>
      </c>
      <c r="H199" s="37">
        <v>589.70000000000005</v>
      </c>
      <c r="I199" s="37">
        <v>596.5</v>
      </c>
      <c r="J199" s="37">
        <v>602.5</v>
      </c>
      <c r="K199" s="28">
        <v>590.5</v>
      </c>
      <c r="L199" s="28">
        <v>577.70000000000005</v>
      </c>
      <c r="M199" s="28">
        <v>4.3759199999999998</v>
      </c>
      <c r="N199" s="1"/>
      <c r="O199" s="1"/>
    </row>
    <row r="200" spans="1:15" ht="12.75" customHeight="1">
      <c r="A200" s="53">
        <v>191</v>
      </c>
      <c r="B200" s="28" t="s">
        <v>202</v>
      </c>
      <c r="C200" s="28">
        <v>1936.45</v>
      </c>
      <c r="D200" s="37">
        <v>1966.2166666666669</v>
      </c>
      <c r="E200" s="37">
        <v>1880.7833333333338</v>
      </c>
      <c r="F200" s="37">
        <v>1825.1166666666668</v>
      </c>
      <c r="G200" s="37">
        <v>1739.6833333333336</v>
      </c>
      <c r="H200" s="37">
        <v>2021.8833333333339</v>
      </c>
      <c r="I200" s="37">
        <v>2107.3166666666666</v>
      </c>
      <c r="J200" s="37">
        <v>2162.983333333334</v>
      </c>
      <c r="K200" s="28">
        <v>2051.65</v>
      </c>
      <c r="L200" s="28">
        <v>1910.55</v>
      </c>
      <c r="M200" s="28">
        <v>60.667079999999999</v>
      </c>
      <c r="N200" s="1"/>
      <c r="O200" s="1"/>
    </row>
    <row r="201" spans="1:15" ht="12.75" customHeight="1">
      <c r="A201" s="53">
        <v>192</v>
      </c>
      <c r="B201" s="28" t="s">
        <v>203</v>
      </c>
      <c r="C201" s="28">
        <v>2757.9</v>
      </c>
      <c r="D201" s="37">
        <v>2762.0166666666669</v>
      </c>
      <c r="E201" s="37">
        <v>2723.9833333333336</v>
      </c>
      <c r="F201" s="37">
        <v>2690.0666666666666</v>
      </c>
      <c r="G201" s="37">
        <v>2652.0333333333333</v>
      </c>
      <c r="H201" s="37">
        <v>2795.9333333333338</v>
      </c>
      <c r="I201" s="37">
        <v>2833.9666666666676</v>
      </c>
      <c r="J201" s="37">
        <v>2867.8833333333341</v>
      </c>
      <c r="K201" s="28">
        <v>2800.05</v>
      </c>
      <c r="L201" s="28">
        <v>2728.1</v>
      </c>
      <c r="M201" s="28">
        <v>1.3420099999999999</v>
      </c>
      <c r="N201" s="1"/>
      <c r="O201" s="1"/>
    </row>
    <row r="202" spans="1:15" ht="12.75" customHeight="1">
      <c r="A202" s="53">
        <v>193</v>
      </c>
      <c r="B202" s="28" t="s">
        <v>204</v>
      </c>
      <c r="C202" s="28">
        <v>465.6</v>
      </c>
      <c r="D202" s="37">
        <v>468.81666666666666</v>
      </c>
      <c r="E202" s="37">
        <v>458.5333333333333</v>
      </c>
      <c r="F202" s="37">
        <v>451.46666666666664</v>
      </c>
      <c r="G202" s="37">
        <v>441.18333333333328</v>
      </c>
      <c r="H202" s="37">
        <v>475.88333333333333</v>
      </c>
      <c r="I202" s="37">
        <v>486.16666666666674</v>
      </c>
      <c r="J202" s="37">
        <v>493.23333333333335</v>
      </c>
      <c r="K202" s="28">
        <v>479.1</v>
      </c>
      <c r="L202" s="28">
        <v>461.75</v>
      </c>
      <c r="M202" s="28">
        <v>8.4631799999999995</v>
      </c>
      <c r="N202" s="1"/>
      <c r="O202" s="1"/>
    </row>
    <row r="203" spans="1:15" ht="12.75" customHeight="1">
      <c r="A203" s="53">
        <v>194</v>
      </c>
      <c r="B203" s="28" t="s">
        <v>205</v>
      </c>
      <c r="C203" s="28">
        <v>1043.8</v>
      </c>
      <c r="D203" s="37">
        <v>1054.9333333333334</v>
      </c>
      <c r="E203" s="37">
        <v>1025.1666666666667</v>
      </c>
      <c r="F203" s="37">
        <v>1006.5333333333333</v>
      </c>
      <c r="G203" s="37">
        <v>976.76666666666665</v>
      </c>
      <c r="H203" s="37">
        <v>1073.5666666666668</v>
      </c>
      <c r="I203" s="37">
        <v>1103.3333333333333</v>
      </c>
      <c r="J203" s="37">
        <v>1121.9666666666669</v>
      </c>
      <c r="K203" s="28">
        <v>1084.7</v>
      </c>
      <c r="L203" s="28">
        <v>1036.3</v>
      </c>
      <c r="M203" s="28">
        <v>7.5309699999999999</v>
      </c>
      <c r="N203" s="1"/>
      <c r="O203" s="1"/>
    </row>
    <row r="204" spans="1:15" ht="12.75" customHeight="1">
      <c r="A204" s="53">
        <v>195</v>
      </c>
      <c r="B204" s="28" t="s">
        <v>209</v>
      </c>
      <c r="C204" s="28">
        <v>665.15</v>
      </c>
      <c r="D204" s="37">
        <v>670.69999999999993</v>
      </c>
      <c r="E204" s="37">
        <v>653.69999999999982</v>
      </c>
      <c r="F204" s="37">
        <v>642.24999999999989</v>
      </c>
      <c r="G204" s="37">
        <v>625.24999999999977</v>
      </c>
      <c r="H204" s="37">
        <v>682.14999999999986</v>
      </c>
      <c r="I204" s="37">
        <v>699.15000000000009</v>
      </c>
      <c r="J204" s="37">
        <v>710.59999999999991</v>
      </c>
      <c r="K204" s="28">
        <v>687.7</v>
      </c>
      <c r="L204" s="28">
        <v>659.25</v>
      </c>
      <c r="M204" s="28">
        <v>26.074999999999999</v>
      </c>
      <c r="N204" s="1"/>
      <c r="O204" s="1"/>
    </row>
    <row r="205" spans="1:15" ht="12.75" customHeight="1">
      <c r="A205" s="53">
        <v>196</v>
      </c>
      <c r="B205" s="28" t="s">
        <v>208</v>
      </c>
      <c r="C205" s="28">
        <v>5177.3</v>
      </c>
      <c r="D205" s="37">
        <v>5212.4333333333334</v>
      </c>
      <c r="E205" s="37">
        <v>5121.916666666667</v>
      </c>
      <c r="F205" s="37">
        <v>5066.5333333333338</v>
      </c>
      <c r="G205" s="37">
        <v>4976.0166666666673</v>
      </c>
      <c r="H205" s="37">
        <v>5267.8166666666666</v>
      </c>
      <c r="I205" s="37">
        <v>5358.333333333333</v>
      </c>
      <c r="J205" s="37">
        <v>5413.7166666666662</v>
      </c>
      <c r="K205" s="28">
        <v>5302.95</v>
      </c>
      <c r="L205" s="28">
        <v>5157.05</v>
      </c>
      <c r="M205" s="28">
        <v>8.1935199999999995</v>
      </c>
      <c r="N205" s="1"/>
      <c r="O205" s="1"/>
    </row>
    <row r="206" spans="1:15" ht="12.75" customHeight="1">
      <c r="A206" s="53">
        <v>197</v>
      </c>
      <c r="B206" s="28" t="s">
        <v>277</v>
      </c>
      <c r="C206" s="28">
        <v>35.700000000000003</v>
      </c>
      <c r="D206" s="37">
        <v>35.85</v>
      </c>
      <c r="E206" s="37">
        <v>34.450000000000003</v>
      </c>
      <c r="F206" s="37">
        <v>33.200000000000003</v>
      </c>
      <c r="G206" s="37">
        <v>31.800000000000004</v>
      </c>
      <c r="H206" s="37">
        <v>37.1</v>
      </c>
      <c r="I206" s="37">
        <v>38.499999999999993</v>
      </c>
      <c r="J206" s="37">
        <v>39.75</v>
      </c>
      <c r="K206" s="28">
        <v>37.25</v>
      </c>
      <c r="L206" s="28">
        <v>34.6</v>
      </c>
      <c r="M206" s="28">
        <v>212.37573</v>
      </c>
      <c r="N206" s="1"/>
      <c r="O206" s="1"/>
    </row>
    <row r="207" spans="1:15" ht="12.75" customHeight="1">
      <c r="A207" s="53">
        <v>198</v>
      </c>
      <c r="B207" s="28" t="s">
        <v>207</v>
      </c>
      <c r="C207" s="28">
        <v>1444.75</v>
      </c>
      <c r="D207" s="37">
        <v>1439.5666666666666</v>
      </c>
      <c r="E207" s="37">
        <v>1415.1833333333332</v>
      </c>
      <c r="F207" s="37">
        <v>1385.6166666666666</v>
      </c>
      <c r="G207" s="37">
        <v>1361.2333333333331</v>
      </c>
      <c r="H207" s="37">
        <v>1469.1333333333332</v>
      </c>
      <c r="I207" s="37">
        <v>1493.5166666666664</v>
      </c>
      <c r="J207" s="37">
        <v>1523.0833333333333</v>
      </c>
      <c r="K207" s="28">
        <v>1463.95</v>
      </c>
      <c r="L207" s="28">
        <v>1410</v>
      </c>
      <c r="M207" s="28">
        <v>3.1392799999999998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732.25</v>
      </c>
      <c r="D208" s="37">
        <v>730.56666666666661</v>
      </c>
      <c r="E208" s="37">
        <v>713.68333333333317</v>
      </c>
      <c r="F208" s="37">
        <v>695.11666666666656</v>
      </c>
      <c r="G208" s="37">
        <v>678.23333333333312</v>
      </c>
      <c r="H208" s="37">
        <v>749.13333333333321</v>
      </c>
      <c r="I208" s="37">
        <v>766.01666666666665</v>
      </c>
      <c r="J208" s="37">
        <v>784.58333333333326</v>
      </c>
      <c r="K208" s="28">
        <v>747.45</v>
      </c>
      <c r="L208" s="28">
        <v>712</v>
      </c>
      <c r="M208" s="28">
        <v>30.855979999999999</v>
      </c>
      <c r="N208" s="1"/>
      <c r="O208" s="1"/>
    </row>
    <row r="209" spans="1:15" ht="12.75" customHeight="1">
      <c r="A209" s="53">
        <v>200</v>
      </c>
      <c r="B209" s="28" t="s">
        <v>279</v>
      </c>
      <c r="C209" s="28">
        <v>751.05</v>
      </c>
      <c r="D209" s="37">
        <v>757.73333333333323</v>
      </c>
      <c r="E209" s="37">
        <v>739.36666666666645</v>
      </c>
      <c r="F209" s="37">
        <v>727.68333333333317</v>
      </c>
      <c r="G209" s="37">
        <v>709.31666666666638</v>
      </c>
      <c r="H209" s="37">
        <v>769.41666666666652</v>
      </c>
      <c r="I209" s="37">
        <v>787.7833333333333</v>
      </c>
      <c r="J209" s="37">
        <v>799.46666666666658</v>
      </c>
      <c r="K209" s="28">
        <v>776.1</v>
      </c>
      <c r="L209" s="28">
        <v>746.05</v>
      </c>
      <c r="M209" s="28">
        <v>21.366289999999999</v>
      </c>
      <c r="N209" s="1"/>
      <c r="O209" s="1"/>
    </row>
    <row r="210" spans="1:15" ht="12.75" customHeight="1">
      <c r="A210" s="53">
        <v>201</v>
      </c>
      <c r="B210" s="28" t="s">
        <v>210</v>
      </c>
      <c r="C210" s="28">
        <v>263.95</v>
      </c>
      <c r="D210" s="37">
        <v>266.25</v>
      </c>
      <c r="E210" s="37">
        <v>260.5</v>
      </c>
      <c r="F210" s="37">
        <v>257.05</v>
      </c>
      <c r="G210" s="37">
        <v>251.3</v>
      </c>
      <c r="H210" s="37">
        <v>269.7</v>
      </c>
      <c r="I210" s="37">
        <v>275.45</v>
      </c>
      <c r="J210" s="37">
        <v>278.89999999999998</v>
      </c>
      <c r="K210" s="28">
        <v>272</v>
      </c>
      <c r="L210" s="28">
        <v>262.8</v>
      </c>
      <c r="M210" s="28">
        <v>138.52869999999999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8.1999999999999993</v>
      </c>
      <c r="D211" s="37">
        <v>8.2833333333333332</v>
      </c>
      <c r="E211" s="37">
        <v>8.0666666666666664</v>
      </c>
      <c r="F211" s="37">
        <v>7.9333333333333336</v>
      </c>
      <c r="G211" s="37">
        <v>7.7166666666666668</v>
      </c>
      <c r="H211" s="37">
        <v>8.4166666666666661</v>
      </c>
      <c r="I211" s="37">
        <v>8.6333333333333311</v>
      </c>
      <c r="J211" s="37">
        <v>8.7666666666666657</v>
      </c>
      <c r="K211" s="28">
        <v>8.5</v>
      </c>
      <c r="L211" s="28">
        <v>8.15</v>
      </c>
      <c r="M211" s="28">
        <v>1315.81747</v>
      </c>
      <c r="N211" s="1"/>
      <c r="O211" s="1"/>
    </row>
    <row r="212" spans="1:15" ht="12.75" customHeight="1">
      <c r="A212" s="53">
        <v>203</v>
      </c>
      <c r="B212" s="28" t="s">
        <v>211</v>
      </c>
      <c r="C212" s="28">
        <v>955.3</v>
      </c>
      <c r="D212" s="37">
        <v>951.25</v>
      </c>
      <c r="E212" s="37">
        <v>937.65</v>
      </c>
      <c r="F212" s="37">
        <v>920</v>
      </c>
      <c r="G212" s="37">
        <v>906.4</v>
      </c>
      <c r="H212" s="37">
        <v>968.9</v>
      </c>
      <c r="I212" s="37">
        <v>982.49999999999989</v>
      </c>
      <c r="J212" s="37">
        <v>1000.15</v>
      </c>
      <c r="K212" s="28">
        <v>964.85</v>
      </c>
      <c r="L212" s="28">
        <v>933.6</v>
      </c>
      <c r="M212" s="28">
        <v>9.8503600000000002</v>
      </c>
      <c r="N212" s="1"/>
      <c r="O212" s="1"/>
    </row>
    <row r="213" spans="1:15" ht="12.75" customHeight="1">
      <c r="A213" s="53">
        <v>204</v>
      </c>
      <c r="B213" s="28" t="s">
        <v>280</v>
      </c>
      <c r="C213" s="28">
        <v>1461.45</v>
      </c>
      <c r="D213" s="37">
        <v>1466.1499999999999</v>
      </c>
      <c r="E213" s="37">
        <v>1447.2999999999997</v>
      </c>
      <c r="F213" s="37">
        <v>1433.1499999999999</v>
      </c>
      <c r="G213" s="37">
        <v>1414.2999999999997</v>
      </c>
      <c r="H213" s="37">
        <v>1480.2999999999997</v>
      </c>
      <c r="I213" s="37">
        <v>1499.1499999999996</v>
      </c>
      <c r="J213" s="37">
        <v>1513.2999999999997</v>
      </c>
      <c r="K213" s="28">
        <v>1485</v>
      </c>
      <c r="L213" s="28">
        <v>1452</v>
      </c>
      <c r="M213" s="28">
        <v>1.7012</v>
      </c>
      <c r="N213" s="1"/>
      <c r="O213" s="1"/>
    </row>
    <row r="214" spans="1:15" ht="12.75" customHeight="1">
      <c r="A214" s="53">
        <v>205</v>
      </c>
      <c r="B214" s="28" t="s">
        <v>212</v>
      </c>
      <c r="C214" s="37">
        <v>405.2</v>
      </c>
      <c r="D214" s="37">
        <v>408.66666666666669</v>
      </c>
      <c r="E214" s="37">
        <v>398.58333333333337</v>
      </c>
      <c r="F214" s="37">
        <v>391.9666666666667</v>
      </c>
      <c r="G214" s="37">
        <v>381.88333333333338</v>
      </c>
      <c r="H214" s="37">
        <v>415.28333333333336</v>
      </c>
      <c r="I214" s="37">
        <v>425.36666666666673</v>
      </c>
      <c r="J214" s="37">
        <v>431.98333333333335</v>
      </c>
      <c r="K214" s="37">
        <v>418.75</v>
      </c>
      <c r="L214" s="37">
        <v>402.05</v>
      </c>
      <c r="M214" s="37">
        <v>207.75273000000001</v>
      </c>
      <c r="N214" s="1"/>
      <c r="O214" s="1"/>
    </row>
    <row r="215" spans="1:15" ht="12.75" customHeight="1">
      <c r="A215" s="53">
        <v>206</v>
      </c>
      <c r="B215" s="28" t="s">
        <v>281</v>
      </c>
      <c r="C215" s="37">
        <v>12.45</v>
      </c>
      <c r="D215" s="37">
        <v>12.5</v>
      </c>
      <c r="E215" s="37">
        <v>12.3</v>
      </c>
      <c r="F215" s="37">
        <v>12.15</v>
      </c>
      <c r="G215" s="37">
        <v>11.950000000000001</v>
      </c>
      <c r="H215" s="37">
        <v>12.65</v>
      </c>
      <c r="I215" s="37">
        <v>12.85</v>
      </c>
      <c r="J215" s="37">
        <v>13</v>
      </c>
      <c r="K215" s="37">
        <v>12.7</v>
      </c>
      <c r="L215" s="37">
        <v>12.35</v>
      </c>
      <c r="M215" s="37">
        <v>898.33411000000001</v>
      </c>
      <c r="N215" s="1"/>
      <c r="O215" s="1"/>
    </row>
    <row r="216" spans="1:15" ht="12.75" customHeight="1">
      <c r="A216" s="53">
        <v>207</v>
      </c>
      <c r="B216" s="28" t="s">
        <v>213</v>
      </c>
      <c r="C216" s="37">
        <v>214.8</v>
      </c>
      <c r="D216" s="37">
        <v>214.16666666666666</v>
      </c>
      <c r="E216" s="37">
        <v>210.5333333333333</v>
      </c>
      <c r="F216" s="37">
        <v>206.26666666666665</v>
      </c>
      <c r="G216" s="37">
        <v>202.6333333333333</v>
      </c>
      <c r="H216" s="37">
        <v>218.43333333333331</v>
      </c>
      <c r="I216" s="37">
        <v>222.06666666666669</v>
      </c>
      <c r="J216" s="37">
        <v>226.33333333333331</v>
      </c>
      <c r="K216" s="37">
        <v>217.8</v>
      </c>
      <c r="L216" s="37">
        <v>209.9</v>
      </c>
      <c r="M216" s="37">
        <v>101.80352000000001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F20" sqref="F20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86"/>
      <c r="B1" s="487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15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44732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79" t="s">
        <v>16</v>
      </c>
      <c r="B9" s="481" t="s">
        <v>18</v>
      </c>
      <c r="C9" s="485" t="s">
        <v>20</v>
      </c>
      <c r="D9" s="485" t="s">
        <v>21</v>
      </c>
      <c r="E9" s="476" t="s">
        <v>22</v>
      </c>
      <c r="F9" s="477"/>
      <c r="G9" s="478"/>
      <c r="H9" s="476" t="s">
        <v>23</v>
      </c>
      <c r="I9" s="477"/>
      <c r="J9" s="478"/>
      <c r="K9" s="23"/>
      <c r="L9" s="24"/>
      <c r="M9" s="50"/>
      <c r="N9" s="1"/>
      <c r="O9" s="1"/>
    </row>
    <row r="10" spans="1:15" ht="42.75" customHeight="1">
      <c r="A10" s="483"/>
      <c r="B10" s="484"/>
      <c r="C10" s="484"/>
      <c r="D10" s="484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310" t="s">
        <v>287</v>
      </c>
      <c r="C11" s="301">
        <v>19644.7</v>
      </c>
      <c r="D11" s="302">
        <v>19738.116666666669</v>
      </c>
      <c r="E11" s="302">
        <v>19317.583333333336</v>
      </c>
      <c r="F11" s="302">
        <v>18990.466666666667</v>
      </c>
      <c r="G11" s="302">
        <v>18569.933333333334</v>
      </c>
      <c r="H11" s="302">
        <v>20065.233333333337</v>
      </c>
      <c r="I11" s="302">
        <v>20485.76666666667</v>
      </c>
      <c r="J11" s="302">
        <v>20812.883333333339</v>
      </c>
      <c r="K11" s="301">
        <v>20158.650000000001</v>
      </c>
      <c r="L11" s="301">
        <v>19411</v>
      </c>
      <c r="M11" s="301">
        <v>8.3180000000000004E-2</v>
      </c>
      <c r="N11" s="1"/>
      <c r="O11" s="1"/>
    </row>
    <row r="12" spans="1:15" ht="12" customHeight="1">
      <c r="A12" s="30">
        <v>2</v>
      </c>
      <c r="B12" s="311" t="s">
        <v>292</v>
      </c>
      <c r="C12" s="301">
        <v>402.1</v>
      </c>
      <c r="D12" s="302">
        <v>403.75</v>
      </c>
      <c r="E12" s="302">
        <v>398.35</v>
      </c>
      <c r="F12" s="302">
        <v>394.6</v>
      </c>
      <c r="G12" s="302">
        <v>389.20000000000005</v>
      </c>
      <c r="H12" s="302">
        <v>407.5</v>
      </c>
      <c r="I12" s="302">
        <v>412.9</v>
      </c>
      <c r="J12" s="302">
        <v>416.65</v>
      </c>
      <c r="K12" s="301">
        <v>409.15</v>
      </c>
      <c r="L12" s="301">
        <v>400</v>
      </c>
      <c r="M12" s="301">
        <v>0.51556999999999997</v>
      </c>
      <c r="N12" s="1"/>
      <c r="O12" s="1"/>
    </row>
    <row r="13" spans="1:15" ht="12" customHeight="1">
      <c r="A13" s="30">
        <v>3</v>
      </c>
      <c r="B13" s="311" t="s">
        <v>39</v>
      </c>
      <c r="C13" s="301">
        <v>688.8</v>
      </c>
      <c r="D13" s="302">
        <v>684.41666666666663</v>
      </c>
      <c r="E13" s="302">
        <v>674.73333333333323</v>
      </c>
      <c r="F13" s="302">
        <v>660.66666666666663</v>
      </c>
      <c r="G13" s="302">
        <v>650.98333333333323</v>
      </c>
      <c r="H13" s="302">
        <v>698.48333333333323</v>
      </c>
      <c r="I13" s="302">
        <v>708.16666666666663</v>
      </c>
      <c r="J13" s="302">
        <v>722.23333333333323</v>
      </c>
      <c r="K13" s="301">
        <v>694.1</v>
      </c>
      <c r="L13" s="301">
        <v>670.35</v>
      </c>
      <c r="M13" s="301">
        <v>7.5333600000000001</v>
      </c>
      <c r="N13" s="1"/>
      <c r="O13" s="1"/>
    </row>
    <row r="14" spans="1:15" ht="12" customHeight="1">
      <c r="A14" s="30">
        <v>4</v>
      </c>
      <c r="B14" s="311" t="s">
        <v>293</v>
      </c>
      <c r="C14" s="301">
        <v>1924.25</v>
      </c>
      <c r="D14" s="302">
        <v>1899.8999999999999</v>
      </c>
      <c r="E14" s="302">
        <v>1839.3499999999997</v>
      </c>
      <c r="F14" s="302">
        <v>1754.4499999999998</v>
      </c>
      <c r="G14" s="302">
        <v>1693.8999999999996</v>
      </c>
      <c r="H14" s="302">
        <v>1984.7999999999997</v>
      </c>
      <c r="I14" s="302">
        <v>2045.35</v>
      </c>
      <c r="J14" s="302">
        <v>2130.25</v>
      </c>
      <c r="K14" s="301">
        <v>1960.45</v>
      </c>
      <c r="L14" s="301">
        <v>1815</v>
      </c>
      <c r="M14" s="301">
        <v>0.99123000000000006</v>
      </c>
      <c r="N14" s="1"/>
      <c r="O14" s="1"/>
    </row>
    <row r="15" spans="1:15" ht="12" customHeight="1">
      <c r="A15" s="30">
        <v>5</v>
      </c>
      <c r="B15" s="311" t="s">
        <v>288</v>
      </c>
      <c r="C15" s="301">
        <v>2173.15</v>
      </c>
      <c r="D15" s="302">
        <v>2194.7333333333336</v>
      </c>
      <c r="E15" s="302">
        <v>2110.416666666667</v>
      </c>
      <c r="F15" s="302">
        <v>2047.6833333333334</v>
      </c>
      <c r="G15" s="302">
        <v>1963.3666666666668</v>
      </c>
      <c r="H15" s="302">
        <v>2257.4666666666672</v>
      </c>
      <c r="I15" s="302">
        <v>2341.7833333333338</v>
      </c>
      <c r="J15" s="302">
        <v>2404.5166666666673</v>
      </c>
      <c r="K15" s="301">
        <v>2279.0500000000002</v>
      </c>
      <c r="L15" s="301">
        <v>2132</v>
      </c>
      <c r="M15" s="301">
        <v>1.8886400000000001</v>
      </c>
      <c r="N15" s="1"/>
      <c r="O15" s="1"/>
    </row>
    <row r="16" spans="1:15" ht="12" customHeight="1">
      <c r="A16" s="30">
        <v>6</v>
      </c>
      <c r="B16" s="311" t="s">
        <v>237</v>
      </c>
      <c r="C16" s="301">
        <v>17910.150000000001</v>
      </c>
      <c r="D16" s="302">
        <v>17970.266666666666</v>
      </c>
      <c r="E16" s="302">
        <v>17739.883333333331</v>
      </c>
      <c r="F16" s="302">
        <v>17569.616666666665</v>
      </c>
      <c r="G16" s="302">
        <v>17339.23333333333</v>
      </c>
      <c r="H16" s="302">
        <v>18140.533333333333</v>
      </c>
      <c r="I16" s="302">
        <v>18370.916666666672</v>
      </c>
      <c r="J16" s="302">
        <v>18541.183333333334</v>
      </c>
      <c r="K16" s="301">
        <v>18200.650000000001</v>
      </c>
      <c r="L16" s="301">
        <v>17800</v>
      </c>
      <c r="M16" s="301">
        <v>0.19491</v>
      </c>
      <c r="N16" s="1"/>
      <c r="O16" s="1"/>
    </row>
    <row r="17" spans="1:15" ht="12" customHeight="1">
      <c r="A17" s="30">
        <v>7</v>
      </c>
      <c r="B17" s="311" t="s">
        <v>241</v>
      </c>
      <c r="C17" s="301">
        <v>90.95</v>
      </c>
      <c r="D17" s="302">
        <v>91.149999999999991</v>
      </c>
      <c r="E17" s="302">
        <v>89.799999999999983</v>
      </c>
      <c r="F17" s="302">
        <v>88.649999999999991</v>
      </c>
      <c r="G17" s="302">
        <v>87.299999999999983</v>
      </c>
      <c r="H17" s="302">
        <v>92.299999999999983</v>
      </c>
      <c r="I17" s="302">
        <v>93.649999999999977</v>
      </c>
      <c r="J17" s="302">
        <v>94.799999999999983</v>
      </c>
      <c r="K17" s="301">
        <v>92.5</v>
      </c>
      <c r="L17" s="301">
        <v>90</v>
      </c>
      <c r="M17" s="301">
        <v>32.56259</v>
      </c>
      <c r="N17" s="1"/>
      <c r="O17" s="1"/>
    </row>
    <row r="18" spans="1:15" ht="12" customHeight="1">
      <c r="A18" s="30">
        <v>8</v>
      </c>
      <c r="B18" s="311" t="s">
        <v>41</v>
      </c>
      <c r="C18" s="301">
        <v>230.15</v>
      </c>
      <c r="D18" s="302">
        <v>229.19999999999996</v>
      </c>
      <c r="E18" s="302">
        <v>226.14999999999992</v>
      </c>
      <c r="F18" s="302">
        <v>222.14999999999995</v>
      </c>
      <c r="G18" s="302">
        <v>219.09999999999991</v>
      </c>
      <c r="H18" s="302">
        <v>233.19999999999993</v>
      </c>
      <c r="I18" s="302">
        <v>236.24999999999994</v>
      </c>
      <c r="J18" s="302">
        <v>240.24999999999994</v>
      </c>
      <c r="K18" s="301">
        <v>232.25</v>
      </c>
      <c r="L18" s="301">
        <v>225.2</v>
      </c>
      <c r="M18" s="301">
        <v>32.969200000000001</v>
      </c>
      <c r="N18" s="1"/>
      <c r="O18" s="1"/>
    </row>
    <row r="19" spans="1:15" ht="12" customHeight="1">
      <c r="A19" s="30">
        <v>9</v>
      </c>
      <c r="B19" s="311" t="s">
        <v>43</v>
      </c>
      <c r="C19" s="301">
        <v>2055.1</v>
      </c>
      <c r="D19" s="302">
        <v>2070.1666666666665</v>
      </c>
      <c r="E19" s="302">
        <v>2032.0333333333328</v>
      </c>
      <c r="F19" s="302">
        <v>2008.9666666666662</v>
      </c>
      <c r="G19" s="302">
        <v>1970.8333333333326</v>
      </c>
      <c r="H19" s="302">
        <v>2093.2333333333331</v>
      </c>
      <c r="I19" s="302">
        <v>2131.3666666666672</v>
      </c>
      <c r="J19" s="302">
        <v>2154.4333333333334</v>
      </c>
      <c r="K19" s="301">
        <v>2108.3000000000002</v>
      </c>
      <c r="L19" s="301">
        <v>2047.1</v>
      </c>
      <c r="M19" s="301">
        <v>4.9276099999999996</v>
      </c>
      <c r="N19" s="1"/>
      <c r="O19" s="1"/>
    </row>
    <row r="20" spans="1:15" ht="12" customHeight="1">
      <c r="A20" s="30">
        <v>10</v>
      </c>
      <c r="B20" s="311" t="s">
        <v>45</v>
      </c>
      <c r="C20" s="301">
        <v>2095.8000000000002</v>
      </c>
      <c r="D20" s="302">
        <v>2097.7833333333333</v>
      </c>
      <c r="E20" s="302">
        <v>2058.1666666666665</v>
      </c>
      <c r="F20" s="302">
        <v>2020.5333333333333</v>
      </c>
      <c r="G20" s="302">
        <v>1980.9166666666665</v>
      </c>
      <c r="H20" s="302">
        <v>2135.4166666666665</v>
      </c>
      <c r="I20" s="302">
        <v>2175.0333333333333</v>
      </c>
      <c r="J20" s="302">
        <v>2212.6666666666665</v>
      </c>
      <c r="K20" s="301">
        <v>2137.4</v>
      </c>
      <c r="L20" s="301">
        <v>2060.15</v>
      </c>
      <c r="M20" s="301">
        <v>22.801349999999999</v>
      </c>
      <c r="N20" s="1"/>
      <c r="O20" s="1"/>
    </row>
    <row r="21" spans="1:15" ht="12" customHeight="1">
      <c r="A21" s="30">
        <v>11</v>
      </c>
      <c r="B21" s="311" t="s">
        <v>238</v>
      </c>
      <c r="C21" s="301">
        <v>1711.25</v>
      </c>
      <c r="D21" s="302">
        <v>1715.1499999999999</v>
      </c>
      <c r="E21" s="302">
        <v>1646.2999999999997</v>
      </c>
      <c r="F21" s="302">
        <v>1581.35</v>
      </c>
      <c r="G21" s="302">
        <v>1512.4999999999998</v>
      </c>
      <c r="H21" s="302">
        <v>1780.0999999999997</v>
      </c>
      <c r="I21" s="302">
        <v>1848.9499999999996</v>
      </c>
      <c r="J21" s="302">
        <v>1913.8999999999996</v>
      </c>
      <c r="K21" s="301">
        <v>1784</v>
      </c>
      <c r="L21" s="301">
        <v>1650.2</v>
      </c>
      <c r="M21" s="301">
        <v>25.958919999999999</v>
      </c>
      <c r="N21" s="1"/>
      <c r="O21" s="1"/>
    </row>
    <row r="22" spans="1:15" ht="12" customHeight="1">
      <c r="A22" s="30">
        <v>12</v>
      </c>
      <c r="B22" s="311" t="s">
        <v>46</v>
      </c>
      <c r="C22" s="301">
        <v>668.95</v>
      </c>
      <c r="D22" s="302">
        <v>673.80000000000007</v>
      </c>
      <c r="E22" s="302">
        <v>658.15000000000009</v>
      </c>
      <c r="F22" s="302">
        <v>647.35</v>
      </c>
      <c r="G22" s="302">
        <v>631.70000000000005</v>
      </c>
      <c r="H22" s="302">
        <v>684.60000000000014</v>
      </c>
      <c r="I22" s="302">
        <v>700.25</v>
      </c>
      <c r="J22" s="302">
        <v>711.05000000000018</v>
      </c>
      <c r="K22" s="301">
        <v>689.45</v>
      </c>
      <c r="L22" s="301">
        <v>663</v>
      </c>
      <c r="M22" s="301">
        <v>61.039630000000002</v>
      </c>
      <c r="N22" s="1"/>
      <c r="O22" s="1"/>
    </row>
    <row r="23" spans="1:15" ht="12.75" customHeight="1">
      <c r="A23" s="30">
        <v>13</v>
      </c>
      <c r="B23" s="311" t="s">
        <v>240</v>
      </c>
      <c r="C23" s="301">
        <v>2032.6</v>
      </c>
      <c r="D23" s="302">
        <v>2057.8666666666668</v>
      </c>
      <c r="E23" s="302">
        <v>1979.7333333333336</v>
      </c>
      <c r="F23" s="302">
        <v>1926.8666666666668</v>
      </c>
      <c r="G23" s="302">
        <v>1848.7333333333336</v>
      </c>
      <c r="H23" s="302">
        <v>2110.7333333333336</v>
      </c>
      <c r="I23" s="302">
        <v>2188.8666666666668</v>
      </c>
      <c r="J23" s="302">
        <v>2241.7333333333336</v>
      </c>
      <c r="K23" s="301">
        <v>2136</v>
      </c>
      <c r="L23" s="301">
        <v>2005</v>
      </c>
      <c r="M23" s="301">
        <v>5.4257799999999996</v>
      </c>
      <c r="N23" s="1"/>
      <c r="O23" s="1"/>
    </row>
    <row r="24" spans="1:15" ht="12.75" customHeight="1">
      <c r="A24" s="30">
        <v>14</v>
      </c>
      <c r="B24" s="311" t="s">
        <v>294</v>
      </c>
      <c r="C24" s="301">
        <v>272.39999999999998</v>
      </c>
      <c r="D24" s="302">
        <v>272.98333333333335</v>
      </c>
      <c r="E24" s="302">
        <v>267.9666666666667</v>
      </c>
      <c r="F24" s="302">
        <v>263.53333333333336</v>
      </c>
      <c r="G24" s="302">
        <v>258.51666666666671</v>
      </c>
      <c r="H24" s="302">
        <v>277.41666666666669</v>
      </c>
      <c r="I24" s="302">
        <v>282.43333333333334</v>
      </c>
      <c r="J24" s="302">
        <v>286.86666666666667</v>
      </c>
      <c r="K24" s="301">
        <v>278</v>
      </c>
      <c r="L24" s="301">
        <v>268.55</v>
      </c>
      <c r="M24" s="301">
        <v>0.72558999999999996</v>
      </c>
      <c r="N24" s="1"/>
      <c r="O24" s="1"/>
    </row>
    <row r="25" spans="1:15" ht="12.75" customHeight="1">
      <c r="A25" s="30">
        <v>15</v>
      </c>
      <c r="B25" s="311" t="s">
        <v>295</v>
      </c>
      <c r="C25" s="301">
        <v>214.2</v>
      </c>
      <c r="D25" s="302">
        <v>213.29999999999998</v>
      </c>
      <c r="E25" s="302">
        <v>208.59999999999997</v>
      </c>
      <c r="F25" s="302">
        <v>202.99999999999997</v>
      </c>
      <c r="G25" s="302">
        <v>198.29999999999995</v>
      </c>
      <c r="H25" s="302">
        <v>218.89999999999998</v>
      </c>
      <c r="I25" s="302">
        <v>223.59999999999997</v>
      </c>
      <c r="J25" s="302">
        <v>229.2</v>
      </c>
      <c r="K25" s="301">
        <v>218</v>
      </c>
      <c r="L25" s="301">
        <v>207.7</v>
      </c>
      <c r="M25" s="301">
        <v>4.4996700000000001</v>
      </c>
      <c r="N25" s="1"/>
      <c r="O25" s="1"/>
    </row>
    <row r="26" spans="1:15" ht="12.75" customHeight="1">
      <c r="A26" s="30">
        <v>16</v>
      </c>
      <c r="B26" s="311" t="s">
        <v>296</v>
      </c>
      <c r="C26" s="301">
        <v>957.75</v>
      </c>
      <c r="D26" s="302">
        <v>965.91666666666663</v>
      </c>
      <c r="E26" s="302">
        <v>943.83333333333326</v>
      </c>
      <c r="F26" s="302">
        <v>929.91666666666663</v>
      </c>
      <c r="G26" s="302">
        <v>907.83333333333326</v>
      </c>
      <c r="H26" s="302">
        <v>979.83333333333326</v>
      </c>
      <c r="I26" s="302">
        <v>1001.9166666666665</v>
      </c>
      <c r="J26" s="302">
        <v>1015.8333333333333</v>
      </c>
      <c r="K26" s="301">
        <v>988</v>
      </c>
      <c r="L26" s="301">
        <v>952</v>
      </c>
      <c r="M26" s="301">
        <v>2.74051</v>
      </c>
      <c r="N26" s="1"/>
      <c r="O26" s="1"/>
    </row>
    <row r="27" spans="1:15" ht="12.75" customHeight="1">
      <c r="A27" s="30">
        <v>17</v>
      </c>
      <c r="B27" s="311" t="s">
        <v>290</v>
      </c>
      <c r="C27" s="301">
        <v>2087.4</v>
      </c>
      <c r="D27" s="302">
        <v>2083.6833333333329</v>
      </c>
      <c r="E27" s="302">
        <v>2067.3666666666659</v>
      </c>
      <c r="F27" s="302">
        <v>2047.333333333333</v>
      </c>
      <c r="G27" s="302">
        <v>2031.016666666666</v>
      </c>
      <c r="H27" s="302">
        <v>2103.7166666666658</v>
      </c>
      <c r="I27" s="302">
        <v>2120.0333333333324</v>
      </c>
      <c r="J27" s="302">
        <v>2140.0666666666657</v>
      </c>
      <c r="K27" s="301">
        <v>2100</v>
      </c>
      <c r="L27" s="301">
        <v>2063.65</v>
      </c>
      <c r="M27" s="301">
        <v>0.23741000000000001</v>
      </c>
      <c r="N27" s="1"/>
      <c r="O27" s="1"/>
    </row>
    <row r="28" spans="1:15" ht="12.75" customHeight="1">
      <c r="A28" s="30">
        <v>18</v>
      </c>
      <c r="B28" s="311" t="s">
        <v>242</v>
      </c>
      <c r="C28" s="301">
        <v>1804.75</v>
      </c>
      <c r="D28" s="302">
        <v>1794.6666666666667</v>
      </c>
      <c r="E28" s="302">
        <v>1773.5333333333335</v>
      </c>
      <c r="F28" s="302">
        <v>1742.3166666666668</v>
      </c>
      <c r="G28" s="302">
        <v>1721.1833333333336</v>
      </c>
      <c r="H28" s="302">
        <v>1825.8833333333334</v>
      </c>
      <c r="I28" s="302">
        <v>1847.0166666666667</v>
      </c>
      <c r="J28" s="302">
        <v>1878.2333333333333</v>
      </c>
      <c r="K28" s="301">
        <v>1815.8</v>
      </c>
      <c r="L28" s="301">
        <v>1763.45</v>
      </c>
      <c r="M28" s="301">
        <v>2.2142499999999998</v>
      </c>
      <c r="N28" s="1"/>
      <c r="O28" s="1"/>
    </row>
    <row r="29" spans="1:15" ht="12.75" customHeight="1">
      <c r="A29" s="30">
        <v>19</v>
      </c>
      <c r="B29" s="311" t="s">
        <v>297</v>
      </c>
      <c r="C29" s="301">
        <v>59.75</v>
      </c>
      <c r="D29" s="302">
        <v>59.916666666666664</v>
      </c>
      <c r="E29" s="302">
        <v>57.93333333333333</v>
      </c>
      <c r="F29" s="302">
        <v>56.116666666666667</v>
      </c>
      <c r="G29" s="302">
        <v>54.133333333333333</v>
      </c>
      <c r="H29" s="302">
        <v>61.733333333333327</v>
      </c>
      <c r="I29" s="302">
        <v>63.716666666666661</v>
      </c>
      <c r="J29" s="302">
        <v>65.533333333333331</v>
      </c>
      <c r="K29" s="301">
        <v>61.9</v>
      </c>
      <c r="L29" s="301">
        <v>58.1</v>
      </c>
      <c r="M29" s="301">
        <v>1.23224</v>
      </c>
      <c r="N29" s="1"/>
      <c r="O29" s="1"/>
    </row>
    <row r="30" spans="1:15" ht="12.75" customHeight="1">
      <c r="A30" s="30">
        <v>20</v>
      </c>
      <c r="B30" s="311" t="s">
        <v>48</v>
      </c>
      <c r="C30" s="301">
        <v>3098.35</v>
      </c>
      <c r="D30" s="302">
        <v>3078.9833333333336</v>
      </c>
      <c r="E30" s="302">
        <v>3042.9666666666672</v>
      </c>
      <c r="F30" s="302">
        <v>2987.5833333333335</v>
      </c>
      <c r="G30" s="302">
        <v>2951.5666666666671</v>
      </c>
      <c r="H30" s="302">
        <v>3134.3666666666672</v>
      </c>
      <c r="I30" s="302">
        <v>3170.3833333333337</v>
      </c>
      <c r="J30" s="302">
        <v>3225.7666666666673</v>
      </c>
      <c r="K30" s="301">
        <v>3115</v>
      </c>
      <c r="L30" s="301">
        <v>3023.6</v>
      </c>
      <c r="M30" s="301">
        <v>1.3847100000000001</v>
      </c>
      <c r="N30" s="1"/>
      <c r="O30" s="1"/>
    </row>
    <row r="31" spans="1:15" ht="12.75" customHeight="1">
      <c r="A31" s="30">
        <v>21</v>
      </c>
      <c r="B31" s="311" t="s">
        <v>298</v>
      </c>
      <c r="C31" s="301">
        <v>2616.3000000000002</v>
      </c>
      <c r="D31" s="302">
        <v>2629.4166666666665</v>
      </c>
      <c r="E31" s="302">
        <v>2560.8833333333332</v>
      </c>
      <c r="F31" s="302">
        <v>2505.4666666666667</v>
      </c>
      <c r="G31" s="302">
        <v>2436.9333333333334</v>
      </c>
      <c r="H31" s="302">
        <v>2684.833333333333</v>
      </c>
      <c r="I31" s="302">
        <v>2753.3666666666668</v>
      </c>
      <c r="J31" s="302">
        <v>2808.7833333333328</v>
      </c>
      <c r="K31" s="301">
        <v>2697.95</v>
      </c>
      <c r="L31" s="301">
        <v>2574</v>
      </c>
      <c r="M31" s="301">
        <v>0.32750000000000001</v>
      </c>
      <c r="N31" s="1"/>
      <c r="O31" s="1"/>
    </row>
    <row r="32" spans="1:15" ht="12.75" customHeight="1">
      <c r="A32" s="30">
        <v>22</v>
      </c>
      <c r="B32" s="311" t="s">
        <v>299</v>
      </c>
      <c r="C32" s="301">
        <v>20.8</v>
      </c>
      <c r="D32" s="302">
        <v>20.633333333333336</v>
      </c>
      <c r="E32" s="302">
        <v>20.366666666666674</v>
      </c>
      <c r="F32" s="302">
        <v>19.933333333333337</v>
      </c>
      <c r="G32" s="302">
        <v>19.666666666666675</v>
      </c>
      <c r="H32" s="302">
        <v>21.066666666666674</v>
      </c>
      <c r="I32" s="302">
        <v>21.333333333333332</v>
      </c>
      <c r="J32" s="302">
        <v>21.766666666666673</v>
      </c>
      <c r="K32" s="301">
        <v>20.9</v>
      </c>
      <c r="L32" s="301">
        <v>20.2</v>
      </c>
      <c r="M32" s="301">
        <v>19.24269</v>
      </c>
      <c r="N32" s="1"/>
      <c r="O32" s="1"/>
    </row>
    <row r="33" spans="1:15" ht="12.75" customHeight="1">
      <c r="A33" s="30">
        <v>23</v>
      </c>
      <c r="B33" s="311" t="s">
        <v>50</v>
      </c>
      <c r="C33" s="301">
        <v>461.4</v>
      </c>
      <c r="D33" s="302">
        <v>461.34999999999997</v>
      </c>
      <c r="E33" s="302">
        <v>455.49999999999994</v>
      </c>
      <c r="F33" s="302">
        <v>449.59999999999997</v>
      </c>
      <c r="G33" s="302">
        <v>443.74999999999994</v>
      </c>
      <c r="H33" s="302">
        <v>467.24999999999994</v>
      </c>
      <c r="I33" s="302">
        <v>473.09999999999997</v>
      </c>
      <c r="J33" s="302">
        <v>478.99999999999994</v>
      </c>
      <c r="K33" s="301">
        <v>467.2</v>
      </c>
      <c r="L33" s="301">
        <v>455.45</v>
      </c>
      <c r="M33" s="301">
        <v>7.1038500000000004</v>
      </c>
      <c r="N33" s="1"/>
      <c r="O33" s="1"/>
    </row>
    <row r="34" spans="1:15" ht="12.75" customHeight="1">
      <c r="A34" s="30">
        <v>24</v>
      </c>
      <c r="B34" s="311" t="s">
        <v>300</v>
      </c>
      <c r="C34" s="301">
        <v>2058.8000000000002</v>
      </c>
      <c r="D34" s="302">
        <v>2074.5666666666671</v>
      </c>
      <c r="E34" s="302">
        <v>2024.233333333334</v>
      </c>
      <c r="F34" s="302">
        <v>1989.666666666667</v>
      </c>
      <c r="G34" s="302">
        <v>1939.3333333333339</v>
      </c>
      <c r="H34" s="302">
        <v>2109.1333333333341</v>
      </c>
      <c r="I34" s="302">
        <v>2159.4666666666672</v>
      </c>
      <c r="J34" s="302">
        <v>2194.0333333333342</v>
      </c>
      <c r="K34" s="301">
        <v>2124.9</v>
      </c>
      <c r="L34" s="301">
        <v>2040</v>
      </c>
      <c r="M34" s="301">
        <v>1.1000799999999999</v>
      </c>
      <c r="N34" s="1"/>
      <c r="O34" s="1"/>
    </row>
    <row r="35" spans="1:15" ht="12.75" customHeight="1">
      <c r="A35" s="30">
        <v>25</v>
      </c>
      <c r="B35" s="311" t="s">
        <v>51</v>
      </c>
      <c r="C35" s="301">
        <v>357.35</v>
      </c>
      <c r="D35" s="302">
        <v>358.35000000000008</v>
      </c>
      <c r="E35" s="302">
        <v>355.65000000000015</v>
      </c>
      <c r="F35" s="302">
        <v>353.95000000000005</v>
      </c>
      <c r="G35" s="302">
        <v>351.25000000000011</v>
      </c>
      <c r="H35" s="302">
        <v>360.05000000000018</v>
      </c>
      <c r="I35" s="302">
        <v>362.75000000000011</v>
      </c>
      <c r="J35" s="302">
        <v>364.45000000000022</v>
      </c>
      <c r="K35" s="301">
        <v>361.05</v>
      </c>
      <c r="L35" s="301">
        <v>356.65</v>
      </c>
      <c r="M35" s="301">
        <v>40.121670000000002</v>
      </c>
      <c r="N35" s="1"/>
      <c r="O35" s="1"/>
    </row>
    <row r="36" spans="1:15" ht="12.75" customHeight="1">
      <c r="A36" s="30">
        <v>26</v>
      </c>
      <c r="B36" s="311" t="s">
        <v>847</v>
      </c>
      <c r="C36" s="301">
        <v>1195.6500000000001</v>
      </c>
      <c r="D36" s="302">
        <v>1202.4333333333334</v>
      </c>
      <c r="E36" s="302">
        <v>1168.2666666666669</v>
      </c>
      <c r="F36" s="302">
        <v>1140.8833333333334</v>
      </c>
      <c r="G36" s="302">
        <v>1106.7166666666669</v>
      </c>
      <c r="H36" s="302">
        <v>1229.8166666666668</v>
      </c>
      <c r="I36" s="302">
        <v>1263.9833333333333</v>
      </c>
      <c r="J36" s="302">
        <v>1291.3666666666668</v>
      </c>
      <c r="K36" s="301">
        <v>1236.5999999999999</v>
      </c>
      <c r="L36" s="301">
        <v>1175.05</v>
      </c>
      <c r="M36" s="301">
        <v>9.4078700000000008</v>
      </c>
      <c r="N36" s="1"/>
      <c r="O36" s="1"/>
    </row>
    <row r="37" spans="1:15" ht="12.75" customHeight="1">
      <c r="A37" s="30">
        <v>27</v>
      </c>
      <c r="B37" s="311" t="s">
        <v>809</v>
      </c>
      <c r="C37" s="301">
        <v>560.54999999999995</v>
      </c>
      <c r="D37" s="302">
        <v>570.85</v>
      </c>
      <c r="E37" s="302">
        <v>545.70000000000005</v>
      </c>
      <c r="F37" s="302">
        <v>530.85</v>
      </c>
      <c r="G37" s="302">
        <v>505.70000000000005</v>
      </c>
      <c r="H37" s="302">
        <v>585.70000000000005</v>
      </c>
      <c r="I37" s="302">
        <v>610.84999999999991</v>
      </c>
      <c r="J37" s="302">
        <v>625.70000000000005</v>
      </c>
      <c r="K37" s="301">
        <v>596</v>
      </c>
      <c r="L37" s="301">
        <v>556</v>
      </c>
      <c r="M37" s="301">
        <v>1.4458299999999999</v>
      </c>
      <c r="N37" s="1"/>
      <c r="O37" s="1"/>
    </row>
    <row r="38" spans="1:15" ht="12.75" customHeight="1">
      <c r="A38" s="30">
        <v>28</v>
      </c>
      <c r="B38" s="311" t="s">
        <v>291</v>
      </c>
      <c r="C38" s="301">
        <v>857.1</v>
      </c>
      <c r="D38" s="302">
        <v>866.18333333333339</v>
      </c>
      <c r="E38" s="302">
        <v>842.91666666666674</v>
      </c>
      <c r="F38" s="302">
        <v>828.73333333333335</v>
      </c>
      <c r="G38" s="302">
        <v>805.4666666666667</v>
      </c>
      <c r="H38" s="302">
        <v>880.36666666666679</v>
      </c>
      <c r="I38" s="302">
        <v>903.63333333333344</v>
      </c>
      <c r="J38" s="302">
        <v>917.81666666666683</v>
      </c>
      <c r="K38" s="301">
        <v>889.45</v>
      </c>
      <c r="L38" s="301">
        <v>852</v>
      </c>
      <c r="M38" s="301">
        <v>2.14554</v>
      </c>
      <c r="N38" s="1"/>
      <c r="O38" s="1"/>
    </row>
    <row r="39" spans="1:15" ht="12.75" customHeight="1">
      <c r="A39" s="30">
        <v>29</v>
      </c>
      <c r="B39" s="311" t="s">
        <v>52</v>
      </c>
      <c r="C39" s="301">
        <v>720.6</v>
      </c>
      <c r="D39" s="302">
        <v>719.2166666666667</v>
      </c>
      <c r="E39" s="302">
        <v>709.73333333333335</v>
      </c>
      <c r="F39" s="302">
        <v>698.86666666666667</v>
      </c>
      <c r="G39" s="302">
        <v>689.38333333333333</v>
      </c>
      <c r="H39" s="302">
        <v>730.08333333333337</v>
      </c>
      <c r="I39" s="302">
        <v>739.56666666666672</v>
      </c>
      <c r="J39" s="302">
        <v>750.43333333333339</v>
      </c>
      <c r="K39" s="301">
        <v>728.7</v>
      </c>
      <c r="L39" s="301">
        <v>708.35</v>
      </c>
      <c r="M39" s="301">
        <v>1.17161</v>
      </c>
      <c r="N39" s="1"/>
      <c r="O39" s="1"/>
    </row>
    <row r="40" spans="1:15" ht="12.75" customHeight="1">
      <c r="A40" s="30">
        <v>30</v>
      </c>
      <c r="B40" s="311" t="s">
        <v>53</v>
      </c>
      <c r="C40" s="301">
        <v>3701.25</v>
      </c>
      <c r="D40" s="302">
        <v>3660.4500000000003</v>
      </c>
      <c r="E40" s="302">
        <v>3596.9000000000005</v>
      </c>
      <c r="F40" s="302">
        <v>3492.55</v>
      </c>
      <c r="G40" s="302">
        <v>3429.0000000000005</v>
      </c>
      <c r="H40" s="302">
        <v>3764.8000000000006</v>
      </c>
      <c r="I40" s="302">
        <v>3828.3500000000008</v>
      </c>
      <c r="J40" s="302">
        <v>3932.7000000000007</v>
      </c>
      <c r="K40" s="301">
        <v>3724</v>
      </c>
      <c r="L40" s="301">
        <v>3556.1</v>
      </c>
      <c r="M40" s="301">
        <v>7.6862000000000004</v>
      </c>
      <c r="N40" s="1"/>
      <c r="O40" s="1"/>
    </row>
    <row r="41" spans="1:15" ht="12.75" customHeight="1">
      <c r="A41" s="30">
        <v>31</v>
      </c>
      <c r="B41" s="311" t="s">
        <v>54</v>
      </c>
      <c r="C41" s="301">
        <v>175.55</v>
      </c>
      <c r="D41" s="302">
        <v>175.81666666666669</v>
      </c>
      <c r="E41" s="302">
        <v>172.63333333333338</v>
      </c>
      <c r="F41" s="302">
        <v>169.7166666666667</v>
      </c>
      <c r="G41" s="302">
        <v>166.53333333333339</v>
      </c>
      <c r="H41" s="302">
        <v>178.73333333333338</v>
      </c>
      <c r="I41" s="302">
        <v>181.91666666666671</v>
      </c>
      <c r="J41" s="302">
        <v>184.83333333333337</v>
      </c>
      <c r="K41" s="301">
        <v>179</v>
      </c>
      <c r="L41" s="301">
        <v>172.9</v>
      </c>
      <c r="M41" s="301">
        <v>30.24259</v>
      </c>
      <c r="N41" s="1"/>
      <c r="O41" s="1"/>
    </row>
    <row r="42" spans="1:15" ht="12.75" customHeight="1">
      <c r="A42" s="30">
        <v>32</v>
      </c>
      <c r="B42" s="311" t="s">
        <v>301</v>
      </c>
      <c r="C42" s="301">
        <v>464.2</v>
      </c>
      <c r="D42" s="302">
        <v>453.16666666666669</v>
      </c>
      <c r="E42" s="302">
        <v>432.33333333333337</v>
      </c>
      <c r="F42" s="302">
        <v>400.4666666666667</v>
      </c>
      <c r="G42" s="302">
        <v>379.63333333333338</v>
      </c>
      <c r="H42" s="302">
        <v>485.03333333333336</v>
      </c>
      <c r="I42" s="302">
        <v>505.86666666666673</v>
      </c>
      <c r="J42" s="302">
        <v>537.73333333333335</v>
      </c>
      <c r="K42" s="301">
        <v>474</v>
      </c>
      <c r="L42" s="301">
        <v>421.3</v>
      </c>
      <c r="M42" s="301">
        <v>3.4301300000000001</v>
      </c>
      <c r="N42" s="1"/>
      <c r="O42" s="1"/>
    </row>
    <row r="43" spans="1:15" ht="12.75" customHeight="1">
      <c r="A43" s="30">
        <v>33</v>
      </c>
      <c r="B43" s="311" t="s">
        <v>302</v>
      </c>
      <c r="C43" s="301">
        <v>74.650000000000006</v>
      </c>
      <c r="D43" s="302">
        <v>75.350000000000009</v>
      </c>
      <c r="E43" s="302">
        <v>73.500000000000014</v>
      </c>
      <c r="F43" s="302">
        <v>72.350000000000009</v>
      </c>
      <c r="G43" s="302">
        <v>70.500000000000014</v>
      </c>
      <c r="H43" s="302">
        <v>76.500000000000014</v>
      </c>
      <c r="I43" s="302">
        <v>78.350000000000009</v>
      </c>
      <c r="J43" s="302">
        <v>79.500000000000014</v>
      </c>
      <c r="K43" s="301">
        <v>77.2</v>
      </c>
      <c r="L43" s="301">
        <v>74.2</v>
      </c>
      <c r="M43" s="301">
        <v>4.4477500000000001</v>
      </c>
      <c r="N43" s="1"/>
      <c r="O43" s="1"/>
    </row>
    <row r="44" spans="1:15" ht="12.75" customHeight="1">
      <c r="A44" s="30">
        <v>34</v>
      </c>
      <c r="B44" s="311" t="s">
        <v>55</v>
      </c>
      <c r="C44" s="301">
        <v>131.5</v>
      </c>
      <c r="D44" s="302">
        <v>130.73333333333332</v>
      </c>
      <c r="E44" s="302">
        <v>128.96666666666664</v>
      </c>
      <c r="F44" s="302">
        <v>126.43333333333331</v>
      </c>
      <c r="G44" s="302">
        <v>124.66666666666663</v>
      </c>
      <c r="H44" s="302">
        <v>133.26666666666665</v>
      </c>
      <c r="I44" s="302">
        <v>135.03333333333336</v>
      </c>
      <c r="J44" s="302">
        <v>137.56666666666666</v>
      </c>
      <c r="K44" s="301">
        <v>132.5</v>
      </c>
      <c r="L44" s="301">
        <v>128.19999999999999</v>
      </c>
      <c r="M44" s="301">
        <v>159.62411</v>
      </c>
      <c r="N44" s="1"/>
      <c r="O44" s="1"/>
    </row>
    <row r="45" spans="1:15" ht="12.75" customHeight="1">
      <c r="A45" s="30">
        <v>35</v>
      </c>
      <c r="B45" s="311" t="s">
        <v>57</v>
      </c>
      <c r="C45" s="301">
        <v>2580.1999999999998</v>
      </c>
      <c r="D45" s="302">
        <v>2599.0666666666666</v>
      </c>
      <c r="E45" s="302">
        <v>2541.1333333333332</v>
      </c>
      <c r="F45" s="302">
        <v>2502.0666666666666</v>
      </c>
      <c r="G45" s="302">
        <v>2444.1333333333332</v>
      </c>
      <c r="H45" s="302">
        <v>2638.1333333333332</v>
      </c>
      <c r="I45" s="302">
        <v>2696.0666666666666</v>
      </c>
      <c r="J45" s="302">
        <v>2735.1333333333332</v>
      </c>
      <c r="K45" s="301">
        <v>2657</v>
      </c>
      <c r="L45" s="301">
        <v>2560</v>
      </c>
      <c r="M45" s="301">
        <v>20.432510000000001</v>
      </c>
      <c r="N45" s="1"/>
      <c r="O45" s="1"/>
    </row>
    <row r="46" spans="1:15" ht="12.75" customHeight="1">
      <c r="A46" s="30">
        <v>36</v>
      </c>
      <c r="B46" s="311" t="s">
        <v>303</v>
      </c>
      <c r="C46" s="301">
        <v>174.85</v>
      </c>
      <c r="D46" s="302">
        <v>175.91666666666666</v>
      </c>
      <c r="E46" s="302">
        <v>171.93333333333331</v>
      </c>
      <c r="F46" s="302">
        <v>169.01666666666665</v>
      </c>
      <c r="G46" s="302">
        <v>165.0333333333333</v>
      </c>
      <c r="H46" s="302">
        <v>178.83333333333331</v>
      </c>
      <c r="I46" s="302">
        <v>182.81666666666666</v>
      </c>
      <c r="J46" s="302">
        <v>185.73333333333332</v>
      </c>
      <c r="K46" s="301">
        <v>179.9</v>
      </c>
      <c r="L46" s="301">
        <v>173</v>
      </c>
      <c r="M46" s="301">
        <v>2.5226899999999999</v>
      </c>
      <c r="N46" s="1"/>
      <c r="O46" s="1"/>
    </row>
    <row r="47" spans="1:15" ht="12.75" customHeight="1">
      <c r="A47" s="30">
        <v>37</v>
      </c>
      <c r="B47" s="311" t="s">
        <v>305</v>
      </c>
      <c r="C47" s="301">
        <v>1632.5</v>
      </c>
      <c r="D47" s="302">
        <v>1631.6833333333334</v>
      </c>
      <c r="E47" s="302">
        <v>1611.3666666666668</v>
      </c>
      <c r="F47" s="302">
        <v>1590.2333333333333</v>
      </c>
      <c r="G47" s="302">
        <v>1569.9166666666667</v>
      </c>
      <c r="H47" s="302">
        <v>1652.8166666666668</v>
      </c>
      <c r="I47" s="302">
        <v>1673.1333333333334</v>
      </c>
      <c r="J47" s="302">
        <v>1694.2666666666669</v>
      </c>
      <c r="K47" s="301">
        <v>1652</v>
      </c>
      <c r="L47" s="301">
        <v>1610.55</v>
      </c>
      <c r="M47" s="301">
        <v>1.9849600000000001</v>
      </c>
      <c r="N47" s="1"/>
      <c r="O47" s="1"/>
    </row>
    <row r="48" spans="1:15" ht="12.75" customHeight="1">
      <c r="A48" s="30">
        <v>38</v>
      </c>
      <c r="B48" s="311" t="s">
        <v>304</v>
      </c>
      <c r="C48" s="301">
        <v>2748.8</v>
      </c>
      <c r="D48" s="302">
        <v>2738.4333333333329</v>
      </c>
      <c r="E48" s="302">
        <v>2701.8666666666659</v>
      </c>
      <c r="F48" s="302">
        <v>2654.9333333333329</v>
      </c>
      <c r="G48" s="302">
        <v>2618.3666666666659</v>
      </c>
      <c r="H48" s="302">
        <v>2785.3666666666659</v>
      </c>
      <c r="I48" s="302">
        <v>2821.9333333333325</v>
      </c>
      <c r="J48" s="302">
        <v>2868.8666666666659</v>
      </c>
      <c r="K48" s="301">
        <v>2775</v>
      </c>
      <c r="L48" s="301">
        <v>2691.5</v>
      </c>
      <c r="M48" s="301">
        <v>6.3049999999999995E-2</v>
      </c>
      <c r="N48" s="1"/>
      <c r="O48" s="1"/>
    </row>
    <row r="49" spans="1:15" ht="12.75" customHeight="1">
      <c r="A49" s="30">
        <v>39</v>
      </c>
      <c r="B49" s="311" t="s">
        <v>239</v>
      </c>
      <c r="C49" s="301">
        <v>2149.0500000000002</v>
      </c>
      <c r="D49" s="302">
        <v>2188.1833333333334</v>
      </c>
      <c r="E49" s="302">
        <v>2023.1166666666668</v>
      </c>
      <c r="F49" s="302">
        <v>1897.1833333333334</v>
      </c>
      <c r="G49" s="302">
        <v>1732.1166666666668</v>
      </c>
      <c r="H49" s="302">
        <v>2314.1166666666668</v>
      </c>
      <c r="I49" s="302">
        <v>2479.1833333333334</v>
      </c>
      <c r="J49" s="302">
        <v>2605.1166666666668</v>
      </c>
      <c r="K49" s="301">
        <v>2353.25</v>
      </c>
      <c r="L49" s="301">
        <v>2062.25</v>
      </c>
      <c r="M49" s="301">
        <v>11.00784</v>
      </c>
      <c r="N49" s="1"/>
      <c r="O49" s="1"/>
    </row>
    <row r="50" spans="1:15" ht="12.75" customHeight="1">
      <c r="A50" s="30">
        <v>40</v>
      </c>
      <c r="B50" s="311" t="s">
        <v>306</v>
      </c>
      <c r="C50" s="301">
        <v>7975.8</v>
      </c>
      <c r="D50" s="302">
        <v>7925.6500000000005</v>
      </c>
      <c r="E50" s="302">
        <v>7817.1500000000015</v>
      </c>
      <c r="F50" s="302">
        <v>7658.5000000000009</v>
      </c>
      <c r="G50" s="302">
        <v>7550.0000000000018</v>
      </c>
      <c r="H50" s="302">
        <v>8084.3000000000011</v>
      </c>
      <c r="I50" s="302">
        <v>8192.7999999999993</v>
      </c>
      <c r="J50" s="302">
        <v>8351.4500000000007</v>
      </c>
      <c r="K50" s="301">
        <v>8034.15</v>
      </c>
      <c r="L50" s="301">
        <v>7767</v>
      </c>
      <c r="M50" s="301">
        <v>0.34732000000000002</v>
      </c>
      <c r="N50" s="1"/>
      <c r="O50" s="1"/>
    </row>
    <row r="51" spans="1:15" ht="12.75" customHeight="1">
      <c r="A51" s="30">
        <v>41</v>
      </c>
      <c r="B51" s="311" t="s">
        <v>59</v>
      </c>
      <c r="C51" s="301">
        <v>623.5</v>
      </c>
      <c r="D51" s="302">
        <v>620.85</v>
      </c>
      <c r="E51" s="302">
        <v>611.90000000000009</v>
      </c>
      <c r="F51" s="302">
        <v>600.30000000000007</v>
      </c>
      <c r="G51" s="302">
        <v>591.35000000000014</v>
      </c>
      <c r="H51" s="302">
        <v>632.45000000000005</v>
      </c>
      <c r="I51" s="302">
        <v>641.40000000000009</v>
      </c>
      <c r="J51" s="302">
        <v>653</v>
      </c>
      <c r="K51" s="301">
        <v>629.79999999999995</v>
      </c>
      <c r="L51" s="301">
        <v>609.25</v>
      </c>
      <c r="M51" s="301">
        <v>23.240220000000001</v>
      </c>
      <c r="N51" s="1"/>
      <c r="O51" s="1"/>
    </row>
    <row r="52" spans="1:15" ht="12.75" customHeight="1">
      <c r="A52" s="30">
        <v>42</v>
      </c>
      <c r="B52" s="311" t="s">
        <v>60</v>
      </c>
      <c r="C52" s="301">
        <v>515.75</v>
      </c>
      <c r="D52" s="302">
        <v>514.36666666666667</v>
      </c>
      <c r="E52" s="302">
        <v>508.38333333333333</v>
      </c>
      <c r="F52" s="302">
        <v>501.01666666666665</v>
      </c>
      <c r="G52" s="302">
        <v>495.0333333333333</v>
      </c>
      <c r="H52" s="302">
        <v>521.73333333333335</v>
      </c>
      <c r="I52" s="302">
        <v>527.7166666666667</v>
      </c>
      <c r="J52" s="302">
        <v>535.08333333333337</v>
      </c>
      <c r="K52" s="301">
        <v>520.35</v>
      </c>
      <c r="L52" s="301">
        <v>507</v>
      </c>
      <c r="M52" s="301">
        <v>17.876650000000001</v>
      </c>
      <c r="N52" s="1"/>
      <c r="O52" s="1"/>
    </row>
    <row r="53" spans="1:15" ht="12.75" customHeight="1">
      <c r="A53" s="30">
        <v>43</v>
      </c>
      <c r="B53" s="311" t="s">
        <v>307</v>
      </c>
      <c r="C53" s="301">
        <v>409.6</v>
      </c>
      <c r="D53" s="302">
        <v>407.25</v>
      </c>
      <c r="E53" s="302">
        <v>397.7</v>
      </c>
      <c r="F53" s="302">
        <v>385.8</v>
      </c>
      <c r="G53" s="302">
        <v>376.25</v>
      </c>
      <c r="H53" s="302">
        <v>419.15</v>
      </c>
      <c r="I53" s="302">
        <v>428.69999999999993</v>
      </c>
      <c r="J53" s="302">
        <v>440.59999999999997</v>
      </c>
      <c r="K53" s="301">
        <v>416.8</v>
      </c>
      <c r="L53" s="301">
        <v>395.35</v>
      </c>
      <c r="M53" s="301">
        <v>1.8186800000000001</v>
      </c>
      <c r="N53" s="1"/>
      <c r="O53" s="1"/>
    </row>
    <row r="54" spans="1:15" ht="12.75" customHeight="1">
      <c r="A54" s="30">
        <v>44</v>
      </c>
      <c r="B54" s="311" t="s">
        <v>61</v>
      </c>
      <c r="C54" s="301">
        <v>635.20000000000005</v>
      </c>
      <c r="D54" s="302">
        <v>634.19999999999993</v>
      </c>
      <c r="E54" s="302">
        <v>627.59999999999991</v>
      </c>
      <c r="F54" s="302">
        <v>620</v>
      </c>
      <c r="G54" s="302">
        <v>613.4</v>
      </c>
      <c r="H54" s="302">
        <v>641.79999999999984</v>
      </c>
      <c r="I54" s="302">
        <v>648.4</v>
      </c>
      <c r="J54" s="302">
        <v>655.99999999999977</v>
      </c>
      <c r="K54" s="301">
        <v>640.79999999999995</v>
      </c>
      <c r="L54" s="301">
        <v>626.6</v>
      </c>
      <c r="M54" s="301">
        <v>68.492009999999993</v>
      </c>
      <c r="N54" s="1"/>
      <c r="O54" s="1"/>
    </row>
    <row r="55" spans="1:15" ht="12.75" customHeight="1">
      <c r="A55" s="30">
        <v>45</v>
      </c>
      <c r="B55" s="311" t="s">
        <v>62</v>
      </c>
      <c r="C55" s="301">
        <v>3628.95</v>
      </c>
      <c r="D55" s="302">
        <v>3652.8333333333335</v>
      </c>
      <c r="E55" s="302">
        <v>3591.7166666666672</v>
      </c>
      <c r="F55" s="302">
        <v>3554.4833333333336</v>
      </c>
      <c r="G55" s="302">
        <v>3493.3666666666672</v>
      </c>
      <c r="H55" s="302">
        <v>3690.0666666666671</v>
      </c>
      <c r="I55" s="302">
        <v>3751.1833333333329</v>
      </c>
      <c r="J55" s="302">
        <v>3788.416666666667</v>
      </c>
      <c r="K55" s="301">
        <v>3713.95</v>
      </c>
      <c r="L55" s="301">
        <v>3615.6</v>
      </c>
      <c r="M55" s="301">
        <v>7.2735599999999998</v>
      </c>
      <c r="N55" s="1"/>
      <c r="O55" s="1"/>
    </row>
    <row r="56" spans="1:15" ht="12.75" customHeight="1">
      <c r="A56" s="30">
        <v>46</v>
      </c>
      <c r="B56" s="311" t="s">
        <v>311</v>
      </c>
      <c r="C56" s="301">
        <v>131.65</v>
      </c>
      <c r="D56" s="302">
        <v>131.21666666666667</v>
      </c>
      <c r="E56" s="302">
        <v>129.63333333333333</v>
      </c>
      <c r="F56" s="302">
        <v>127.61666666666665</v>
      </c>
      <c r="G56" s="302">
        <v>126.0333333333333</v>
      </c>
      <c r="H56" s="302">
        <v>133.23333333333335</v>
      </c>
      <c r="I56" s="302">
        <v>134.81666666666666</v>
      </c>
      <c r="J56" s="302">
        <v>136.83333333333337</v>
      </c>
      <c r="K56" s="301">
        <v>132.80000000000001</v>
      </c>
      <c r="L56" s="301">
        <v>129.19999999999999</v>
      </c>
      <c r="M56" s="301">
        <v>4.2951699999999997</v>
      </c>
      <c r="N56" s="1"/>
      <c r="O56" s="1"/>
    </row>
    <row r="57" spans="1:15" ht="12.75" customHeight="1">
      <c r="A57" s="30">
        <v>47</v>
      </c>
      <c r="B57" s="311" t="s">
        <v>312</v>
      </c>
      <c r="C57" s="301">
        <v>903.1</v>
      </c>
      <c r="D57" s="302">
        <v>891.20000000000016</v>
      </c>
      <c r="E57" s="302">
        <v>870.45000000000027</v>
      </c>
      <c r="F57" s="302">
        <v>837.80000000000007</v>
      </c>
      <c r="G57" s="302">
        <v>817.05000000000018</v>
      </c>
      <c r="H57" s="302">
        <v>923.85000000000036</v>
      </c>
      <c r="I57" s="302">
        <v>944.60000000000014</v>
      </c>
      <c r="J57" s="302">
        <v>977.25000000000045</v>
      </c>
      <c r="K57" s="301">
        <v>911.95</v>
      </c>
      <c r="L57" s="301">
        <v>858.55</v>
      </c>
      <c r="M57" s="301">
        <v>0.55225000000000002</v>
      </c>
      <c r="N57" s="1"/>
      <c r="O57" s="1"/>
    </row>
    <row r="58" spans="1:15" ht="12.75" customHeight="1">
      <c r="A58" s="30">
        <v>48</v>
      </c>
      <c r="B58" s="311" t="s">
        <v>64</v>
      </c>
      <c r="C58" s="301">
        <v>11754.85</v>
      </c>
      <c r="D58" s="302">
        <v>11656.416666666666</v>
      </c>
      <c r="E58" s="302">
        <v>11448.433333333332</v>
      </c>
      <c r="F58" s="302">
        <v>11142.016666666666</v>
      </c>
      <c r="G58" s="302">
        <v>10934.033333333333</v>
      </c>
      <c r="H58" s="302">
        <v>11962.833333333332</v>
      </c>
      <c r="I58" s="302">
        <v>12170.816666666666</v>
      </c>
      <c r="J58" s="302">
        <v>12477.233333333332</v>
      </c>
      <c r="K58" s="301">
        <v>11864.4</v>
      </c>
      <c r="L58" s="301">
        <v>11350</v>
      </c>
      <c r="M58" s="301">
        <v>4.1936200000000001</v>
      </c>
      <c r="N58" s="1"/>
      <c r="O58" s="1"/>
    </row>
    <row r="59" spans="1:15" ht="12" customHeight="1">
      <c r="A59" s="30">
        <v>49</v>
      </c>
      <c r="B59" s="311" t="s">
        <v>244</v>
      </c>
      <c r="C59" s="301">
        <v>4471.7</v>
      </c>
      <c r="D59" s="302">
        <v>4567.05</v>
      </c>
      <c r="E59" s="302">
        <v>4349.6500000000005</v>
      </c>
      <c r="F59" s="302">
        <v>4227.6000000000004</v>
      </c>
      <c r="G59" s="302">
        <v>4010.2000000000007</v>
      </c>
      <c r="H59" s="302">
        <v>4689.1000000000004</v>
      </c>
      <c r="I59" s="302">
        <v>4906.5</v>
      </c>
      <c r="J59" s="302">
        <v>5028.55</v>
      </c>
      <c r="K59" s="301">
        <v>4784.45</v>
      </c>
      <c r="L59" s="301">
        <v>4445</v>
      </c>
      <c r="M59" s="301">
        <v>0.90588999999999997</v>
      </c>
      <c r="N59" s="1"/>
      <c r="O59" s="1"/>
    </row>
    <row r="60" spans="1:15" ht="12.75" customHeight="1">
      <c r="A60" s="30">
        <v>50</v>
      </c>
      <c r="B60" s="311" t="s">
        <v>65</v>
      </c>
      <c r="C60" s="301">
        <v>5419.55</v>
      </c>
      <c r="D60" s="302">
        <v>5371.5166666666664</v>
      </c>
      <c r="E60" s="302">
        <v>5268.0333333333328</v>
      </c>
      <c r="F60" s="302">
        <v>5116.5166666666664</v>
      </c>
      <c r="G60" s="302">
        <v>5013.0333333333328</v>
      </c>
      <c r="H60" s="302">
        <v>5523.0333333333328</v>
      </c>
      <c r="I60" s="302">
        <v>5626.5166666666664</v>
      </c>
      <c r="J60" s="302">
        <v>5778.0333333333328</v>
      </c>
      <c r="K60" s="301">
        <v>5475</v>
      </c>
      <c r="L60" s="301">
        <v>5220</v>
      </c>
      <c r="M60" s="301">
        <v>19.379390000000001</v>
      </c>
      <c r="N60" s="1"/>
      <c r="O60" s="1"/>
    </row>
    <row r="61" spans="1:15" ht="12.75" customHeight="1">
      <c r="A61" s="30">
        <v>51</v>
      </c>
      <c r="B61" s="311" t="s">
        <v>313</v>
      </c>
      <c r="C61" s="301">
        <v>2805.35</v>
      </c>
      <c r="D61" s="302">
        <v>2814.5</v>
      </c>
      <c r="E61" s="302">
        <v>2765.85</v>
      </c>
      <c r="F61" s="302">
        <v>2726.35</v>
      </c>
      <c r="G61" s="302">
        <v>2677.7</v>
      </c>
      <c r="H61" s="302">
        <v>2854</v>
      </c>
      <c r="I61" s="302">
        <v>2902.6499999999996</v>
      </c>
      <c r="J61" s="302">
        <v>2942.15</v>
      </c>
      <c r="K61" s="301">
        <v>2863.15</v>
      </c>
      <c r="L61" s="301">
        <v>2775</v>
      </c>
      <c r="M61" s="301">
        <v>0.44867000000000001</v>
      </c>
      <c r="N61" s="1"/>
      <c r="O61" s="1"/>
    </row>
    <row r="62" spans="1:15" ht="12.75" customHeight="1">
      <c r="A62" s="30">
        <v>52</v>
      </c>
      <c r="B62" s="311" t="s">
        <v>66</v>
      </c>
      <c r="C62" s="301">
        <v>2081.5500000000002</v>
      </c>
      <c r="D62" s="302">
        <v>2091.3166666666671</v>
      </c>
      <c r="E62" s="302">
        <v>2049.983333333334</v>
      </c>
      <c r="F62" s="302">
        <v>2018.416666666667</v>
      </c>
      <c r="G62" s="302">
        <v>1977.0833333333339</v>
      </c>
      <c r="H62" s="302">
        <v>2122.8833333333341</v>
      </c>
      <c r="I62" s="302">
        <v>2164.2166666666672</v>
      </c>
      <c r="J62" s="302">
        <v>2195.7833333333342</v>
      </c>
      <c r="K62" s="301">
        <v>2132.65</v>
      </c>
      <c r="L62" s="301">
        <v>2059.75</v>
      </c>
      <c r="M62" s="301">
        <v>3.6617899999999999</v>
      </c>
      <c r="N62" s="1"/>
      <c r="O62" s="1"/>
    </row>
    <row r="63" spans="1:15" ht="12.75" customHeight="1">
      <c r="A63" s="30">
        <v>53</v>
      </c>
      <c r="B63" s="311" t="s">
        <v>314</v>
      </c>
      <c r="C63" s="301">
        <v>364.9</v>
      </c>
      <c r="D63" s="302">
        <v>368.41666666666669</v>
      </c>
      <c r="E63" s="302">
        <v>353.18333333333339</v>
      </c>
      <c r="F63" s="302">
        <v>341.4666666666667</v>
      </c>
      <c r="G63" s="302">
        <v>326.23333333333341</v>
      </c>
      <c r="H63" s="302">
        <v>380.13333333333338</v>
      </c>
      <c r="I63" s="302">
        <v>395.36666666666662</v>
      </c>
      <c r="J63" s="302">
        <v>407.08333333333337</v>
      </c>
      <c r="K63" s="301">
        <v>383.65</v>
      </c>
      <c r="L63" s="301">
        <v>356.7</v>
      </c>
      <c r="M63" s="301">
        <v>36.999879999999997</v>
      </c>
      <c r="N63" s="1"/>
      <c r="O63" s="1"/>
    </row>
    <row r="64" spans="1:15" ht="12.75" customHeight="1">
      <c r="A64" s="30">
        <v>54</v>
      </c>
      <c r="B64" s="311" t="s">
        <v>67</v>
      </c>
      <c r="C64" s="301">
        <v>310.39999999999998</v>
      </c>
      <c r="D64" s="302">
        <v>310.06666666666666</v>
      </c>
      <c r="E64" s="302">
        <v>305.2833333333333</v>
      </c>
      <c r="F64" s="302">
        <v>300.16666666666663</v>
      </c>
      <c r="G64" s="302">
        <v>295.38333333333327</v>
      </c>
      <c r="H64" s="302">
        <v>315.18333333333334</v>
      </c>
      <c r="I64" s="302">
        <v>319.96666666666675</v>
      </c>
      <c r="J64" s="302">
        <v>325.08333333333337</v>
      </c>
      <c r="K64" s="301">
        <v>314.85000000000002</v>
      </c>
      <c r="L64" s="301">
        <v>304.95</v>
      </c>
      <c r="M64" s="301">
        <v>47.564660000000003</v>
      </c>
      <c r="N64" s="1"/>
      <c r="O64" s="1"/>
    </row>
    <row r="65" spans="1:15" ht="12.75" customHeight="1">
      <c r="A65" s="30">
        <v>55</v>
      </c>
      <c r="B65" s="311" t="s">
        <v>68</v>
      </c>
      <c r="C65" s="301">
        <v>95.05</v>
      </c>
      <c r="D65" s="302">
        <v>95.34999999999998</v>
      </c>
      <c r="E65" s="302">
        <v>93.799999999999955</v>
      </c>
      <c r="F65" s="302">
        <v>92.549999999999969</v>
      </c>
      <c r="G65" s="302">
        <v>90.999999999999943</v>
      </c>
      <c r="H65" s="302">
        <v>96.599999999999966</v>
      </c>
      <c r="I65" s="302">
        <v>98.15</v>
      </c>
      <c r="J65" s="302">
        <v>99.399999999999977</v>
      </c>
      <c r="K65" s="301">
        <v>96.9</v>
      </c>
      <c r="L65" s="301">
        <v>94.1</v>
      </c>
      <c r="M65" s="301">
        <v>219.19900000000001</v>
      </c>
      <c r="N65" s="1"/>
      <c r="O65" s="1"/>
    </row>
    <row r="66" spans="1:15" ht="12.75" customHeight="1">
      <c r="A66" s="30">
        <v>56</v>
      </c>
      <c r="B66" s="311" t="s">
        <v>245</v>
      </c>
      <c r="C66" s="301">
        <v>41.65</v>
      </c>
      <c r="D66" s="302">
        <v>41.766666666666666</v>
      </c>
      <c r="E66" s="302">
        <v>40.68333333333333</v>
      </c>
      <c r="F66" s="302">
        <v>39.716666666666661</v>
      </c>
      <c r="G66" s="302">
        <v>38.633333333333326</v>
      </c>
      <c r="H66" s="302">
        <v>42.733333333333334</v>
      </c>
      <c r="I66" s="302">
        <v>43.816666666666677</v>
      </c>
      <c r="J66" s="302">
        <v>44.783333333333339</v>
      </c>
      <c r="K66" s="301">
        <v>42.85</v>
      </c>
      <c r="L66" s="301">
        <v>40.799999999999997</v>
      </c>
      <c r="M66" s="301">
        <v>21.10256</v>
      </c>
      <c r="N66" s="1"/>
      <c r="O66" s="1"/>
    </row>
    <row r="67" spans="1:15" ht="12.75" customHeight="1">
      <c r="A67" s="30">
        <v>57</v>
      </c>
      <c r="B67" s="311" t="s">
        <v>308</v>
      </c>
      <c r="C67" s="301">
        <v>2497.9</v>
      </c>
      <c r="D67" s="302">
        <v>2501.8833333333337</v>
      </c>
      <c r="E67" s="302">
        <v>2469.0666666666675</v>
      </c>
      <c r="F67" s="302">
        <v>2440.233333333334</v>
      </c>
      <c r="G67" s="302">
        <v>2407.4166666666679</v>
      </c>
      <c r="H67" s="302">
        <v>2530.7166666666672</v>
      </c>
      <c r="I67" s="302">
        <v>2563.5333333333338</v>
      </c>
      <c r="J67" s="302">
        <v>2592.3666666666668</v>
      </c>
      <c r="K67" s="301">
        <v>2534.6999999999998</v>
      </c>
      <c r="L67" s="301">
        <v>2473.0500000000002</v>
      </c>
      <c r="M67" s="301">
        <v>0.16138</v>
      </c>
      <c r="N67" s="1"/>
      <c r="O67" s="1"/>
    </row>
    <row r="68" spans="1:15" ht="12.75" customHeight="1">
      <c r="A68" s="30">
        <v>58</v>
      </c>
      <c r="B68" s="311" t="s">
        <v>69</v>
      </c>
      <c r="C68" s="301">
        <v>1636.6</v>
      </c>
      <c r="D68" s="302">
        <v>1642.5333333333331</v>
      </c>
      <c r="E68" s="302">
        <v>1601.5166666666662</v>
      </c>
      <c r="F68" s="302">
        <v>1566.4333333333332</v>
      </c>
      <c r="G68" s="302">
        <v>1525.4166666666663</v>
      </c>
      <c r="H68" s="302">
        <v>1677.6166666666661</v>
      </c>
      <c r="I68" s="302">
        <v>1718.633333333333</v>
      </c>
      <c r="J68" s="302">
        <v>1753.716666666666</v>
      </c>
      <c r="K68" s="301">
        <v>1683.55</v>
      </c>
      <c r="L68" s="301">
        <v>1607.45</v>
      </c>
      <c r="M68" s="301">
        <v>3.9810599999999998</v>
      </c>
      <c r="N68" s="1"/>
      <c r="O68" s="1"/>
    </row>
    <row r="69" spans="1:15" ht="12.75" customHeight="1">
      <c r="A69" s="30">
        <v>59</v>
      </c>
      <c r="B69" s="311" t="s">
        <v>316</v>
      </c>
      <c r="C69" s="301">
        <v>4927.75</v>
      </c>
      <c r="D69" s="302">
        <v>4965.0166666666664</v>
      </c>
      <c r="E69" s="302">
        <v>4812.7333333333327</v>
      </c>
      <c r="F69" s="302">
        <v>4697.7166666666662</v>
      </c>
      <c r="G69" s="302">
        <v>4545.4333333333325</v>
      </c>
      <c r="H69" s="302">
        <v>5080.0333333333328</v>
      </c>
      <c r="I69" s="302">
        <v>5232.3166666666657</v>
      </c>
      <c r="J69" s="302">
        <v>5347.333333333333</v>
      </c>
      <c r="K69" s="301">
        <v>5117.3</v>
      </c>
      <c r="L69" s="301">
        <v>4850</v>
      </c>
      <c r="M69" s="301">
        <v>0.20091000000000001</v>
      </c>
      <c r="N69" s="1"/>
      <c r="O69" s="1"/>
    </row>
    <row r="70" spans="1:15" ht="12.75" customHeight="1">
      <c r="A70" s="30">
        <v>60</v>
      </c>
      <c r="B70" s="311" t="s">
        <v>246</v>
      </c>
      <c r="C70" s="301">
        <v>863.15</v>
      </c>
      <c r="D70" s="302">
        <v>869.4</v>
      </c>
      <c r="E70" s="302">
        <v>853.15</v>
      </c>
      <c r="F70" s="302">
        <v>843.15</v>
      </c>
      <c r="G70" s="302">
        <v>826.9</v>
      </c>
      <c r="H70" s="302">
        <v>879.4</v>
      </c>
      <c r="I70" s="302">
        <v>895.65</v>
      </c>
      <c r="J70" s="302">
        <v>905.65</v>
      </c>
      <c r="K70" s="301">
        <v>885.65</v>
      </c>
      <c r="L70" s="301">
        <v>859.4</v>
      </c>
      <c r="M70" s="301">
        <v>0.19001999999999999</v>
      </c>
      <c r="N70" s="1"/>
      <c r="O70" s="1"/>
    </row>
    <row r="71" spans="1:15" ht="12.75" customHeight="1">
      <c r="A71" s="30">
        <v>61</v>
      </c>
      <c r="B71" s="311" t="s">
        <v>317</v>
      </c>
      <c r="C71" s="301">
        <v>809.5</v>
      </c>
      <c r="D71" s="302">
        <v>804.5</v>
      </c>
      <c r="E71" s="302">
        <v>791</v>
      </c>
      <c r="F71" s="302">
        <v>772.5</v>
      </c>
      <c r="G71" s="302">
        <v>759</v>
      </c>
      <c r="H71" s="302">
        <v>823</v>
      </c>
      <c r="I71" s="302">
        <v>836.5</v>
      </c>
      <c r="J71" s="302">
        <v>855</v>
      </c>
      <c r="K71" s="301">
        <v>818</v>
      </c>
      <c r="L71" s="301">
        <v>786</v>
      </c>
      <c r="M71" s="301">
        <v>22.120719999999999</v>
      </c>
      <c r="N71" s="1"/>
      <c r="O71" s="1"/>
    </row>
    <row r="72" spans="1:15" ht="12.75" customHeight="1">
      <c r="A72" s="30">
        <v>62</v>
      </c>
      <c r="B72" s="311" t="s">
        <v>71</v>
      </c>
      <c r="C72" s="301">
        <v>234.7</v>
      </c>
      <c r="D72" s="302">
        <v>234.05000000000004</v>
      </c>
      <c r="E72" s="302">
        <v>229.45000000000007</v>
      </c>
      <c r="F72" s="302">
        <v>224.20000000000005</v>
      </c>
      <c r="G72" s="302">
        <v>219.60000000000008</v>
      </c>
      <c r="H72" s="302">
        <v>239.30000000000007</v>
      </c>
      <c r="I72" s="302">
        <v>243.90000000000003</v>
      </c>
      <c r="J72" s="302">
        <v>249.15000000000006</v>
      </c>
      <c r="K72" s="301">
        <v>238.65</v>
      </c>
      <c r="L72" s="301">
        <v>228.8</v>
      </c>
      <c r="M72" s="301">
        <v>67.779269999999997</v>
      </c>
      <c r="N72" s="1"/>
      <c r="O72" s="1"/>
    </row>
    <row r="73" spans="1:15" ht="12.75" customHeight="1">
      <c r="A73" s="30">
        <v>63</v>
      </c>
      <c r="B73" s="311" t="s">
        <v>309</v>
      </c>
      <c r="C73" s="301">
        <v>1175.45</v>
      </c>
      <c r="D73" s="302">
        <v>1180.3166666666666</v>
      </c>
      <c r="E73" s="302">
        <v>1152.1333333333332</v>
      </c>
      <c r="F73" s="302">
        <v>1128.8166666666666</v>
      </c>
      <c r="G73" s="302">
        <v>1100.6333333333332</v>
      </c>
      <c r="H73" s="302">
        <v>1203.6333333333332</v>
      </c>
      <c r="I73" s="302">
        <v>1231.8166666666666</v>
      </c>
      <c r="J73" s="302">
        <v>1255.1333333333332</v>
      </c>
      <c r="K73" s="301">
        <v>1208.5</v>
      </c>
      <c r="L73" s="301">
        <v>1157</v>
      </c>
      <c r="M73" s="301">
        <v>2.9114</v>
      </c>
      <c r="N73" s="1"/>
      <c r="O73" s="1"/>
    </row>
    <row r="74" spans="1:15" ht="12.75" customHeight="1">
      <c r="A74" s="30">
        <v>64</v>
      </c>
      <c r="B74" s="311" t="s">
        <v>72</v>
      </c>
      <c r="C74" s="301">
        <v>560.75</v>
      </c>
      <c r="D74" s="302">
        <v>558.43333333333328</v>
      </c>
      <c r="E74" s="302">
        <v>550.86666666666656</v>
      </c>
      <c r="F74" s="302">
        <v>540.98333333333323</v>
      </c>
      <c r="G74" s="302">
        <v>533.41666666666652</v>
      </c>
      <c r="H74" s="302">
        <v>568.31666666666661</v>
      </c>
      <c r="I74" s="302">
        <v>575.88333333333344</v>
      </c>
      <c r="J74" s="302">
        <v>585.76666666666665</v>
      </c>
      <c r="K74" s="301">
        <v>566</v>
      </c>
      <c r="L74" s="301">
        <v>548.54999999999995</v>
      </c>
      <c r="M74" s="301">
        <v>14.42886</v>
      </c>
      <c r="N74" s="1"/>
      <c r="O74" s="1"/>
    </row>
    <row r="75" spans="1:15" ht="12.75" customHeight="1">
      <c r="A75" s="30">
        <v>65</v>
      </c>
      <c r="B75" s="311" t="s">
        <v>73</v>
      </c>
      <c r="C75" s="301">
        <v>634.1</v>
      </c>
      <c r="D75" s="302">
        <v>634.65000000000009</v>
      </c>
      <c r="E75" s="302">
        <v>625.35000000000014</v>
      </c>
      <c r="F75" s="302">
        <v>616.6</v>
      </c>
      <c r="G75" s="302">
        <v>607.30000000000007</v>
      </c>
      <c r="H75" s="302">
        <v>643.4000000000002</v>
      </c>
      <c r="I75" s="302">
        <v>652.70000000000016</v>
      </c>
      <c r="J75" s="302">
        <v>661.45000000000027</v>
      </c>
      <c r="K75" s="301">
        <v>643.95000000000005</v>
      </c>
      <c r="L75" s="301">
        <v>625.9</v>
      </c>
      <c r="M75" s="301">
        <v>13.86139</v>
      </c>
      <c r="N75" s="1"/>
      <c r="O75" s="1"/>
    </row>
    <row r="76" spans="1:15" ht="12.75" customHeight="1">
      <c r="A76" s="30">
        <v>66</v>
      </c>
      <c r="B76" s="311" t="s">
        <v>318</v>
      </c>
      <c r="C76" s="301">
        <v>10148.049999999999</v>
      </c>
      <c r="D76" s="302">
        <v>10209.35</v>
      </c>
      <c r="E76" s="302">
        <v>9988.7000000000007</v>
      </c>
      <c r="F76" s="302">
        <v>9829.35</v>
      </c>
      <c r="G76" s="302">
        <v>9608.7000000000007</v>
      </c>
      <c r="H76" s="302">
        <v>10368.700000000001</v>
      </c>
      <c r="I76" s="302">
        <v>10589.349999999999</v>
      </c>
      <c r="J76" s="302">
        <v>10748.7</v>
      </c>
      <c r="K76" s="301">
        <v>10430</v>
      </c>
      <c r="L76" s="301">
        <v>10050</v>
      </c>
      <c r="M76" s="301">
        <v>1.9900000000000001E-2</v>
      </c>
      <c r="N76" s="1"/>
      <c r="O76" s="1"/>
    </row>
    <row r="77" spans="1:15" ht="12.75" customHeight="1">
      <c r="A77" s="30">
        <v>67</v>
      </c>
      <c r="B77" s="311" t="s">
        <v>75</v>
      </c>
      <c r="C77" s="301">
        <v>643.65</v>
      </c>
      <c r="D77" s="302">
        <v>647.80000000000007</v>
      </c>
      <c r="E77" s="302">
        <v>633.85000000000014</v>
      </c>
      <c r="F77" s="302">
        <v>624.05000000000007</v>
      </c>
      <c r="G77" s="302">
        <v>610.10000000000014</v>
      </c>
      <c r="H77" s="302">
        <v>657.60000000000014</v>
      </c>
      <c r="I77" s="302">
        <v>671.55000000000018</v>
      </c>
      <c r="J77" s="302">
        <v>681.35000000000014</v>
      </c>
      <c r="K77" s="301">
        <v>661.75</v>
      </c>
      <c r="L77" s="301">
        <v>638</v>
      </c>
      <c r="M77" s="301">
        <v>110.8583</v>
      </c>
      <c r="N77" s="1"/>
      <c r="O77" s="1"/>
    </row>
    <row r="78" spans="1:15" ht="12.75" customHeight="1">
      <c r="A78" s="30">
        <v>68</v>
      </c>
      <c r="B78" s="311" t="s">
        <v>76</v>
      </c>
      <c r="C78" s="301">
        <v>44.85</v>
      </c>
      <c r="D78" s="302">
        <v>45.083333333333336</v>
      </c>
      <c r="E78" s="302">
        <v>44.366666666666674</v>
      </c>
      <c r="F78" s="302">
        <v>43.88333333333334</v>
      </c>
      <c r="G78" s="302">
        <v>43.166666666666679</v>
      </c>
      <c r="H78" s="302">
        <v>45.56666666666667</v>
      </c>
      <c r="I78" s="302">
        <v>46.283333333333324</v>
      </c>
      <c r="J78" s="302">
        <v>46.766666666666666</v>
      </c>
      <c r="K78" s="301">
        <v>45.8</v>
      </c>
      <c r="L78" s="301">
        <v>44.6</v>
      </c>
      <c r="M78" s="301">
        <v>194.23105000000001</v>
      </c>
      <c r="N78" s="1"/>
      <c r="O78" s="1"/>
    </row>
    <row r="79" spans="1:15" ht="12.75" customHeight="1">
      <c r="A79" s="30">
        <v>69</v>
      </c>
      <c r="B79" s="311" t="s">
        <v>77</v>
      </c>
      <c r="C79" s="301">
        <v>314.10000000000002</v>
      </c>
      <c r="D79" s="302">
        <v>315.7</v>
      </c>
      <c r="E79" s="302">
        <v>310.39999999999998</v>
      </c>
      <c r="F79" s="302">
        <v>306.7</v>
      </c>
      <c r="G79" s="302">
        <v>301.39999999999998</v>
      </c>
      <c r="H79" s="302">
        <v>319.39999999999998</v>
      </c>
      <c r="I79" s="302">
        <v>324.70000000000005</v>
      </c>
      <c r="J79" s="302">
        <v>328.4</v>
      </c>
      <c r="K79" s="301">
        <v>321</v>
      </c>
      <c r="L79" s="301">
        <v>312</v>
      </c>
      <c r="M79" s="301">
        <v>13.53964</v>
      </c>
      <c r="N79" s="1"/>
      <c r="O79" s="1"/>
    </row>
    <row r="80" spans="1:15" ht="12.75" customHeight="1">
      <c r="A80" s="30">
        <v>70</v>
      </c>
      <c r="B80" s="311" t="s">
        <v>319</v>
      </c>
      <c r="C80" s="301">
        <v>842.1</v>
      </c>
      <c r="D80" s="302">
        <v>846.20000000000016</v>
      </c>
      <c r="E80" s="302">
        <v>822.45000000000027</v>
      </c>
      <c r="F80" s="302">
        <v>802.80000000000007</v>
      </c>
      <c r="G80" s="302">
        <v>779.05000000000018</v>
      </c>
      <c r="H80" s="302">
        <v>865.85000000000036</v>
      </c>
      <c r="I80" s="302">
        <v>889.60000000000014</v>
      </c>
      <c r="J80" s="302">
        <v>909.25000000000045</v>
      </c>
      <c r="K80" s="301">
        <v>869.95</v>
      </c>
      <c r="L80" s="301">
        <v>826.55</v>
      </c>
      <c r="M80" s="301">
        <v>0.72743000000000002</v>
      </c>
      <c r="N80" s="1"/>
      <c r="O80" s="1"/>
    </row>
    <row r="81" spans="1:15" ht="12.75" customHeight="1">
      <c r="A81" s="30">
        <v>71</v>
      </c>
      <c r="B81" s="311" t="s">
        <v>321</v>
      </c>
      <c r="C81" s="301">
        <v>6544.55</v>
      </c>
      <c r="D81" s="302">
        <v>6618.5999999999995</v>
      </c>
      <c r="E81" s="302">
        <v>6438.1999999999989</v>
      </c>
      <c r="F81" s="302">
        <v>6331.8499999999995</v>
      </c>
      <c r="G81" s="302">
        <v>6151.4499999999989</v>
      </c>
      <c r="H81" s="302">
        <v>6724.9499999999989</v>
      </c>
      <c r="I81" s="302">
        <v>6905.3499999999985</v>
      </c>
      <c r="J81" s="302">
        <v>7011.6999999999989</v>
      </c>
      <c r="K81" s="301">
        <v>6799</v>
      </c>
      <c r="L81" s="301">
        <v>6512.25</v>
      </c>
      <c r="M81" s="301">
        <v>0.14366999999999999</v>
      </c>
      <c r="N81" s="1"/>
      <c r="O81" s="1"/>
    </row>
    <row r="82" spans="1:15" ht="12.75" customHeight="1">
      <c r="A82" s="30">
        <v>72</v>
      </c>
      <c r="B82" s="311" t="s">
        <v>322</v>
      </c>
      <c r="C82" s="301">
        <v>904.9</v>
      </c>
      <c r="D82" s="302">
        <v>920.59999999999991</v>
      </c>
      <c r="E82" s="302">
        <v>874.39999999999986</v>
      </c>
      <c r="F82" s="302">
        <v>843.9</v>
      </c>
      <c r="G82" s="302">
        <v>797.69999999999993</v>
      </c>
      <c r="H82" s="302">
        <v>951.0999999999998</v>
      </c>
      <c r="I82" s="302">
        <v>997.29999999999984</v>
      </c>
      <c r="J82" s="302">
        <v>1027.7999999999997</v>
      </c>
      <c r="K82" s="301">
        <v>966.8</v>
      </c>
      <c r="L82" s="301">
        <v>890.1</v>
      </c>
      <c r="M82" s="301">
        <v>0.81628000000000001</v>
      </c>
      <c r="N82" s="1"/>
      <c r="O82" s="1"/>
    </row>
    <row r="83" spans="1:15" ht="12.75" customHeight="1">
      <c r="A83" s="30">
        <v>73</v>
      </c>
      <c r="B83" s="311" t="s">
        <v>78</v>
      </c>
      <c r="C83" s="301">
        <v>13329.75</v>
      </c>
      <c r="D83" s="302">
        <v>13425.216666666667</v>
      </c>
      <c r="E83" s="302">
        <v>13194.533333333335</v>
      </c>
      <c r="F83" s="302">
        <v>13059.316666666668</v>
      </c>
      <c r="G83" s="302">
        <v>12828.633333333335</v>
      </c>
      <c r="H83" s="302">
        <v>13560.433333333334</v>
      </c>
      <c r="I83" s="302">
        <v>13791.116666666669</v>
      </c>
      <c r="J83" s="302">
        <v>13926.333333333334</v>
      </c>
      <c r="K83" s="301">
        <v>13655.9</v>
      </c>
      <c r="L83" s="301">
        <v>13290</v>
      </c>
      <c r="M83" s="301">
        <v>0.17576</v>
      </c>
      <c r="N83" s="1"/>
      <c r="O83" s="1"/>
    </row>
    <row r="84" spans="1:15" ht="12.75" customHeight="1">
      <c r="A84" s="30">
        <v>74</v>
      </c>
      <c r="B84" s="311" t="s">
        <v>80</v>
      </c>
      <c r="C84" s="301">
        <v>301</v>
      </c>
      <c r="D84" s="302">
        <v>304.08333333333331</v>
      </c>
      <c r="E84" s="302">
        <v>296.66666666666663</v>
      </c>
      <c r="F84" s="302">
        <v>292.33333333333331</v>
      </c>
      <c r="G84" s="302">
        <v>284.91666666666663</v>
      </c>
      <c r="H84" s="302">
        <v>308.41666666666663</v>
      </c>
      <c r="I84" s="302">
        <v>315.83333333333326</v>
      </c>
      <c r="J84" s="302">
        <v>320.16666666666663</v>
      </c>
      <c r="K84" s="301">
        <v>311.5</v>
      </c>
      <c r="L84" s="301">
        <v>299.75</v>
      </c>
      <c r="M84" s="301">
        <v>69.527550000000005</v>
      </c>
      <c r="N84" s="1"/>
      <c r="O84" s="1"/>
    </row>
    <row r="85" spans="1:15" ht="12.75" customHeight="1">
      <c r="A85" s="30">
        <v>75</v>
      </c>
      <c r="B85" s="311" t="s">
        <v>323</v>
      </c>
      <c r="C85" s="301">
        <v>442.7</v>
      </c>
      <c r="D85" s="302">
        <v>445.88333333333338</v>
      </c>
      <c r="E85" s="302">
        <v>436.81666666666678</v>
      </c>
      <c r="F85" s="302">
        <v>430.93333333333339</v>
      </c>
      <c r="G85" s="302">
        <v>421.86666666666679</v>
      </c>
      <c r="H85" s="302">
        <v>451.76666666666677</v>
      </c>
      <c r="I85" s="302">
        <v>460.83333333333337</v>
      </c>
      <c r="J85" s="302">
        <v>466.71666666666675</v>
      </c>
      <c r="K85" s="301">
        <v>454.95</v>
      </c>
      <c r="L85" s="301">
        <v>440</v>
      </c>
      <c r="M85" s="301">
        <v>2.39228</v>
      </c>
      <c r="N85" s="1"/>
      <c r="O85" s="1"/>
    </row>
    <row r="86" spans="1:15" ht="12.75" customHeight="1">
      <c r="A86" s="30">
        <v>76</v>
      </c>
      <c r="B86" s="311" t="s">
        <v>81</v>
      </c>
      <c r="C86" s="301">
        <v>3332.1</v>
      </c>
      <c r="D86" s="302">
        <v>3340.9333333333329</v>
      </c>
      <c r="E86" s="302">
        <v>3291.4666666666658</v>
      </c>
      <c r="F86" s="302">
        <v>3250.833333333333</v>
      </c>
      <c r="G86" s="302">
        <v>3201.3666666666659</v>
      </c>
      <c r="H86" s="302">
        <v>3381.5666666666657</v>
      </c>
      <c r="I86" s="302">
        <v>3431.0333333333328</v>
      </c>
      <c r="J86" s="302">
        <v>3471.6666666666656</v>
      </c>
      <c r="K86" s="301">
        <v>3390.4</v>
      </c>
      <c r="L86" s="301">
        <v>3300.3</v>
      </c>
      <c r="M86" s="301">
        <v>5.2736999999999998</v>
      </c>
      <c r="N86" s="1"/>
      <c r="O86" s="1"/>
    </row>
    <row r="87" spans="1:15" ht="12.75" customHeight="1">
      <c r="A87" s="30">
        <v>77</v>
      </c>
      <c r="B87" s="311" t="s">
        <v>310</v>
      </c>
      <c r="C87" s="301">
        <v>584.20000000000005</v>
      </c>
      <c r="D87" s="302">
        <v>594.35</v>
      </c>
      <c r="E87" s="302">
        <v>562.25</v>
      </c>
      <c r="F87" s="302">
        <v>540.29999999999995</v>
      </c>
      <c r="G87" s="302">
        <v>508.19999999999993</v>
      </c>
      <c r="H87" s="302">
        <v>616.30000000000007</v>
      </c>
      <c r="I87" s="302">
        <v>648.4000000000002</v>
      </c>
      <c r="J87" s="302">
        <v>670.35000000000014</v>
      </c>
      <c r="K87" s="301">
        <v>626.45000000000005</v>
      </c>
      <c r="L87" s="301">
        <v>572.4</v>
      </c>
      <c r="M87" s="301">
        <v>24.940740000000002</v>
      </c>
      <c r="N87" s="1"/>
      <c r="O87" s="1"/>
    </row>
    <row r="88" spans="1:15" ht="12.75" customHeight="1">
      <c r="A88" s="30">
        <v>78</v>
      </c>
      <c r="B88" s="311" t="s">
        <v>320</v>
      </c>
      <c r="C88" s="301">
        <v>330.45</v>
      </c>
      <c r="D88" s="302">
        <v>335.2833333333333</v>
      </c>
      <c r="E88" s="302">
        <v>324.16666666666663</v>
      </c>
      <c r="F88" s="302">
        <v>317.88333333333333</v>
      </c>
      <c r="G88" s="302">
        <v>306.76666666666665</v>
      </c>
      <c r="H88" s="302">
        <v>341.56666666666661</v>
      </c>
      <c r="I88" s="302">
        <v>352.68333333333328</v>
      </c>
      <c r="J88" s="302">
        <v>358.96666666666658</v>
      </c>
      <c r="K88" s="301">
        <v>346.4</v>
      </c>
      <c r="L88" s="301">
        <v>329</v>
      </c>
      <c r="M88" s="301">
        <v>22.190069999999999</v>
      </c>
      <c r="N88" s="1"/>
      <c r="O88" s="1"/>
    </row>
    <row r="89" spans="1:15" ht="12.75" customHeight="1">
      <c r="A89" s="30">
        <v>79</v>
      </c>
      <c r="B89" s="311" t="s">
        <v>411</v>
      </c>
      <c r="C89" s="301">
        <v>629.04999999999995</v>
      </c>
      <c r="D89" s="302">
        <v>616.16666666666663</v>
      </c>
      <c r="E89" s="302">
        <v>597.5333333333333</v>
      </c>
      <c r="F89" s="302">
        <v>566.01666666666665</v>
      </c>
      <c r="G89" s="302">
        <v>547.38333333333333</v>
      </c>
      <c r="H89" s="302">
        <v>647.68333333333328</v>
      </c>
      <c r="I89" s="302">
        <v>666.31666666666672</v>
      </c>
      <c r="J89" s="302">
        <v>697.83333333333326</v>
      </c>
      <c r="K89" s="301">
        <v>634.79999999999995</v>
      </c>
      <c r="L89" s="301">
        <v>584.65</v>
      </c>
      <c r="M89" s="301">
        <v>7.6555900000000001</v>
      </c>
      <c r="N89" s="1"/>
      <c r="O89" s="1"/>
    </row>
    <row r="90" spans="1:15" ht="12.75" customHeight="1">
      <c r="A90" s="30">
        <v>80</v>
      </c>
      <c r="B90" s="311" t="s">
        <v>341</v>
      </c>
      <c r="C90" s="301">
        <v>2418.1</v>
      </c>
      <c r="D90" s="302">
        <v>2382.0500000000002</v>
      </c>
      <c r="E90" s="302">
        <v>2320.1000000000004</v>
      </c>
      <c r="F90" s="302">
        <v>2222.1000000000004</v>
      </c>
      <c r="G90" s="302">
        <v>2160.1500000000005</v>
      </c>
      <c r="H90" s="302">
        <v>2480.0500000000002</v>
      </c>
      <c r="I90" s="302">
        <v>2542</v>
      </c>
      <c r="J90" s="302">
        <v>2640</v>
      </c>
      <c r="K90" s="301">
        <v>2444</v>
      </c>
      <c r="L90" s="301">
        <v>2284.0500000000002</v>
      </c>
      <c r="M90" s="301">
        <v>2.2544200000000001</v>
      </c>
      <c r="N90" s="1"/>
      <c r="O90" s="1"/>
    </row>
    <row r="91" spans="1:15" ht="12.75" customHeight="1">
      <c r="A91" s="30">
        <v>81</v>
      </c>
      <c r="B91" s="311" t="s">
        <v>82</v>
      </c>
      <c r="C91" s="301">
        <v>180.85</v>
      </c>
      <c r="D91" s="302">
        <v>181.11666666666667</v>
      </c>
      <c r="E91" s="302">
        <v>178.23333333333335</v>
      </c>
      <c r="F91" s="302">
        <v>175.61666666666667</v>
      </c>
      <c r="G91" s="302">
        <v>172.73333333333335</v>
      </c>
      <c r="H91" s="302">
        <v>183.73333333333335</v>
      </c>
      <c r="I91" s="302">
        <v>186.61666666666667</v>
      </c>
      <c r="J91" s="302">
        <v>189.23333333333335</v>
      </c>
      <c r="K91" s="301">
        <v>184</v>
      </c>
      <c r="L91" s="301">
        <v>178.5</v>
      </c>
      <c r="M91" s="301">
        <v>80.371210000000005</v>
      </c>
      <c r="N91" s="1"/>
      <c r="O91" s="1"/>
    </row>
    <row r="92" spans="1:15" ht="12.75" customHeight="1">
      <c r="A92" s="30">
        <v>82</v>
      </c>
      <c r="B92" s="311" t="s">
        <v>327</v>
      </c>
      <c r="C92" s="301">
        <v>418.35</v>
      </c>
      <c r="D92" s="302">
        <v>421</v>
      </c>
      <c r="E92" s="302">
        <v>411.4</v>
      </c>
      <c r="F92" s="302">
        <v>404.45</v>
      </c>
      <c r="G92" s="302">
        <v>394.84999999999997</v>
      </c>
      <c r="H92" s="302">
        <v>427.95</v>
      </c>
      <c r="I92" s="302">
        <v>437.55</v>
      </c>
      <c r="J92" s="302">
        <v>444.5</v>
      </c>
      <c r="K92" s="301">
        <v>430.6</v>
      </c>
      <c r="L92" s="301">
        <v>414.05</v>
      </c>
      <c r="M92" s="301">
        <v>5.22065</v>
      </c>
      <c r="N92" s="1"/>
      <c r="O92" s="1"/>
    </row>
    <row r="93" spans="1:15" ht="12.75" customHeight="1">
      <c r="A93" s="30">
        <v>83</v>
      </c>
      <c r="B93" s="311" t="s">
        <v>328</v>
      </c>
      <c r="C93" s="301">
        <v>663.8</v>
      </c>
      <c r="D93" s="302">
        <v>670.23333333333323</v>
      </c>
      <c r="E93" s="302">
        <v>651.81666666666649</v>
      </c>
      <c r="F93" s="302">
        <v>639.83333333333326</v>
      </c>
      <c r="G93" s="302">
        <v>621.41666666666652</v>
      </c>
      <c r="H93" s="302">
        <v>682.21666666666647</v>
      </c>
      <c r="I93" s="302">
        <v>700.63333333333321</v>
      </c>
      <c r="J93" s="302">
        <v>712.61666666666645</v>
      </c>
      <c r="K93" s="301">
        <v>688.65</v>
      </c>
      <c r="L93" s="301">
        <v>658.25</v>
      </c>
      <c r="M93" s="301">
        <v>0.38808999999999999</v>
      </c>
      <c r="N93" s="1"/>
      <c r="O93" s="1"/>
    </row>
    <row r="94" spans="1:15" ht="12.75" customHeight="1">
      <c r="A94" s="30">
        <v>84</v>
      </c>
      <c r="B94" s="311" t="s">
        <v>330</v>
      </c>
      <c r="C94" s="301">
        <v>683.75</v>
      </c>
      <c r="D94" s="302">
        <v>684.73333333333323</v>
      </c>
      <c r="E94" s="302">
        <v>674.11666666666645</v>
      </c>
      <c r="F94" s="302">
        <v>664.48333333333323</v>
      </c>
      <c r="G94" s="302">
        <v>653.86666666666645</v>
      </c>
      <c r="H94" s="302">
        <v>694.36666666666645</v>
      </c>
      <c r="I94" s="302">
        <v>704.98333333333323</v>
      </c>
      <c r="J94" s="302">
        <v>714.61666666666645</v>
      </c>
      <c r="K94" s="301">
        <v>695.35</v>
      </c>
      <c r="L94" s="301">
        <v>675.1</v>
      </c>
      <c r="M94" s="301">
        <v>0.91600999999999999</v>
      </c>
      <c r="N94" s="1"/>
      <c r="O94" s="1"/>
    </row>
    <row r="95" spans="1:15" ht="12.75" customHeight="1">
      <c r="A95" s="30">
        <v>85</v>
      </c>
      <c r="B95" s="311" t="s">
        <v>248</v>
      </c>
      <c r="C95" s="301">
        <v>102.45</v>
      </c>
      <c r="D95" s="302">
        <v>102.58333333333333</v>
      </c>
      <c r="E95" s="302">
        <v>100.96666666666665</v>
      </c>
      <c r="F95" s="302">
        <v>99.48333333333332</v>
      </c>
      <c r="G95" s="302">
        <v>97.866666666666646</v>
      </c>
      <c r="H95" s="302">
        <v>104.06666666666666</v>
      </c>
      <c r="I95" s="302">
        <v>105.68333333333334</v>
      </c>
      <c r="J95" s="302">
        <v>107.16666666666667</v>
      </c>
      <c r="K95" s="301">
        <v>104.2</v>
      </c>
      <c r="L95" s="301">
        <v>101.1</v>
      </c>
      <c r="M95" s="301">
        <v>15.20054</v>
      </c>
      <c r="N95" s="1"/>
      <c r="O95" s="1"/>
    </row>
    <row r="96" spans="1:15" ht="12.75" customHeight="1">
      <c r="A96" s="30">
        <v>86</v>
      </c>
      <c r="B96" s="311" t="s">
        <v>324</v>
      </c>
      <c r="C96" s="301">
        <v>352</v>
      </c>
      <c r="D96" s="302">
        <v>350.5333333333333</v>
      </c>
      <c r="E96" s="302">
        <v>344.06666666666661</v>
      </c>
      <c r="F96" s="302">
        <v>336.13333333333333</v>
      </c>
      <c r="G96" s="302">
        <v>329.66666666666663</v>
      </c>
      <c r="H96" s="302">
        <v>358.46666666666658</v>
      </c>
      <c r="I96" s="302">
        <v>364.93333333333328</v>
      </c>
      <c r="J96" s="302">
        <v>372.86666666666656</v>
      </c>
      <c r="K96" s="301">
        <v>357</v>
      </c>
      <c r="L96" s="301">
        <v>342.6</v>
      </c>
      <c r="M96" s="301">
        <v>2.0262600000000002</v>
      </c>
      <c r="N96" s="1"/>
      <c r="O96" s="1"/>
    </row>
    <row r="97" spans="1:15" ht="12.75" customHeight="1">
      <c r="A97" s="30">
        <v>87</v>
      </c>
      <c r="B97" s="311" t="s">
        <v>333</v>
      </c>
      <c r="C97" s="301">
        <v>1105.4000000000001</v>
      </c>
      <c r="D97" s="302">
        <v>1106.1833333333334</v>
      </c>
      <c r="E97" s="302">
        <v>1086.9666666666667</v>
      </c>
      <c r="F97" s="302">
        <v>1068.5333333333333</v>
      </c>
      <c r="G97" s="302">
        <v>1049.3166666666666</v>
      </c>
      <c r="H97" s="302">
        <v>1124.6166666666668</v>
      </c>
      <c r="I97" s="302">
        <v>1143.8333333333335</v>
      </c>
      <c r="J97" s="302">
        <v>1162.2666666666669</v>
      </c>
      <c r="K97" s="301">
        <v>1125.4000000000001</v>
      </c>
      <c r="L97" s="301">
        <v>1087.75</v>
      </c>
      <c r="M97" s="301">
        <v>4.8665799999999999</v>
      </c>
      <c r="N97" s="1"/>
      <c r="O97" s="1"/>
    </row>
    <row r="98" spans="1:15" ht="12.75" customHeight="1">
      <c r="A98" s="30">
        <v>88</v>
      </c>
      <c r="B98" s="311" t="s">
        <v>331</v>
      </c>
      <c r="C98" s="301">
        <v>899.25</v>
      </c>
      <c r="D98" s="302">
        <v>904.83333333333337</v>
      </c>
      <c r="E98" s="302">
        <v>889.66666666666674</v>
      </c>
      <c r="F98" s="302">
        <v>880.08333333333337</v>
      </c>
      <c r="G98" s="302">
        <v>864.91666666666674</v>
      </c>
      <c r="H98" s="302">
        <v>914.41666666666674</v>
      </c>
      <c r="I98" s="302">
        <v>929.58333333333348</v>
      </c>
      <c r="J98" s="302">
        <v>939.16666666666674</v>
      </c>
      <c r="K98" s="301">
        <v>920</v>
      </c>
      <c r="L98" s="301">
        <v>895.25</v>
      </c>
      <c r="M98" s="301">
        <v>0.60668</v>
      </c>
      <c r="N98" s="1"/>
      <c r="O98" s="1"/>
    </row>
    <row r="99" spans="1:15" ht="12.75" customHeight="1">
      <c r="A99" s="30">
        <v>89</v>
      </c>
      <c r="B99" s="311" t="s">
        <v>332</v>
      </c>
      <c r="C99" s="301">
        <v>16.850000000000001</v>
      </c>
      <c r="D99" s="302">
        <v>16.7</v>
      </c>
      <c r="E99" s="302">
        <v>16.399999999999999</v>
      </c>
      <c r="F99" s="302">
        <v>15.95</v>
      </c>
      <c r="G99" s="302">
        <v>15.649999999999999</v>
      </c>
      <c r="H99" s="302">
        <v>17.149999999999999</v>
      </c>
      <c r="I99" s="302">
        <v>17.450000000000003</v>
      </c>
      <c r="J99" s="302">
        <v>17.899999999999999</v>
      </c>
      <c r="K99" s="301">
        <v>17</v>
      </c>
      <c r="L99" s="301">
        <v>16.25</v>
      </c>
      <c r="M99" s="301">
        <v>16.994789999999998</v>
      </c>
      <c r="N99" s="1"/>
      <c r="O99" s="1"/>
    </row>
    <row r="100" spans="1:15" ht="12.75" customHeight="1">
      <c r="A100" s="30">
        <v>90</v>
      </c>
      <c r="B100" s="311" t="s">
        <v>334</v>
      </c>
      <c r="C100" s="301">
        <v>504.6</v>
      </c>
      <c r="D100" s="302">
        <v>507.7</v>
      </c>
      <c r="E100" s="302">
        <v>490.25</v>
      </c>
      <c r="F100" s="302">
        <v>475.90000000000003</v>
      </c>
      <c r="G100" s="302">
        <v>458.45000000000005</v>
      </c>
      <c r="H100" s="302">
        <v>522.04999999999995</v>
      </c>
      <c r="I100" s="302">
        <v>539.49999999999989</v>
      </c>
      <c r="J100" s="302">
        <v>553.84999999999991</v>
      </c>
      <c r="K100" s="301">
        <v>525.15</v>
      </c>
      <c r="L100" s="301">
        <v>493.35</v>
      </c>
      <c r="M100" s="301">
        <v>1.22096</v>
      </c>
      <c r="N100" s="1"/>
      <c r="O100" s="1"/>
    </row>
    <row r="101" spans="1:15" ht="12.75" customHeight="1">
      <c r="A101" s="30">
        <v>91</v>
      </c>
      <c r="B101" s="311" t="s">
        <v>335</v>
      </c>
      <c r="C101" s="301">
        <v>744.85</v>
      </c>
      <c r="D101" s="302">
        <v>748.6</v>
      </c>
      <c r="E101" s="302">
        <v>736.2</v>
      </c>
      <c r="F101" s="302">
        <v>727.55000000000007</v>
      </c>
      <c r="G101" s="302">
        <v>715.15000000000009</v>
      </c>
      <c r="H101" s="302">
        <v>757.25</v>
      </c>
      <c r="I101" s="302">
        <v>769.64999999999986</v>
      </c>
      <c r="J101" s="302">
        <v>778.3</v>
      </c>
      <c r="K101" s="301">
        <v>761</v>
      </c>
      <c r="L101" s="301">
        <v>739.95</v>
      </c>
      <c r="M101" s="301">
        <v>0.96145000000000003</v>
      </c>
      <c r="N101" s="1"/>
      <c r="O101" s="1"/>
    </row>
    <row r="102" spans="1:15" ht="12.75" customHeight="1">
      <c r="A102" s="30">
        <v>92</v>
      </c>
      <c r="B102" s="311" t="s">
        <v>336</v>
      </c>
      <c r="C102" s="301">
        <v>4089.25</v>
      </c>
      <c r="D102" s="302">
        <v>4092.1333333333332</v>
      </c>
      <c r="E102" s="302">
        <v>3999.2666666666664</v>
      </c>
      <c r="F102" s="302">
        <v>3909.2833333333333</v>
      </c>
      <c r="G102" s="302">
        <v>3816.4166666666665</v>
      </c>
      <c r="H102" s="302">
        <v>4182.1166666666668</v>
      </c>
      <c r="I102" s="302">
        <v>4274.9833333333336</v>
      </c>
      <c r="J102" s="302">
        <v>4364.9666666666662</v>
      </c>
      <c r="K102" s="301">
        <v>4185</v>
      </c>
      <c r="L102" s="301">
        <v>4002.15</v>
      </c>
      <c r="M102" s="301">
        <v>0.17401</v>
      </c>
      <c r="N102" s="1"/>
      <c r="O102" s="1"/>
    </row>
    <row r="103" spans="1:15" ht="12.75" customHeight="1">
      <c r="A103" s="30">
        <v>93</v>
      </c>
      <c r="B103" s="311" t="s">
        <v>247</v>
      </c>
      <c r="C103" s="301">
        <v>71.3</v>
      </c>
      <c r="D103" s="302">
        <v>72.033333333333331</v>
      </c>
      <c r="E103" s="302">
        <v>69.86666666666666</v>
      </c>
      <c r="F103" s="302">
        <v>68.433333333333323</v>
      </c>
      <c r="G103" s="302">
        <v>66.266666666666652</v>
      </c>
      <c r="H103" s="302">
        <v>73.466666666666669</v>
      </c>
      <c r="I103" s="302">
        <v>75.633333333333354</v>
      </c>
      <c r="J103" s="302">
        <v>77.066666666666677</v>
      </c>
      <c r="K103" s="301">
        <v>74.2</v>
      </c>
      <c r="L103" s="301">
        <v>70.599999999999994</v>
      </c>
      <c r="M103" s="301">
        <v>34.66883</v>
      </c>
      <c r="N103" s="1"/>
      <c r="O103" s="1"/>
    </row>
    <row r="104" spans="1:15" ht="12.75" customHeight="1">
      <c r="A104" s="30">
        <v>94</v>
      </c>
      <c r="B104" s="311" t="s">
        <v>329</v>
      </c>
      <c r="C104" s="301">
        <v>701.8</v>
      </c>
      <c r="D104" s="302">
        <v>702.61666666666667</v>
      </c>
      <c r="E104" s="302">
        <v>695.23333333333335</v>
      </c>
      <c r="F104" s="302">
        <v>688.66666666666663</v>
      </c>
      <c r="G104" s="302">
        <v>681.2833333333333</v>
      </c>
      <c r="H104" s="302">
        <v>709.18333333333339</v>
      </c>
      <c r="I104" s="302">
        <v>716.56666666666683</v>
      </c>
      <c r="J104" s="302">
        <v>723.13333333333344</v>
      </c>
      <c r="K104" s="301">
        <v>710</v>
      </c>
      <c r="L104" s="301">
        <v>696.05</v>
      </c>
      <c r="M104" s="301">
        <v>2.1898900000000001</v>
      </c>
      <c r="N104" s="1"/>
      <c r="O104" s="1"/>
    </row>
    <row r="105" spans="1:15" ht="12.75" customHeight="1">
      <c r="A105" s="30">
        <v>95</v>
      </c>
      <c r="B105" s="311" t="s">
        <v>826</v>
      </c>
      <c r="C105" s="301">
        <v>166.7</v>
      </c>
      <c r="D105" s="302">
        <v>166.91666666666666</v>
      </c>
      <c r="E105" s="302">
        <v>164.73333333333332</v>
      </c>
      <c r="F105" s="302">
        <v>162.76666666666665</v>
      </c>
      <c r="G105" s="302">
        <v>160.58333333333331</v>
      </c>
      <c r="H105" s="302">
        <v>168.88333333333333</v>
      </c>
      <c r="I105" s="302">
        <v>171.06666666666666</v>
      </c>
      <c r="J105" s="302">
        <v>173.03333333333333</v>
      </c>
      <c r="K105" s="301">
        <v>169.1</v>
      </c>
      <c r="L105" s="301">
        <v>164.95</v>
      </c>
      <c r="M105" s="301">
        <v>18.947800000000001</v>
      </c>
      <c r="N105" s="1"/>
      <c r="O105" s="1"/>
    </row>
    <row r="106" spans="1:15" ht="12.75" customHeight="1">
      <c r="A106" s="30">
        <v>96</v>
      </c>
      <c r="B106" s="311" t="s">
        <v>337</v>
      </c>
      <c r="C106" s="301">
        <v>288.2</v>
      </c>
      <c r="D106" s="302">
        <v>289.08333333333331</v>
      </c>
      <c r="E106" s="302">
        <v>281.21666666666664</v>
      </c>
      <c r="F106" s="302">
        <v>274.23333333333335</v>
      </c>
      <c r="G106" s="302">
        <v>266.36666666666667</v>
      </c>
      <c r="H106" s="302">
        <v>296.06666666666661</v>
      </c>
      <c r="I106" s="302">
        <v>303.93333333333328</v>
      </c>
      <c r="J106" s="302">
        <v>310.91666666666657</v>
      </c>
      <c r="K106" s="301">
        <v>296.95</v>
      </c>
      <c r="L106" s="301">
        <v>282.10000000000002</v>
      </c>
      <c r="M106" s="301">
        <v>1.94147</v>
      </c>
      <c r="N106" s="1"/>
      <c r="O106" s="1"/>
    </row>
    <row r="107" spans="1:15" ht="12.75" customHeight="1">
      <c r="A107" s="30">
        <v>97</v>
      </c>
      <c r="B107" s="311" t="s">
        <v>338</v>
      </c>
      <c r="C107" s="301">
        <v>299.95</v>
      </c>
      <c r="D107" s="302">
        <v>300.48333333333329</v>
      </c>
      <c r="E107" s="302">
        <v>294.06666666666661</v>
      </c>
      <c r="F107" s="302">
        <v>288.18333333333334</v>
      </c>
      <c r="G107" s="302">
        <v>281.76666666666665</v>
      </c>
      <c r="H107" s="302">
        <v>306.36666666666656</v>
      </c>
      <c r="I107" s="302">
        <v>312.78333333333319</v>
      </c>
      <c r="J107" s="302">
        <v>318.66666666666652</v>
      </c>
      <c r="K107" s="301">
        <v>306.89999999999998</v>
      </c>
      <c r="L107" s="301">
        <v>294.60000000000002</v>
      </c>
      <c r="M107" s="301">
        <v>22.000610000000002</v>
      </c>
      <c r="N107" s="1"/>
      <c r="O107" s="1"/>
    </row>
    <row r="108" spans="1:15" ht="12.75" customHeight="1">
      <c r="A108" s="30">
        <v>98</v>
      </c>
      <c r="B108" s="311" t="s">
        <v>83</v>
      </c>
      <c r="C108" s="301">
        <v>641.29999999999995</v>
      </c>
      <c r="D108" s="302">
        <v>634.19999999999993</v>
      </c>
      <c r="E108" s="302">
        <v>622.19999999999982</v>
      </c>
      <c r="F108" s="302">
        <v>603.09999999999991</v>
      </c>
      <c r="G108" s="302">
        <v>591.0999999999998</v>
      </c>
      <c r="H108" s="302">
        <v>653.29999999999984</v>
      </c>
      <c r="I108" s="302">
        <v>665.30000000000007</v>
      </c>
      <c r="J108" s="302">
        <v>684.39999999999986</v>
      </c>
      <c r="K108" s="301">
        <v>646.20000000000005</v>
      </c>
      <c r="L108" s="301">
        <v>615.1</v>
      </c>
      <c r="M108" s="301">
        <v>21.49896</v>
      </c>
      <c r="N108" s="1"/>
      <c r="O108" s="1"/>
    </row>
    <row r="109" spans="1:15" ht="12.75" customHeight="1">
      <c r="A109" s="30">
        <v>99</v>
      </c>
      <c r="B109" s="311" t="s">
        <v>339</v>
      </c>
      <c r="C109" s="301">
        <v>616</v>
      </c>
      <c r="D109" s="302">
        <v>611.91666666666663</v>
      </c>
      <c r="E109" s="302">
        <v>604.18333333333328</v>
      </c>
      <c r="F109" s="302">
        <v>592.36666666666667</v>
      </c>
      <c r="G109" s="302">
        <v>584.63333333333333</v>
      </c>
      <c r="H109" s="302">
        <v>623.73333333333323</v>
      </c>
      <c r="I109" s="302">
        <v>631.46666666666658</v>
      </c>
      <c r="J109" s="302">
        <v>643.28333333333319</v>
      </c>
      <c r="K109" s="301">
        <v>619.65</v>
      </c>
      <c r="L109" s="301">
        <v>600.1</v>
      </c>
      <c r="M109" s="301">
        <v>0.45043</v>
      </c>
      <c r="N109" s="1"/>
      <c r="O109" s="1"/>
    </row>
    <row r="110" spans="1:15" ht="12.75" customHeight="1">
      <c r="A110" s="30">
        <v>100</v>
      </c>
      <c r="B110" s="311" t="s">
        <v>84</v>
      </c>
      <c r="C110" s="301">
        <v>914.75</v>
      </c>
      <c r="D110" s="302">
        <v>923.36666666666667</v>
      </c>
      <c r="E110" s="302">
        <v>902.18333333333339</v>
      </c>
      <c r="F110" s="302">
        <v>889.61666666666667</v>
      </c>
      <c r="G110" s="302">
        <v>868.43333333333339</v>
      </c>
      <c r="H110" s="302">
        <v>935.93333333333339</v>
      </c>
      <c r="I110" s="302">
        <v>957.11666666666656</v>
      </c>
      <c r="J110" s="302">
        <v>969.68333333333339</v>
      </c>
      <c r="K110" s="301">
        <v>944.55</v>
      </c>
      <c r="L110" s="301">
        <v>910.8</v>
      </c>
      <c r="M110" s="301">
        <v>27.15476</v>
      </c>
      <c r="N110" s="1"/>
      <c r="O110" s="1"/>
    </row>
    <row r="111" spans="1:15" ht="12.75" customHeight="1">
      <c r="A111" s="30">
        <v>101</v>
      </c>
      <c r="B111" s="311" t="s">
        <v>85</v>
      </c>
      <c r="C111" s="301">
        <v>182.65</v>
      </c>
      <c r="D111" s="302">
        <v>182.29999999999998</v>
      </c>
      <c r="E111" s="302">
        <v>179.74999999999997</v>
      </c>
      <c r="F111" s="302">
        <v>176.85</v>
      </c>
      <c r="G111" s="302">
        <v>174.29999999999998</v>
      </c>
      <c r="H111" s="302">
        <v>185.19999999999996</v>
      </c>
      <c r="I111" s="302">
        <v>187.74999999999997</v>
      </c>
      <c r="J111" s="302">
        <v>190.64999999999995</v>
      </c>
      <c r="K111" s="301">
        <v>184.85</v>
      </c>
      <c r="L111" s="301">
        <v>179.4</v>
      </c>
      <c r="M111" s="301">
        <v>152.15694999999999</v>
      </c>
      <c r="N111" s="1"/>
      <c r="O111" s="1"/>
    </row>
    <row r="112" spans="1:15" ht="12.75" customHeight="1">
      <c r="A112" s="30">
        <v>102</v>
      </c>
      <c r="B112" s="311" t="s">
        <v>340</v>
      </c>
      <c r="C112" s="301">
        <v>302.60000000000002</v>
      </c>
      <c r="D112" s="302">
        <v>305.63333333333338</v>
      </c>
      <c r="E112" s="302">
        <v>298.96666666666675</v>
      </c>
      <c r="F112" s="302">
        <v>295.33333333333337</v>
      </c>
      <c r="G112" s="302">
        <v>288.66666666666674</v>
      </c>
      <c r="H112" s="302">
        <v>309.26666666666677</v>
      </c>
      <c r="I112" s="302">
        <v>315.93333333333339</v>
      </c>
      <c r="J112" s="302">
        <v>319.56666666666678</v>
      </c>
      <c r="K112" s="301">
        <v>312.3</v>
      </c>
      <c r="L112" s="301">
        <v>302</v>
      </c>
      <c r="M112" s="301">
        <v>1.4181900000000001</v>
      </c>
      <c r="N112" s="1"/>
      <c r="O112" s="1"/>
    </row>
    <row r="113" spans="1:15" ht="12.75" customHeight="1">
      <c r="A113" s="30">
        <v>103</v>
      </c>
      <c r="B113" s="311" t="s">
        <v>87</v>
      </c>
      <c r="C113" s="301">
        <v>3375.8</v>
      </c>
      <c r="D113" s="302">
        <v>3373.5833333333335</v>
      </c>
      <c r="E113" s="302">
        <v>3277.2666666666669</v>
      </c>
      <c r="F113" s="302">
        <v>3178.7333333333336</v>
      </c>
      <c r="G113" s="302">
        <v>3082.416666666667</v>
      </c>
      <c r="H113" s="302">
        <v>3472.1166666666668</v>
      </c>
      <c r="I113" s="302">
        <v>3568.4333333333334</v>
      </c>
      <c r="J113" s="302">
        <v>3666.9666666666667</v>
      </c>
      <c r="K113" s="301">
        <v>3469.9</v>
      </c>
      <c r="L113" s="301">
        <v>3275.05</v>
      </c>
      <c r="M113" s="301">
        <v>13.962870000000001</v>
      </c>
      <c r="N113" s="1"/>
      <c r="O113" s="1"/>
    </row>
    <row r="114" spans="1:15" ht="12.75" customHeight="1">
      <c r="A114" s="30">
        <v>104</v>
      </c>
      <c r="B114" s="311" t="s">
        <v>88</v>
      </c>
      <c r="C114" s="301">
        <v>1478.8</v>
      </c>
      <c r="D114" s="302">
        <v>1485.6000000000001</v>
      </c>
      <c r="E114" s="302">
        <v>1463.2000000000003</v>
      </c>
      <c r="F114" s="302">
        <v>1447.6000000000001</v>
      </c>
      <c r="G114" s="302">
        <v>1425.2000000000003</v>
      </c>
      <c r="H114" s="302">
        <v>1501.2000000000003</v>
      </c>
      <c r="I114" s="302">
        <v>1523.6000000000004</v>
      </c>
      <c r="J114" s="302">
        <v>1539.2000000000003</v>
      </c>
      <c r="K114" s="301">
        <v>1508</v>
      </c>
      <c r="L114" s="301">
        <v>1470</v>
      </c>
      <c r="M114" s="301">
        <v>3.9019699999999999</v>
      </c>
      <c r="N114" s="1"/>
      <c r="O114" s="1"/>
    </row>
    <row r="115" spans="1:15" ht="12.75" customHeight="1">
      <c r="A115" s="30">
        <v>105</v>
      </c>
      <c r="B115" s="311" t="s">
        <v>89</v>
      </c>
      <c r="C115" s="301">
        <v>609.54999999999995</v>
      </c>
      <c r="D115" s="302">
        <v>610.91666666666663</v>
      </c>
      <c r="E115" s="302">
        <v>598.43333333333328</v>
      </c>
      <c r="F115" s="302">
        <v>587.31666666666661</v>
      </c>
      <c r="G115" s="302">
        <v>574.83333333333326</v>
      </c>
      <c r="H115" s="302">
        <v>622.0333333333333</v>
      </c>
      <c r="I115" s="302">
        <v>634.51666666666665</v>
      </c>
      <c r="J115" s="302">
        <v>645.63333333333333</v>
      </c>
      <c r="K115" s="301">
        <v>623.4</v>
      </c>
      <c r="L115" s="301">
        <v>599.79999999999995</v>
      </c>
      <c r="M115" s="301">
        <v>18.40071</v>
      </c>
      <c r="N115" s="1"/>
      <c r="O115" s="1"/>
    </row>
    <row r="116" spans="1:15" ht="12.75" customHeight="1">
      <c r="A116" s="30">
        <v>106</v>
      </c>
      <c r="B116" s="311" t="s">
        <v>90</v>
      </c>
      <c r="C116" s="301">
        <v>923.45</v>
      </c>
      <c r="D116" s="302">
        <v>926.43333333333339</v>
      </c>
      <c r="E116" s="302">
        <v>914.91666666666674</v>
      </c>
      <c r="F116" s="302">
        <v>906.38333333333333</v>
      </c>
      <c r="G116" s="302">
        <v>894.86666666666667</v>
      </c>
      <c r="H116" s="302">
        <v>934.96666666666681</v>
      </c>
      <c r="I116" s="302">
        <v>946.48333333333346</v>
      </c>
      <c r="J116" s="302">
        <v>955.01666666666688</v>
      </c>
      <c r="K116" s="301">
        <v>937.95</v>
      </c>
      <c r="L116" s="301">
        <v>917.9</v>
      </c>
      <c r="M116" s="301">
        <v>3.8210500000000001</v>
      </c>
      <c r="N116" s="1"/>
      <c r="O116" s="1"/>
    </row>
    <row r="117" spans="1:15" ht="12.75" customHeight="1">
      <c r="A117" s="30">
        <v>107</v>
      </c>
      <c r="B117" s="311" t="s">
        <v>342</v>
      </c>
      <c r="C117" s="301">
        <v>954.3</v>
      </c>
      <c r="D117" s="302">
        <v>975.69999999999993</v>
      </c>
      <c r="E117" s="302">
        <v>923.59999999999991</v>
      </c>
      <c r="F117" s="302">
        <v>892.9</v>
      </c>
      <c r="G117" s="302">
        <v>840.8</v>
      </c>
      <c r="H117" s="302">
        <v>1006.3999999999999</v>
      </c>
      <c r="I117" s="302">
        <v>1058.5</v>
      </c>
      <c r="J117" s="302">
        <v>1089.1999999999998</v>
      </c>
      <c r="K117" s="301">
        <v>1027.8</v>
      </c>
      <c r="L117" s="301">
        <v>945</v>
      </c>
      <c r="M117" s="301">
        <v>1.5997699999999999</v>
      </c>
      <c r="N117" s="1"/>
      <c r="O117" s="1"/>
    </row>
    <row r="118" spans="1:15" ht="12.75" customHeight="1">
      <c r="A118" s="30">
        <v>108</v>
      </c>
      <c r="B118" s="311" t="s">
        <v>325</v>
      </c>
      <c r="C118" s="301">
        <v>3110.9</v>
      </c>
      <c r="D118" s="302">
        <v>3122.35</v>
      </c>
      <c r="E118" s="302">
        <v>3045.7</v>
      </c>
      <c r="F118" s="302">
        <v>2980.5</v>
      </c>
      <c r="G118" s="302">
        <v>2903.85</v>
      </c>
      <c r="H118" s="302">
        <v>3187.5499999999997</v>
      </c>
      <c r="I118" s="302">
        <v>3264.2000000000003</v>
      </c>
      <c r="J118" s="302">
        <v>3329.3999999999996</v>
      </c>
      <c r="K118" s="301">
        <v>3199</v>
      </c>
      <c r="L118" s="301">
        <v>3057.15</v>
      </c>
      <c r="M118" s="301">
        <v>0.51798</v>
      </c>
      <c r="N118" s="1"/>
      <c r="O118" s="1"/>
    </row>
    <row r="119" spans="1:15" ht="12.75" customHeight="1">
      <c r="A119" s="30">
        <v>109</v>
      </c>
      <c r="B119" s="311" t="s">
        <v>249</v>
      </c>
      <c r="C119" s="301">
        <v>323.55</v>
      </c>
      <c r="D119" s="302">
        <v>320.53333333333336</v>
      </c>
      <c r="E119" s="302">
        <v>315.01666666666671</v>
      </c>
      <c r="F119" s="302">
        <v>306.48333333333335</v>
      </c>
      <c r="G119" s="302">
        <v>300.9666666666667</v>
      </c>
      <c r="H119" s="302">
        <v>329.06666666666672</v>
      </c>
      <c r="I119" s="302">
        <v>334.58333333333337</v>
      </c>
      <c r="J119" s="302">
        <v>343.11666666666673</v>
      </c>
      <c r="K119" s="301">
        <v>326.05</v>
      </c>
      <c r="L119" s="301">
        <v>312</v>
      </c>
      <c r="M119" s="301">
        <v>16.68515</v>
      </c>
      <c r="N119" s="1"/>
      <c r="O119" s="1"/>
    </row>
    <row r="120" spans="1:15" ht="12.75" customHeight="1">
      <c r="A120" s="30">
        <v>110</v>
      </c>
      <c r="B120" s="311" t="s">
        <v>326</v>
      </c>
      <c r="C120" s="301">
        <v>179.6</v>
      </c>
      <c r="D120" s="302">
        <v>179.65</v>
      </c>
      <c r="E120" s="302">
        <v>178.45000000000002</v>
      </c>
      <c r="F120" s="302">
        <v>177.3</v>
      </c>
      <c r="G120" s="302">
        <v>176.10000000000002</v>
      </c>
      <c r="H120" s="302">
        <v>180.8</v>
      </c>
      <c r="I120" s="302">
        <v>182</v>
      </c>
      <c r="J120" s="302">
        <v>183.15</v>
      </c>
      <c r="K120" s="301">
        <v>180.85</v>
      </c>
      <c r="L120" s="301">
        <v>178.5</v>
      </c>
      <c r="M120" s="301">
        <v>2.5312700000000001</v>
      </c>
      <c r="N120" s="1"/>
      <c r="O120" s="1"/>
    </row>
    <row r="121" spans="1:15" ht="12.75" customHeight="1">
      <c r="A121" s="30">
        <v>111</v>
      </c>
      <c r="B121" s="311" t="s">
        <v>91</v>
      </c>
      <c r="C121" s="301">
        <v>128.55000000000001</v>
      </c>
      <c r="D121" s="302">
        <v>129.35</v>
      </c>
      <c r="E121" s="302">
        <v>127.35</v>
      </c>
      <c r="F121" s="302">
        <v>126.15</v>
      </c>
      <c r="G121" s="302">
        <v>124.15</v>
      </c>
      <c r="H121" s="302">
        <v>130.54999999999998</v>
      </c>
      <c r="I121" s="302">
        <v>132.54999999999998</v>
      </c>
      <c r="J121" s="302">
        <v>133.74999999999997</v>
      </c>
      <c r="K121" s="301">
        <v>131.35</v>
      </c>
      <c r="L121" s="301">
        <v>128.15</v>
      </c>
      <c r="M121" s="301">
        <v>19.110009999999999</v>
      </c>
      <c r="N121" s="1"/>
      <c r="O121" s="1"/>
    </row>
    <row r="122" spans="1:15" ht="12.75" customHeight="1">
      <c r="A122" s="30">
        <v>112</v>
      </c>
      <c r="B122" s="311" t="s">
        <v>92</v>
      </c>
      <c r="C122" s="301">
        <v>974.75</v>
      </c>
      <c r="D122" s="302">
        <v>974.0333333333333</v>
      </c>
      <c r="E122" s="302">
        <v>963.86666666666656</v>
      </c>
      <c r="F122" s="302">
        <v>952.98333333333323</v>
      </c>
      <c r="G122" s="302">
        <v>942.81666666666649</v>
      </c>
      <c r="H122" s="302">
        <v>984.91666666666663</v>
      </c>
      <c r="I122" s="302">
        <v>995.08333333333337</v>
      </c>
      <c r="J122" s="302">
        <v>1005.9666666666667</v>
      </c>
      <c r="K122" s="301">
        <v>984.2</v>
      </c>
      <c r="L122" s="301">
        <v>963.15</v>
      </c>
      <c r="M122" s="301">
        <v>3.10344</v>
      </c>
      <c r="N122" s="1"/>
      <c r="O122" s="1"/>
    </row>
    <row r="123" spans="1:15" ht="12.75" customHeight="1">
      <c r="A123" s="30">
        <v>113</v>
      </c>
      <c r="B123" s="311" t="s">
        <v>343</v>
      </c>
      <c r="C123" s="301">
        <v>766.25</v>
      </c>
      <c r="D123" s="302">
        <v>760.9</v>
      </c>
      <c r="E123" s="302">
        <v>749.8</v>
      </c>
      <c r="F123" s="302">
        <v>733.35</v>
      </c>
      <c r="G123" s="302">
        <v>722.25</v>
      </c>
      <c r="H123" s="302">
        <v>777.34999999999991</v>
      </c>
      <c r="I123" s="302">
        <v>788.45</v>
      </c>
      <c r="J123" s="302">
        <v>804.89999999999986</v>
      </c>
      <c r="K123" s="301">
        <v>772</v>
      </c>
      <c r="L123" s="301">
        <v>744.45</v>
      </c>
      <c r="M123" s="301">
        <v>2.4218099999999998</v>
      </c>
      <c r="N123" s="1"/>
      <c r="O123" s="1"/>
    </row>
    <row r="124" spans="1:15" ht="12.75" customHeight="1">
      <c r="A124" s="30">
        <v>114</v>
      </c>
      <c r="B124" s="311" t="s">
        <v>93</v>
      </c>
      <c r="C124" s="301">
        <v>484.6</v>
      </c>
      <c r="D124" s="302">
        <v>487.26666666666665</v>
      </c>
      <c r="E124" s="302">
        <v>479.58333333333331</v>
      </c>
      <c r="F124" s="302">
        <v>474.56666666666666</v>
      </c>
      <c r="G124" s="302">
        <v>466.88333333333333</v>
      </c>
      <c r="H124" s="302">
        <v>492.2833333333333</v>
      </c>
      <c r="I124" s="302">
        <v>499.9666666666667</v>
      </c>
      <c r="J124" s="302">
        <v>504.98333333333329</v>
      </c>
      <c r="K124" s="301">
        <v>494.95</v>
      </c>
      <c r="L124" s="301">
        <v>482.25</v>
      </c>
      <c r="M124" s="301">
        <v>43.343290000000003</v>
      </c>
      <c r="N124" s="1"/>
      <c r="O124" s="1"/>
    </row>
    <row r="125" spans="1:15" ht="12.75" customHeight="1">
      <c r="A125" s="30">
        <v>115</v>
      </c>
      <c r="B125" s="311" t="s">
        <v>250</v>
      </c>
      <c r="C125" s="301">
        <v>1259.4000000000001</v>
      </c>
      <c r="D125" s="302">
        <v>1255.55</v>
      </c>
      <c r="E125" s="302">
        <v>1232.3</v>
      </c>
      <c r="F125" s="302">
        <v>1205.2</v>
      </c>
      <c r="G125" s="302">
        <v>1181.95</v>
      </c>
      <c r="H125" s="302">
        <v>1282.6499999999999</v>
      </c>
      <c r="I125" s="302">
        <v>1305.8999999999999</v>
      </c>
      <c r="J125" s="302">
        <v>1332.9999999999998</v>
      </c>
      <c r="K125" s="301">
        <v>1278.8</v>
      </c>
      <c r="L125" s="301">
        <v>1228.45</v>
      </c>
      <c r="M125" s="301">
        <v>1.8987700000000001</v>
      </c>
      <c r="N125" s="1"/>
      <c r="O125" s="1"/>
    </row>
    <row r="126" spans="1:15" ht="12.75" customHeight="1">
      <c r="A126" s="30">
        <v>116</v>
      </c>
      <c r="B126" s="311" t="s">
        <v>348</v>
      </c>
      <c r="C126" s="301">
        <v>198.75</v>
      </c>
      <c r="D126" s="302">
        <v>200.91666666666666</v>
      </c>
      <c r="E126" s="302">
        <v>193.83333333333331</v>
      </c>
      <c r="F126" s="302">
        <v>188.91666666666666</v>
      </c>
      <c r="G126" s="302">
        <v>181.83333333333331</v>
      </c>
      <c r="H126" s="302">
        <v>205.83333333333331</v>
      </c>
      <c r="I126" s="302">
        <v>212.91666666666663</v>
      </c>
      <c r="J126" s="302">
        <v>217.83333333333331</v>
      </c>
      <c r="K126" s="301">
        <v>208</v>
      </c>
      <c r="L126" s="301">
        <v>196</v>
      </c>
      <c r="M126" s="301">
        <v>4.8065800000000003</v>
      </c>
      <c r="N126" s="1"/>
      <c r="O126" s="1"/>
    </row>
    <row r="127" spans="1:15" ht="12.75" customHeight="1">
      <c r="A127" s="30">
        <v>117</v>
      </c>
      <c r="B127" s="311" t="s">
        <v>344</v>
      </c>
      <c r="C127" s="301">
        <v>71.3</v>
      </c>
      <c r="D127" s="302">
        <v>72.416666666666671</v>
      </c>
      <c r="E127" s="302">
        <v>68.88333333333334</v>
      </c>
      <c r="F127" s="302">
        <v>66.466666666666669</v>
      </c>
      <c r="G127" s="302">
        <v>62.933333333333337</v>
      </c>
      <c r="H127" s="302">
        <v>74.833333333333343</v>
      </c>
      <c r="I127" s="302">
        <v>78.366666666666674</v>
      </c>
      <c r="J127" s="302">
        <v>80.783333333333346</v>
      </c>
      <c r="K127" s="301">
        <v>75.95</v>
      </c>
      <c r="L127" s="301">
        <v>70</v>
      </c>
      <c r="M127" s="301">
        <v>20.314990000000002</v>
      </c>
      <c r="N127" s="1"/>
      <c r="O127" s="1"/>
    </row>
    <row r="128" spans="1:15" ht="12.75" customHeight="1">
      <c r="A128" s="30">
        <v>118</v>
      </c>
      <c r="B128" s="311" t="s">
        <v>345</v>
      </c>
      <c r="C128" s="301">
        <v>948.3</v>
      </c>
      <c r="D128" s="302">
        <v>946.29999999999984</v>
      </c>
      <c r="E128" s="302">
        <v>930.04999999999973</v>
      </c>
      <c r="F128" s="302">
        <v>911.79999999999984</v>
      </c>
      <c r="G128" s="302">
        <v>895.54999999999973</v>
      </c>
      <c r="H128" s="302">
        <v>964.54999999999973</v>
      </c>
      <c r="I128" s="302">
        <v>980.8</v>
      </c>
      <c r="J128" s="302">
        <v>999.04999999999973</v>
      </c>
      <c r="K128" s="301">
        <v>962.55</v>
      </c>
      <c r="L128" s="301">
        <v>928.05</v>
      </c>
      <c r="M128" s="301">
        <v>0.77068999999999999</v>
      </c>
      <c r="N128" s="1"/>
      <c r="O128" s="1"/>
    </row>
    <row r="129" spans="1:15" ht="12.75" customHeight="1">
      <c r="A129" s="30">
        <v>119</v>
      </c>
      <c r="B129" s="311" t="s">
        <v>94</v>
      </c>
      <c r="C129" s="301">
        <v>1846.65</v>
      </c>
      <c r="D129" s="302">
        <v>1837.95</v>
      </c>
      <c r="E129" s="302">
        <v>1810.9</v>
      </c>
      <c r="F129" s="302">
        <v>1775.15</v>
      </c>
      <c r="G129" s="302">
        <v>1748.1000000000001</v>
      </c>
      <c r="H129" s="302">
        <v>1873.7</v>
      </c>
      <c r="I129" s="302">
        <v>1900.7499999999998</v>
      </c>
      <c r="J129" s="302">
        <v>1936.5</v>
      </c>
      <c r="K129" s="301">
        <v>1865</v>
      </c>
      <c r="L129" s="301">
        <v>1802.2</v>
      </c>
      <c r="M129" s="301">
        <v>7.31996</v>
      </c>
      <c r="N129" s="1"/>
      <c r="O129" s="1"/>
    </row>
    <row r="130" spans="1:15" ht="12.75" customHeight="1">
      <c r="A130" s="30">
        <v>120</v>
      </c>
      <c r="B130" s="311" t="s">
        <v>346</v>
      </c>
      <c r="C130" s="301">
        <v>184.2</v>
      </c>
      <c r="D130" s="302">
        <v>178.23333333333335</v>
      </c>
      <c r="E130" s="302">
        <v>169.06666666666669</v>
      </c>
      <c r="F130" s="302">
        <v>153.93333333333334</v>
      </c>
      <c r="G130" s="302">
        <v>144.76666666666668</v>
      </c>
      <c r="H130" s="302">
        <v>193.3666666666667</v>
      </c>
      <c r="I130" s="302">
        <v>202.53333333333333</v>
      </c>
      <c r="J130" s="302">
        <v>217.66666666666671</v>
      </c>
      <c r="K130" s="301">
        <v>187.4</v>
      </c>
      <c r="L130" s="301">
        <v>163.1</v>
      </c>
      <c r="M130" s="301">
        <v>483.839</v>
      </c>
      <c r="N130" s="1"/>
      <c r="O130" s="1"/>
    </row>
    <row r="131" spans="1:15" ht="12.75" customHeight="1">
      <c r="A131" s="30">
        <v>121</v>
      </c>
      <c r="B131" s="311" t="s">
        <v>251</v>
      </c>
      <c r="C131" s="301">
        <v>35.9</v>
      </c>
      <c r="D131" s="302">
        <v>36.383333333333333</v>
      </c>
      <c r="E131" s="302">
        <v>35.416666666666664</v>
      </c>
      <c r="F131" s="302">
        <v>34.93333333333333</v>
      </c>
      <c r="G131" s="302">
        <v>33.966666666666661</v>
      </c>
      <c r="H131" s="302">
        <v>36.866666666666667</v>
      </c>
      <c r="I131" s="302">
        <v>37.833333333333336</v>
      </c>
      <c r="J131" s="302">
        <v>38.31666666666667</v>
      </c>
      <c r="K131" s="301">
        <v>37.35</v>
      </c>
      <c r="L131" s="301">
        <v>35.9</v>
      </c>
      <c r="M131" s="301">
        <v>27.394549999999999</v>
      </c>
      <c r="N131" s="1"/>
      <c r="O131" s="1"/>
    </row>
    <row r="132" spans="1:15" ht="12.75" customHeight="1">
      <c r="A132" s="30">
        <v>122</v>
      </c>
      <c r="B132" s="311" t="s">
        <v>347</v>
      </c>
      <c r="C132" s="301">
        <v>696.2</v>
      </c>
      <c r="D132" s="302">
        <v>694.55000000000007</v>
      </c>
      <c r="E132" s="302">
        <v>685.10000000000014</v>
      </c>
      <c r="F132" s="302">
        <v>674.00000000000011</v>
      </c>
      <c r="G132" s="302">
        <v>664.55000000000018</v>
      </c>
      <c r="H132" s="302">
        <v>705.65000000000009</v>
      </c>
      <c r="I132" s="302">
        <v>715.10000000000014</v>
      </c>
      <c r="J132" s="302">
        <v>726.2</v>
      </c>
      <c r="K132" s="301">
        <v>704</v>
      </c>
      <c r="L132" s="301">
        <v>683.45</v>
      </c>
      <c r="M132" s="301">
        <v>0.24531</v>
      </c>
      <c r="N132" s="1"/>
      <c r="O132" s="1"/>
    </row>
    <row r="133" spans="1:15" ht="12.75" customHeight="1">
      <c r="A133" s="30">
        <v>123</v>
      </c>
      <c r="B133" s="311" t="s">
        <v>95</v>
      </c>
      <c r="C133" s="301">
        <v>3481.95</v>
      </c>
      <c r="D133" s="302">
        <v>3501.0166666666664</v>
      </c>
      <c r="E133" s="302">
        <v>3437.0333333333328</v>
      </c>
      <c r="F133" s="302">
        <v>3392.1166666666663</v>
      </c>
      <c r="G133" s="302">
        <v>3328.1333333333328</v>
      </c>
      <c r="H133" s="302">
        <v>3545.9333333333329</v>
      </c>
      <c r="I133" s="302">
        <v>3609.9166666666665</v>
      </c>
      <c r="J133" s="302">
        <v>3654.833333333333</v>
      </c>
      <c r="K133" s="301">
        <v>3565</v>
      </c>
      <c r="L133" s="301">
        <v>3456.1</v>
      </c>
      <c r="M133" s="301">
        <v>7.4053800000000001</v>
      </c>
      <c r="N133" s="1"/>
      <c r="O133" s="1"/>
    </row>
    <row r="134" spans="1:15" ht="12.75" customHeight="1">
      <c r="A134" s="30">
        <v>124</v>
      </c>
      <c r="B134" s="311" t="s">
        <v>252</v>
      </c>
      <c r="C134" s="301">
        <v>3360.3</v>
      </c>
      <c r="D134" s="302">
        <v>3345.1666666666665</v>
      </c>
      <c r="E134" s="302">
        <v>3290.1333333333332</v>
      </c>
      <c r="F134" s="302">
        <v>3219.9666666666667</v>
      </c>
      <c r="G134" s="302">
        <v>3164.9333333333334</v>
      </c>
      <c r="H134" s="302">
        <v>3415.333333333333</v>
      </c>
      <c r="I134" s="302">
        <v>3470.3666666666668</v>
      </c>
      <c r="J134" s="302">
        <v>3540.5333333333328</v>
      </c>
      <c r="K134" s="301">
        <v>3400.2</v>
      </c>
      <c r="L134" s="301">
        <v>3275</v>
      </c>
      <c r="M134" s="301">
        <v>2.7229000000000001</v>
      </c>
      <c r="N134" s="1"/>
      <c r="O134" s="1"/>
    </row>
    <row r="135" spans="1:15" ht="12.75" customHeight="1">
      <c r="A135" s="30">
        <v>125</v>
      </c>
      <c r="B135" s="311" t="s">
        <v>97</v>
      </c>
      <c r="C135" s="301">
        <v>302</v>
      </c>
      <c r="D135" s="302">
        <v>303.33333333333331</v>
      </c>
      <c r="E135" s="302">
        <v>296.66666666666663</v>
      </c>
      <c r="F135" s="302">
        <v>291.33333333333331</v>
      </c>
      <c r="G135" s="302">
        <v>284.66666666666663</v>
      </c>
      <c r="H135" s="302">
        <v>308.66666666666663</v>
      </c>
      <c r="I135" s="302">
        <v>315.33333333333326</v>
      </c>
      <c r="J135" s="302">
        <v>320.66666666666663</v>
      </c>
      <c r="K135" s="301">
        <v>310</v>
      </c>
      <c r="L135" s="301">
        <v>298</v>
      </c>
      <c r="M135" s="301">
        <v>77.823539999999994</v>
      </c>
      <c r="N135" s="1"/>
      <c r="O135" s="1"/>
    </row>
    <row r="136" spans="1:15" ht="12.75" customHeight="1">
      <c r="A136" s="30">
        <v>126</v>
      </c>
      <c r="B136" s="311" t="s">
        <v>243</v>
      </c>
      <c r="C136" s="301">
        <v>3460.55</v>
      </c>
      <c r="D136" s="302">
        <v>3516.0333333333328</v>
      </c>
      <c r="E136" s="302">
        <v>3358.2166666666658</v>
      </c>
      <c r="F136" s="302">
        <v>3255.8833333333328</v>
      </c>
      <c r="G136" s="302">
        <v>3098.0666666666657</v>
      </c>
      <c r="H136" s="302">
        <v>3618.3666666666659</v>
      </c>
      <c r="I136" s="302">
        <v>3776.1833333333334</v>
      </c>
      <c r="J136" s="302">
        <v>3878.516666666666</v>
      </c>
      <c r="K136" s="301">
        <v>3673.85</v>
      </c>
      <c r="L136" s="301">
        <v>3413.7</v>
      </c>
      <c r="M136" s="301">
        <v>11.048550000000001</v>
      </c>
      <c r="N136" s="1"/>
      <c r="O136" s="1"/>
    </row>
    <row r="137" spans="1:15" ht="12.75" customHeight="1">
      <c r="A137" s="30">
        <v>127</v>
      </c>
      <c r="B137" s="311" t="s">
        <v>98</v>
      </c>
      <c r="C137" s="301">
        <v>4146.7</v>
      </c>
      <c r="D137" s="302">
        <v>4170.5499999999993</v>
      </c>
      <c r="E137" s="302">
        <v>4042.1999999999989</v>
      </c>
      <c r="F137" s="302">
        <v>3937.7</v>
      </c>
      <c r="G137" s="302">
        <v>3809.3499999999995</v>
      </c>
      <c r="H137" s="302">
        <v>4275.0499999999984</v>
      </c>
      <c r="I137" s="302">
        <v>4403.3999999999987</v>
      </c>
      <c r="J137" s="302">
        <v>4507.8999999999978</v>
      </c>
      <c r="K137" s="301">
        <v>4298.8999999999996</v>
      </c>
      <c r="L137" s="301">
        <v>4066.05</v>
      </c>
      <c r="M137" s="301">
        <v>9.5297400000000003</v>
      </c>
      <c r="N137" s="1"/>
      <c r="O137" s="1"/>
    </row>
    <row r="138" spans="1:15" ht="12.75" customHeight="1">
      <c r="A138" s="30">
        <v>128</v>
      </c>
      <c r="B138" s="311" t="s">
        <v>560</v>
      </c>
      <c r="C138" s="301">
        <v>1881.3</v>
      </c>
      <c r="D138" s="302">
        <v>1888.3666666666666</v>
      </c>
      <c r="E138" s="302">
        <v>1826.8833333333332</v>
      </c>
      <c r="F138" s="302">
        <v>1772.4666666666667</v>
      </c>
      <c r="G138" s="302">
        <v>1710.9833333333333</v>
      </c>
      <c r="H138" s="302">
        <v>1942.7833333333331</v>
      </c>
      <c r="I138" s="302">
        <v>2004.2666666666662</v>
      </c>
      <c r="J138" s="302">
        <v>2058.6833333333329</v>
      </c>
      <c r="K138" s="301">
        <v>1949.85</v>
      </c>
      <c r="L138" s="301">
        <v>1833.95</v>
      </c>
      <c r="M138" s="301">
        <v>0.39851999999999999</v>
      </c>
      <c r="N138" s="1"/>
      <c r="O138" s="1"/>
    </row>
    <row r="139" spans="1:15" ht="12.75" customHeight="1">
      <c r="A139" s="30">
        <v>129</v>
      </c>
      <c r="B139" s="311" t="s">
        <v>352</v>
      </c>
      <c r="C139" s="301">
        <v>50.7</v>
      </c>
      <c r="D139" s="302">
        <v>50.800000000000004</v>
      </c>
      <c r="E139" s="302">
        <v>49.900000000000006</v>
      </c>
      <c r="F139" s="302">
        <v>49.1</v>
      </c>
      <c r="G139" s="302">
        <v>48.2</v>
      </c>
      <c r="H139" s="302">
        <v>51.600000000000009</v>
      </c>
      <c r="I139" s="302">
        <v>52.5</v>
      </c>
      <c r="J139" s="302">
        <v>53.300000000000011</v>
      </c>
      <c r="K139" s="301">
        <v>51.7</v>
      </c>
      <c r="L139" s="301">
        <v>50</v>
      </c>
      <c r="M139" s="301">
        <v>6.8219599999999998</v>
      </c>
      <c r="N139" s="1"/>
      <c r="O139" s="1"/>
    </row>
    <row r="140" spans="1:15" ht="12.75" customHeight="1">
      <c r="A140" s="30">
        <v>130</v>
      </c>
      <c r="B140" s="311" t="s">
        <v>99</v>
      </c>
      <c r="C140" s="301">
        <v>2604.8000000000002</v>
      </c>
      <c r="D140" s="302">
        <v>2618.85</v>
      </c>
      <c r="E140" s="302">
        <v>2571</v>
      </c>
      <c r="F140" s="302">
        <v>2537.2000000000003</v>
      </c>
      <c r="G140" s="302">
        <v>2489.3500000000004</v>
      </c>
      <c r="H140" s="302">
        <v>2652.6499999999996</v>
      </c>
      <c r="I140" s="302">
        <v>2700.4999999999991</v>
      </c>
      <c r="J140" s="302">
        <v>2734.2999999999993</v>
      </c>
      <c r="K140" s="301">
        <v>2666.7</v>
      </c>
      <c r="L140" s="301">
        <v>2585.0500000000002</v>
      </c>
      <c r="M140" s="301">
        <v>8.3617000000000008</v>
      </c>
      <c r="N140" s="1"/>
      <c r="O140" s="1"/>
    </row>
    <row r="141" spans="1:15" ht="12.75" customHeight="1">
      <c r="A141" s="30">
        <v>131</v>
      </c>
      <c r="B141" s="311" t="s">
        <v>349</v>
      </c>
      <c r="C141" s="301">
        <v>495.9</v>
      </c>
      <c r="D141" s="302">
        <v>499.13333333333338</v>
      </c>
      <c r="E141" s="302">
        <v>480.86666666666679</v>
      </c>
      <c r="F141" s="302">
        <v>465.83333333333343</v>
      </c>
      <c r="G141" s="302">
        <v>447.56666666666683</v>
      </c>
      <c r="H141" s="302">
        <v>514.16666666666674</v>
      </c>
      <c r="I141" s="302">
        <v>532.43333333333328</v>
      </c>
      <c r="J141" s="302">
        <v>547.4666666666667</v>
      </c>
      <c r="K141" s="301">
        <v>517.4</v>
      </c>
      <c r="L141" s="301">
        <v>484.1</v>
      </c>
      <c r="M141" s="301">
        <v>5.2076099999999999</v>
      </c>
      <c r="N141" s="1"/>
      <c r="O141" s="1"/>
    </row>
    <row r="142" spans="1:15" ht="12.75" customHeight="1">
      <c r="A142" s="30">
        <v>132</v>
      </c>
      <c r="B142" s="311" t="s">
        <v>350</v>
      </c>
      <c r="C142" s="301">
        <v>125.1</v>
      </c>
      <c r="D142" s="302">
        <v>125.71666666666665</v>
      </c>
      <c r="E142" s="302">
        <v>122.8833333333333</v>
      </c>
      <c r="F142" s="302">
        <v>120.66666666666664</v>
      </c>
      <c r="G142" s="302">
        <v>117.83333333333329</v>
      </c>
      <c r="H142" s="302">
        <v>127.93333333333331</v>
      </c>
      <c r="I142" s="302">
        <v>130.76666666666665</v>
      </c>
      <c r="J142" s="302">
        <v>132.98333333333332</v>
      </c>
      <c r="K142" s="301">
        <v>128.55000000000001</v>
      </c>
      <c r="L142" s="301">
        <v>123.5</v>
      </c>
      <c r="M142" s="301">
        <v>4.5205599999999997</v>
      </c>
      <c r="N142" s="1"/>
      <c r="O142" s="1"/>
    </row>
    <row r="143" spans="1:15" ht="12.75" customHeight="1">
      <c r="A143" s="30">
        <v>133</v>
      </c>
      <c r="B143" s="311" t="s">
        <v>353</v>
      </c>
      <c r="C143" s="301">
        <v>388.05</v>
      </c>
      <c r="D143" s="302">
        <v>386.06666666666666</v>
      </c>
      <c r="E143" s="302">
        <v>375.33333333333331</v>
      </c>
      <c r="F143" s="302">
        <v>362.61666666666667</v>
      </c>
      <c r="G143" s="302">
        <v>351.88333333333333</v>
      </c>
      <c r="H143" s="302">
        <v>398.7833333333333</v>
      </c>
      <c r="I143" s="302">
        <v>409.51666666666665</v>
      </c>
      <c r="J143" s="302">
        <v>422.23333333333329</v>
      </c>
      <c r="K143" s="301">
        <v>396.8</v>
      </c>
      <c r="L143" s="301">
        <v>373.35</v>
      </c>
      <c r="M143" s="301">
        <v>2.9316900000000001</v>
      </c>
      <c r="N143" s="1"/>
      <c r="O143" s="1"/>
    </row>
    <row r="144" spans="1:15" ht="12.75" customHeight="1">
      <c r="A144" s="30">
        <v>134</v>
      </c>
      <c r="B144" s="311" t="s">
        <v>253</v>
      </c>
      <c r="C144" s="301">
        <v>404.1</v>
      </c>
      <c r="D144" s="302">
        <v>403.68333333333334</v>
      </c>
      <c r="E144" s="302">
        <v>395.4666666666667</v>
      </c>
      <c r="F144" s="302">
        <v>386.83333333333337</v>
      </c>
      <c r="G144" s="302">
        <v>378.61666666666673</v>
      </c>
      <c r="H144" s="302">
        <v>412.31666666666666</v>
      </c>
      <c r="I144" s="302">
        <v>420.53333333333325</v>
      </c>
      <c r="J144" s="302">
        <v>429.16666666666663</v>
      </c>
      <c r="K144" s="301">
        <v>411.9</v>
      </c>
      <c r="L144" s="301">
        <v>395.05</v>
      </c>
      <c r="M144" s="301">
        <v>2.0253800000000002</v>
      </c>
      <c r="N144" s="1"/>
      <c r="O144" s="1"/>
    </row>
    <row r="145" spans="1:15" ht="12.75" customHeight="1">
      <c r="A145" s="30">
        <v>135</v>
      </c>
      <c r="B145" s="311" t="s">
        <v>254</v>
      </c>
      <c r="C145" s="301">
        <v>1251.45</v>
      </c>
      <c r="D145" s="302">
        <v>1252.3666666666668</v>
      </c>
      <c r="E145" s="302">
        <v>1229.0833333333335</v>
      </c>
      <c r="F145" s="302">
        <v>1206.7166666666667</v>
      </c>
      <c r="G145" s="302">
        <v>1183.4333333333334</v>
      </c>
      <c r="H145" s="302">
        <v>1274.7333333333336</v>
      </c>
      <c r="I145" s="302">
        <v>1298.0166666666669</v>
      </c>
      <c r="J145" s="302">
        <v>1320.3833333333337</v>
      </c>
      <c r="K145" s="301">
        <v>1275.6500000000001</v>
      </c>
      <c r="L145" s="301">
        <v>1230</v>
      </c>
      <c r="M145" s="301">
        <v>0.68557000000000001</v>
      </c>
      <c r="N145" s="1"/>
      <c r="O145" s="1"/>
    </row>
    <row r="146" spans="1:15" ht="12.75" customHeight="1">
      <c r="A146" s="30">
        <v>136</v>
      </c>
      <c r="B146" s="311" t="s">
        <v>354</v>
      </c>
      <c r="C146" s="301">
        <v>57.5</v>
      </c>
      <c r="D146" s="302">
        <v>57.449999999999996</v>
      </c>
      <c r="E146" s="302">
        <v>56.899999999999991</v>
      </c>
      <c r="F146" s="302">
        <v>56.3</v>
      </c>
      <c r="G146" s="302">
        <v>55.749999999999993</v>
      </c>
      <c r="H146" s="302">
        <v>58.04999999999999</v>
      </c>
      <c r="I146" s="302">
        <v>58.599999999999987</v>
      </c>
      <c r="J146" s="302">
        <v>59.199999999999989</v>
      </c>
      <c r="K146" s="301">
        <v>58</v>
      </c>
      <c r="L146" s="301">
        <v>56.85</v>
      </c>
      <c r="M146" s="301">
        <v>6.2418500000000003</v>
      </c>
      <c r="N146" s="1"/>
      <c r="O146" s="1"/>
    </row>
    <row r="147" spans="1:15" ht="12.75" customHeight="1">
      <c r="A147" s="30">
        <v>137</v>
      </c>
      <c r="B147" s="311" t="s">
        <v>351</v>
      </c>
      <c r="C147" s="301">
        <v>152.1</v>
      </c>
      <c r="D147" s="302">
        <v>152.18333333333334</v>
      </c>
      <c r="E147" s="302">
        <v>149.96666666666667</v>
      </c>
      <c r="F147" s="302">
        <v>147.83333333333334</v>
      </c>
      <c r="G147" s="302">
        <v>145.61666666666667</v>
      </c>
      <c r="H147" s="302">
        <v>154.31666666666666</v>
      </c>
      <c r="I147" s="302">
        <v>156.53333333333336</v>
      </c>
      <c r="J147" s="302">
        <v>158.66666666666666</v>
      </c>
      <c r="K147" s="301">
        <v>154.4</v>
      </c>
      <c r="L147" s="301">
        <v>150.05000000000001</v>
      </c>
      <c r="M147" s="301">
        <v>0.93728</v>
      </c>
      <c r="N147" s="1"/>
      <c r="O147" s="1"/>
    </row>
    <row r="148" spans="1:15" ht="12.75" customHeight="1">
      <c r="A148" s="30">
        <v>138</v>
      </c>
      <c r="B148" s="311" t="s">
        <v>355</v>
      </c>
      <c r="C148" s="301">
        <v>81.599999999999994</v>
      </c>
      <c r="D148" s="302">
        <v>80.216666666666654</v>
      </c>
      <c r="E148" s="302">
        <v>77.633333333333312</v>
      </c>
      <c r="F148" s="302">
        <v>73.666666666666657</v>
      </c>
      <c r="G148" s="302">
        <v>71.083333333333314</v>
      </c>
      <c r="H148" s="302">
        <v>84.183333333333309</v>
      </c>
      <c r="I148" s="302">
        <v>86.766666666666652</v>
      </c>
      <c r="J148" s="302">
        <v>90.733333333333306</v>
      </c>
      <c r="K148" s="301">
        <v>82.8</v>
      </c>
      <c r="L148" s="301">
        <v>76.25</v>
      </c>
      <c r="M148" s="301">
        <v>15.395670000000001</v>
      </c>
      <c r="N148" s="1"/>
      <c r="O148" s="1"/>
    </row>
    <row r="149" spans="1:15" ht="12.75" customHeight="1">
      <c r="A149" s="30">
        <v>139</v>
      </c>
      <c r="B149" s="311" t="s">
        <v>827</v>
      </c>
      <c r="C149" s="301">
        <v>38.799999999999997</v>
      </c>
      <c r="D149" s="302">
        <v>38.416666666666664</v>
      </c>
      <c r="E149" s="302">
        <v>37.833333333333329</v>
      </c>
      <c r="F149" s="302">
        <v>36.866666666666667</v>
      </c>
      <c r="G149" s="302">
        <v>36.283333333333331</v>
      </c>
      <c r="H149" s="302">
        <v>39.383333333333326</v>
      </c>
      <c r="I149" s="302">
        <v>39.966666666666654</v>
      </c>
      <c r="J149" s="302">
        <v>40.933333333333323</v>
      </c>
      <c r="K149" s="301">
        <v>39</v>
      </c>
      <c r="L149" s="301">
        <v>37.450000000000003</v>
      </c>
      <c r="M149" s="301">
        <v>9.2610200000000003</v>
      </c>
      <c r="N149" s="1"/>
      <c r="O149" s="1"/>
    </row>
    <row r="150" spans="1:15" ht="12.75" customHeight="1">
      <c r="A150" s="30">
        <v>140</v>
      </c>
      <c r="B150" s="311" t="s">
        <v>356</v>
      </c>
      <c r="C150" s="301">
        <v>621.70000000000005</v>
      </c>
      <c r="D150" s="302">
        <v>626.1</v>
      </c>
      <c r="E150" s="302">
        <v>610.55000000000007</v>
      </c>
      <c r="F150" s="302">
        <v>599.40000000000009</v>
      </c>
      <c r="G150" s="302">
        <v>583.85000000000014</v>
      </c>
      <c r="H150" s="302">
        <v>637.25</v>
      </c>
      <c r="I150" s="302">
        <v>652.79999999999995</v>
      </c>
      <c r="J150" s="302">
        <v>663.94999999999993</v>
      </c>
      <c r="K150" s="301">
        <v>641.65</v>
      </c>
      <c r="L150" s="301">
        <v>614.95000000000005</v>
      </c>
      <c r="M150" s="301">
        <v>0.30797999999999998</v>
      </c>
      <c r="N150" s="1"/>
      <c r="O150" s="1"/>
    </row>
    <row r="151" spans="1:15" ht="12.75" customHeight="1">
      <c r="A151" s="30">
        <v>141</v>
      </c>
      <c r="B151" s="311" t="s">
        <v>100</v>
      </c>
      <c r="C151" s="301">
        <v>1500.9</v>
      </c>
      <c r="D151" s="302">
        <v>1514.1166666666668</v>
      </c>
      <c r="E151" s="302">
        <v>1478.2333333333336</v>
      </c>
      <c r="F151" s="302">
        <v>1455.5666666666668</v>
      </c>
      <c r="G151" s="302">
        <v>1419.6833333333336</v>
      </c>
      <c r="H151" s="302">
        <v>1536.7833333333335</v>
      </c>
      <c r="I151" s="302">
        <v>1572.6666666666667</v>
      </c>
      <c r="J151" s="302">
        <v>1595.3333333333335</v>
      </c>
      <c r="K151" s="301">
        <v>1550</v>
      </c>
      <c r="L151" s="301">
        <v>1491.45</v>
      </c>
      <c r="M151" s="301">
        <v>5.4767999999999999</v>
      </c>
      <c r="N151" s="1"/>
      <c r="O151" s="1"/>
    </row>
    <row r="152" spans="1:15" ht="12.75" customHeight="1">
      <c r="A152" s="30">
        <v>142</v>
      </c>
      <c r="B152" s="311" t="s">
        <v>101</v>
      </c>
      <c r="C152" s="301">
        <v>136.1</v>
      </c>
      <c r="D152" s="302">
        <v>136.91666666666666</v>
      </c>
      <c r="E152" s="302">
        <v>134.58333333333331</v>
      </c>
      <c r="F152" s="302">
        <v>133.06666666666666</v>
      </c>
      <c r="G152" s="302">
        <v>130.73333333333332</v>
      </c>
      <c r="H152" s="302">
        <v>138.43333333333331</v>
      </c>
      <c r="I152" s="302">
        <v>140.76666666666662</v>
      </c>
      <c r="J152" s="302">
        <v>142.2833333333333</v>
      </c>
      <c r="K152" s="301">
        <v>139.25</v>
      </c>
      <c r="L152" s="301">
        <v>135.4</v>
      </c>
      <c r="M152" s="301">
        <v>14.00057</v>
      </c>
      <c r="N152" s="1"/>
      <c r="O152" s="1"/>
    </row>
    <row r="153" spans="1:15" ht="12.75" customHeight="1">
      <c r="A153" s="30">
        <v>143</v>
      </c>
      <c r="B153" s="311" t="s">
        <v>828</v>
      </c>
      <c r="C153" s="301">
        <v>101.15</v>
      </c>
      <c r="D153" s="302">
        <v>103.93333333333334</v>
      </c>
      <c r="E153" s="302">
        <v>96.916666666666671</v>
      </c>
      <c r="F153" s="302">
        <v>92.683333333333337</v>
      </c>
      <c r="G153" s="302">
        <v>85.666666666666671</v>
      </c>
      <c r="H153" s="302">
        <v>108.16666666666667</v>
      </c>
      <c r="I153" s="302">
        <v>115.18333333333332</v>
      </c>
      <c r="J153" s="302">
        <v>119.41666666666667</v>
      </c>
      <c r="K153" s="301">
        <v>110.95</v>
      </c>
      <c r="L153" s="301">
        <v>99.7</v>
      </c>
      <c r="M153" s="301">
        <v>3.2624599999999999</v>
      </c>
      <c r="N153" s="1"/>
      <c r="O153" s="1"/>
    </row>
    <row r="154" spans="1:15" ht="12.75" customHeight="1">
      <c r="A154" s="30">
        <v>144</v>
      </c>
      <c r="B154" s="311" t="s">
        <v>357</v>
      </c>
      <c r="C154" s="301">
        <v>240.1</v>
      </c>
      <c r="D154" s="302">
        <v>235.96666666666667</v>
      </c>
      <c r="E154" s="302">
        <v>229.13333333333333</v>
      </c>
      <c r="F154" s="302">
        <v>218.16666666666666</v>
      </c>
      <c r="G154" s="302">
        <v>211.33333333333331</v>
      </c>
      <c r="H154" s="302">
        <v>246.93333333333334</v>
      </c>
      <c r="I154" s="302">
        <v>253.76666666666665</v>
      </c>
      <c r="J154" s="302">
        <v>264.73333333333335</v>
      </c>
      <c r="K154" s="301">
        <v>242.8</v>
      </c>
      <c r="L154" s="301">
        <v>225</v>
      </c>
      <c r="M154" s="301">
        <v>0.61939</v>
      </c>
      <c r="N154" s="1"/>
      <c r="O154" s="1"/>
    </row>
    <row r="155" spans="1:15" ht="12.75" customHeight="1">
      <c r="A155" s="30">
        <v>145</v>
      </c>
      <c r="B155" s="311" t="s">
        <v>102</v>
      </c>
      <c r="C155" s="301">
        <v>87.3</v>
      </c>
      <c r="D155" s="302">
        <v>87</v>
      </c>
      <c r="E155" s="302">
        <v>85.8</v>
      </c>
      <c r="F155" s="302">
        <v>84.3</v>
      </c>
      <c r="G155" s="302">
        <v>83.1</v>
      </c>
      <c r="H155" s="302">
        <v>88.5</v>
      </c>
      <c r="I155" s="302">
        <v>89.699999999999989</v>
      </c>
      <c r="J155" s="302">
        <v>91.2</v>
      </c>
      <c r="K155" s="301">
        <v>88.2</v>
      </c>
      <c r="L155" s="301">
        <v>85.5</v>
      </c>
      <c r="M155" s="301">
        <v>103.44356999999999</v>
      </c>
      <c r="N155" s="1"/>
      <c r="O155" s="1"/>
    </row>
    <row r="156" spans="1:15" ht="12.75" customHeight="1">
      <c r="A156" s="30">
        <v>146</v>
      </c>
      <c r="B156" s="311" t="s">
        <v>359</v>
      </c>
      <c r="C156" s="301">
        <v>362.3</v>
      </c>
      <c r="D156" s="302">
        <v>361.38333333333338</v>
      </c>
      <c r="E156" s="302">
        <v>354.76666666666677</v>
      </c>
      <c r="F156" s="302">
        <v>347.23333333333341</v>
      </c>
      <c r="G156" s="302">
        <v>340.61666666666679</v>
      </c>
      <c r="H156" s="302">
        <v>368.91666666666674</v>
      </c>
      <c r="I156" s="302">
        <v>375.53333333333342</v>
      </c>
      <c r="J156" s="302">
        <v>383.06666666666672</v>
      </c>
      <c r="K156" s="301">
        <v>368</v>
      </c>
      <c r="L156" s="301">
        <v>353.85</v>
      </c>
      <c r="M156" s="301">
        <v>0.54776000000000002</v>
      </c>
      <c r="N156" s="1"/>
      <c r="O156" s="1"/>
    </row>
    <row r="157" spans="1:15" ht="12.75" customHeight="1">
      <c r="A157" s="30">
        <v>147</v>
      </c>
      <c r="B157" s="311" t="s">
        <v>358</v>
      </c>
      <c r="C157" s="301">
        <v>4851.95</v>
      </c>
      <c r="D157" s="302">
        <v>4884.7499999999991</v>
      </c>
      <c r="E157" s="302">
        <v>4759.5999999999985</v>
      </c>
      <c r="F157" s="302">
        <v>4667.2499999999991</v>
      </c>
      <c r="G157" s="302">
        <v>4542.0999999999985</v>
      </c>
      <c r="H157" s="302">
        <v>4977.0999999999985</v>
      </c>
      <c r="I157" s="302">
        <v>5102.2499999999982</v>
      </c>
      <c r="J157" s="302">
        <v>5194.5999999999985</v>
      </c>
      <c r="K157" s="301">
        <v>5009.8999999999996</v>
      </c>
      <c r="L157" s="301">
        <v>4792.3999999999996</v>
      </c>
      <c r="M157" s="301">
        <v>0.57455999999999996</v>
      </c>
      <c r="N157" s="1"/>
      <c r="O157" s="1"/>
    </row>
    <row r="158" spans="1:15" ht="12.75" customHeight="1">
      <c r="A158" s="30">
        <v>148</v>
      </c>
      <c r="B158" s="311" t="s">
        <v>360</v>
      </c>
      <c r="C158" s="301">
        <v>133.94999999999999</v>
      </c>
      <c r="D158" s="302">
        <v>136.01666666666665</v>
      </c>
      <c r="E158" s="302">
        <v>131.0333333333333</v>
      </c>
      <c r="F158" s="302">
        <v>128.11666666666665</v>
      </c>
      <c r="G158" s="302">
        <v>123.1333333333333</v>
      </c>
      <c r="H158" s="302">
        <v>138.93333333333331</v>
      </c>
      <c r="I158" s="302">
        <v>143.91666666666666</v>
      </c>
      <c r="J158" s="302">
        <v>146.83333333333331</v>
      </c>
      <c r="K158" s="301">
        <v>141</v>
      </c>
      <c r="L158" s="301">
        <v>133.1</v>
      </c>
      <c r="M158" s="301">
        <v>4.7413600000000002</v>
      </c>
      <c r="N158" s="1"/>
      <c r="O158" s="1"/>
    </row>
    <row r="159" spans="1:15" ht="12.75" customHeight="1">
      <c r="A159" s="30">
        <v>149</v>
      </c>
      <c r="B159" s="311" t="s">
        <v>377</v>
      </c>
      <c r="C159" s="301">
        <v>2536.8000000000002</v>
      </c>
      <c r="D159" s="302">
        <v>2528.3666666666663</v>
      </c>
      <c r="E159" s="302">
        <v>2472.3833333333328</v>
      </c>
      <c r="F159" s="302">
        <v>2407.9666666666662</v>
      </c>
      <c r="G159" s="302">
        <v>2351.9833333333327</v>
      </c>
      <c r="H159" s="302">
        <v>2592.7833333333328</v>
      </c>
      <c r="I159" s="302">
        <v>2648.7666666666664</v>
      </c>
      <c r="J159" s="302">
        <v>2713.1833333333329</v>
      </c>
      <c r="K159" s="301">
        <v>2584.35</v>
      </c>
      <c r="L159" s="301">
        <v>2463.9499999999998</v>
      </c>
      <c r="M159" s="301">
        <v>0.52895999999999999</v>
      </c>
      <c r="N159" s="1"/>
      <c r="O159" s="1"/>
    </row>
    <row r="160" spans="1:15" ht="12.75" customHeight="1">
      <c r="A160" s="30">
        <v>150</v>
      </c>
      <c r="B160" s="311" t="s">
        <v>255</v>
      </c>
      <c r="C160" s="301">
        <v>227.5</v>
      </c>
      <c r="D160" s="302">
        <v>226.48333333333335</v>
      </c>
      <c r="E160" s="302">
        <v>222.4666666666667</v>
      </c>
      <c r="F160" s="302">
        <v>217.43333333333334</v>
      </c>
      <c r="G160" s="302">
        <v>213.41666666666669</v>
      </c>
      <c r="H160" s="302">
        <v>231.51666666666671</v>
      </c>
      <c r="I160" s="302">
        <v>235.53333333333336</v>
      </c>
      <c r="J160" s="302">
        <v>240.56666666666672</v>
      </c>
      <c r="K160" s="301">
        <v>230.5</v>
      </c>
      <c r="L160" s="301">
        <v>221.45</v>
      </c>
      <c r="M160" s="301">
        <v>7.6845400000000001</v>
      </c>
      <c r="N160" s="1"/>
      <c r="O160" s="1"/>
    </row>
    <row r="161" spans="1:15" ht="12.75" customHeight="1">
      <c r="A161" s="30">
        <v>151</v>
      </c>
      <c r="B161" s="311" t="s">
        <v>363</v>
      </c>
      <c r="C161" s="301">
        <v>8.4</v>
      </c>
      <c r="D161" s="302">
        <v>8.4</v>
      </c>
      <c r="E161" s="302">
        <v>8.4</v>
      </c>
      <c r="F161" s="302">
        <v>8.4</v>
      </c>
      <c r="G161" s="302">
        <v>8.4</v>
      </c>
      <c r="H161" s="302">
        <v>8.4</v>
      </c>
      <c r="I161" s="302">
        <v>8.4</v>
      </c>
      <c r="J161" s="302">
        <v>8.4</v>
      </c>
      <c r="K161" s="301">
        <v>8.4</v>
      </c>
      <c r="L161" s="301">
        <v>8.4</v>
      </c>
      <c r="M161" s="301">
        <v>10.40639</v>
      </c>
      <c r="N161" s="1"/>
      <c r="O161" s="1"/>
    </row>
    <row r="162" spans="1:15" ht="12.75" customHeight="1">
      <c r="A162" s="30">
        <v>152</v>
      </c>
      <c r="B162" s="311" t="s">
        <v>361</v>
      </c>
      <c r="C162" s="301">
        <v>98</v>
      </c>
      <c r="D162" s="302">
        <v>97.416666666666671</v>
      </c>
      <c r="E162" s="302">
        <v>95.783333333333346</v>
      </c>
      <c r="F162" s="302">
        <v>93.566666666666677</v>
      </c>
      <c r="G162" s="302">
        <v>91.933333333333351</v>
      </c>
      <c r="H162" s="302">
        <v>99.63333333333334</v>
      </c>
      <c r="I162" s="302">
        <v>101.26666666666667</v>
      </c>
      <c r="J162" s="302">
        <v>103.48333333333333</v>
      </c>
      <c r="K162" s="301">
        <v>99.05</v>
      </c>
      <c r="L162" s="301">
        <v>95.2</v>
      </c>
      <c r="M162" s="301">
        <v>26.875869999999999</v>
      </c>
      <c r="N162" s="1"/>
      <c r="O162" s="1"/>
    </row>
    <row r="163" spans="1:15" ht="12.75" customHeight="1">
      <c r="A163" s="30">
        <v>153</v>
      </c>
      <c r="B163" s="311" t="s">
        <v>376</v>
      </c>
      <c r="C163" s="301">
        <v>251.4</v>
      </c>
      <c r="D163" s="302">
        <v>253.68333333333331</v>
      </c>
      <c r="E163" s="302">
        <v>242.71666666666664</v>
      </c>
      <c r="F163" s="302">
        <v>234.03333333333333</v>
      </c>
      <c r="G163" s="302">
        <v>223.06666666666666</v>
      </c>
      <c r="H163" s="302">
        <v>262.36666666666662</v>
      </c>
      <c r="I163" s="302">
        <v>273.33333333333326</v>
      </c>
      <c r="J163" s="302">
        <v>282.01666666666659</v>
      </c>
      <c r="K163" s="301">
        <v>264.64999999999998</v>
      </c>
      <c r="L163" s="301">
        <v>245</v>
      </c>
      <c r="M163" s="301">
        <v>6.3102400000000003</v>
      </c>
      <c r="N163" s="1"/>
      <c r="O163" s="1"/>
    </row>
    <row r="164" spans="1:15" ht="12.75" customHeight="1">
      <c r="A164" s="30">
        <v>154</v>
      </c>
      <c r="B164" s="311" t="s">
        <v>103</v>
      </c>
      <c r="C164" s="301">
        <v>138.94999999999999</v>
      </c>
      <c r="D164" s="302">
        <v>139.19999999999999</v>
      </c>
      <c r="E164" s="302">
        <v>135.94999999999999</v>
      </c>
      <c r="F164" s="302">
        <v>132.94999999999999</v>
      </c>
      <c r="G164" s="302">
        <v>129.69999999999999</v>
      </c>
      <c r="H164" s="302">
        <v>142.19999999999999</v>
      </c>
      <c r="I164" s="302">
        <v>145.44999999999999</v>
      </c>
      <c r="J164" s="302">
        <v>148.44999999999999</v>
      </c>
      <c r="K164" s="301">
        <v>142.44999999999999</v>
      </c>
      <c r="L164" s="301">
        <v>136.19999999999999</v>
      </c>
      <c r="M164" s="301">
        <v>167.35192000000001</v>
      </c>
      <c r="N164" s="1"/>
      <c r="O164" s="1"/>
    </row>
    <row r="165" spans="1:15" ht="12.75" customHeight="1">
      <c r="A165" s="30">
        <v>155</v>
      </c>
      <c r="B165" s="311" t="s">
        <v>365</v>
      </c>
      <c r="C165" s="301">
        <v>2888.55</v>
      </c>
      <c r="D165" s="302">
        <v>2879.6</v>
      </c>
      <c r="E165" s="302">
        <v>2839.2</v>
      </c>
      <c r="F165" s="302">
        <v>2789.85</v>
      </c>
      <c r="G165" s="302">
        <v>2749.45</v>
      </c>
      <c r="H165" s="302">
        <v>2928.95</v>
      </c>
      <c r="I165" s="302">
        <v>2969.3500000000004</v>
      </c>
      <c r="J165" s="302">
        <v>3018.7</v>
      </c>
      <c r="K165" s="301">
        <v>2920</v>
      </c>
      <c r="L165" s="301">
        <v>2830.25</v>
      </c>
      <c r="M165" s="301">
        <v>0.14402000000000001</v>
      </c>
      <c r="N165" s="1"/>
      <c r="O165" s="1"/>
    </row>
    <row r="166" spans="1:15" ht="12.75" customHeight="1">
      <c r="A166" s="30">
        <v>156</v>
      </c>
      <c r="B166" s="311" t="s">
        <v>366</v>
      </c>
      <c r="C166" s="301">
        <v>2901.9</v>
      </c>
      <c r="D166" s="302">
        <v>2887.0166666666664</v>
      </c>
      <c r="E166" s="302">
        <v>2839.0333333333328</v>
      </c>
      <c r="F166" s="302">
        <v>2776.1666666666665</v>
      </c>
      <c r="G166" s="302">
        <v>2728.1833333333329</v>
      </c>
      <c r="H166" s="302">
        <v>2949.8833333333328</v>
      </c>
      <c r="I166" s="302">
        <v>2997.8666666666663</v>
      </c>
      <c r="J166" s="302">
        <v>3060.7333333333327</v>
      </c>
      <c r="K166" s="301">
        <v>2935</v>
      </c>
      <c r="L166" s="301">
        <v>2824.15</v>
      </c>
      <c r="M166" s="301">
        <v>7.7660000000000007E-2</v>
      </c>
      <c r="N166" s="1"/>
      <c r="O166" s="1"/>
    </row>
    <row r="167" spans="1:15" ht="12.75" customHeight="1">
      <c r="A167" s="30">
        <v>157</v>
      </c>
      <c r="B167" s="311" t="s">
        <v>372</v>
      </c>
      <c r="C167" s="301">
        <v>396</v>
      </c>
      <c r="D167" s="302">
        <v>390.65000000000003</v>
      </c>
      <c r="E167" s="302">
        <v>381.90000000000009</v>
      </c>
      <c r="F167" s="302">
        <v>367.80000000000007</v>
      </c>
      <c r="G167" s="302">
        <v>359.05000000000013</v>
      </c>
      <c r="H167" s="302">
        <v>404.75000000000006</v>
      </c>
      <c r="I167" s="302">
        <v>413.49999999999994</v>
      </c>
      <c r="J167" s="302">
        <v>427.6</v>
      </c>
      <c r="K167" s="301">
        <v>399.4</v>
      </c>
      <c r="L167" s="301">
        <v>376.55</v>
      </c>
      <c r="M167" s="301">
        <v>3.1707200000000002</v>
      </c>
      <c r="N167" s="1"/>
      <c r="O167" s="1"/>
    </row>
    <row r="168" spans="1:15" ht="12.75" customHeight="1">
      <c r="A168" s="30">
        <v>158</v>
      </c>
      <c r="B168" s="311" t="s">
        <v>367</v>
      </c>
      <c r="C168" s="301">
        <v>110.5</v>
      </c>
      <c r="D168" s="302">
        <v>111.53333333333335</v>
      </c>
      <c r="E168" s="302">
        <v>107.31666666666669</v>
      </c>
      <c r="F168" s="302">
        <v>104.13333333333334</v>
      </c>
      <c r="G168" s="302">
        <v>99.916666666666686</v>
      </c>
      <c r="H168" s="302">
        <v>114.7166666666667</v>
      </c>
      <c r="I168" s="302">
        <v>118.93333333333337</v>
      </c>
      <c r="J168" s="302">
        <v>122.1166666666667</v>
      </c>
      <c r="K168" s="301">
        <v>115.75</v>
      </c>
      <c r="L168" s="301">
        <v>108.35</v>
      </c>
      <c r="M168" s="301">
        <v>7.2991900000000003</v>
      </c>
      <c r="N168" s="1"/>
      <c r="O168" s="1"/>
    </row>
    <row r="169" spans="1:15" ht="12.75" customHeight="1">
      <c r="A169" s="30">
        <v>159</v>
      </c>
      <c r="B169" s="311" t="s">
        <v>368</v>
      </c>
      <c r="C169" s="301">
        <v>4905.7</v>
      </c>
      <c r="D169" s="302">
        <v>4892.8166666666666</v>
      </c>
      <c r="E169" s="302">
        <v>4862.8833333333332</v>
      </c>
      <c r="F169" s="302">
        <v>4820.0666666666666</v>
      </c>
      <c r="G169" s="302">
        <v>4790.1333333333332</v>
      </c>
      <c r="H169" s="302">
        <v>4935.6333333333332</v>
      </c>
      <c r="I169" s="302">
        <v>4965.5666666666657</v>
      </c>
      <c r="J169" s="302">
        <v>5008.3833333333332</v>
      </c>
      <c r="K169" s="301">
        <v>4922.75</v>
      </c>
      <c r="L169" s="301">
        <v>4850</v>
      </c>
      <c r="M169" s="301">
        <v>7.2819999999999996E-2</v>
      </c>
      <c r="N169" s="1"/>
      <c r="O169" s="1"/>
    </row>
    <row r="170" spans="1:15" ht="12.75" customHeight="1">
      <c r="A170" s="30">
        <v>160</v>
      </c>
      <c r="B170" s="311" t="s">
        <v>256</v>
      </c>
      <c r="C170" s="301">
        <v>2567.15</v>
      </c>
      <c r="D170" s="302">
        <v>2590.9833333333336</v>
      </c>
      <c r="E170" s="302">
        <v>2526.166666666667</v>
      </c>
      <c r="F170" s="302">
        <v>2485.1833333333334</v>
      </c>
      <c r="G170" s="302">
        <v>2420.3666666666668</v>
      </c>
      <c r="H170" s="302">
        <v>2631.9666666666672</v>
      </c>
      <c r="I170" s="302">
        <v>2696.7833333333338</v>
      </c>
      <c r="J170" s="302">
        <v>2737.7666666666673</v>
      </c>
      <c r="K170" s="301">
        <v>2655.8</v>
      </c>
      <c r="L170" s="301">
        <v>2550</v>
      </c>
      <c r="M170" s="301">
        <v>7.2870499999999998</v>
      </c>
      <c r="N170" s="1"/>
      <c r="O170" s="1"/>
    </row>
    <row r="171" spans="1:15" ht="12.75" customHeight="1">
      <c r="A171" s="30">
        <v>161</v>
      </c>
      <c r="B171" s="311" t="s">
        <v>369</v>
      </c>
      <c r="C171" s="301">
        <v>1520.85</v>
      </c>
      <c r="D171" s="302">
        <v>1510.2833333333335</v>
      </c>
      <c r="E171" s="302">
        <v>1490.5666666666671</v>
      </c>
      <c r="F171" s="302">
        <v>1460.2833333333335</v>
      </c>
      <c r="G171" s="302">
        <v>1440.5666666666671</v>
      </c>
      <c r="H171" s="302">
        <v>1540.5666666666671</v>
      </c>
      <c r="I171" s="302">
        <v>1560.2833333333338</v>
      </c>
      <c r="J171" s="302">
        <v>1590.5666666666671</v>
      </c>
      <c r="K171" s="301">
        <v>1530</v>
      </c>
      <c r="L171" s="301">
        <v>1480</v>
      </c>
      <c r="M171" s="301">
        <v>0.31447000000000003</v>
      </c>
      <c r="N171" s="1"/>
      <c r="O171" s="1"/>
    </row>
    <row r="172" spans="1:15" ht="12.75" customHeight="1">
      <c r="A172" s="30">
        <v>162</v>
      </c>
      <c r="B172" s="311" t="s">
        <v>104</v>
      </c>
      <c r="C172" s="301">
        <v>362.6</v>
      </c>
      <c r="D172" s="302">
        <v>362.5333333333333</v>
      </c>
      <c r="E172" s="302">
        <v>358.06666666666661</v>
      </c>
      <c r="F172" s="302">
        <v>353.5333333333333</v>
      </c>
      <c r="G172" s="302">
        <v>349.06666666666661</v>
      </c>
      <c r="H172" s="302">
        <v>367.06666666666661</v>
      </c>
      <c r="I172" s="302">
        <v>371.5333333333333</v>
      </c>
      <c r="J172" s="302">
        <v>376.06666666666661</v>
      </c>
      <c r="K172" s="301">
        <v>367</v>
      </c>
      <c r="L172" s="301">
        <v>358</v>
      </c>
      <c r="M172" s="301">
        <v>5.3085800000000001</v>
      </c>
      <c r="N172" s="1"/>
      <c r="O172" s="1"/>
    </row>
    <row r="173" spans="1:15" ht="12.75" customHeight="1">
      <c r="A173" s="30">
        <v>163</v>
      </c>
      <c r="B173" s="311" t="s">
        <v>364</v>
      </c>
      <c r="C173" s="301">
        <v>3873.3</v>
      </c>
      <c r="D173" s="302">
        <v>3884.4500000000003</v>
      </c>
      <c r="E173" s="302">
        <v>3839.1000000000004</v>
      </c>
      <c r="F173" s="302">
        <v>3804.9</v>
      </c>
      <c r="G173" s="302">
        <v>3759.55</v>
      </c>
      <c r="H173" s="302">
        <v>3918.6500000000005</v>
      </c>
      <c r="I173" s="302">
        <v>3964</v>
      </c>
      <c r="J173" s="302">
        <v>3998.2000000000007</v>
      </c>
      <c r="K173" s="301">
        <v>3929.8</v>
      </c>
      <c r="L173" s="301">
        <v>3850.25</v>
      </c>
      <c r="M173" s="301">
        <v>0.21944</v>
      </c>
      <c r="N173" s="1"/>
      <c r="O173" s="1"/>
    </row>
    <row r="174" spans="1:15" ht="12.75" customHeight="1">
      <c r="A174" s="30">
        <v>164</v>
      </c>
      <c r="B174" s="311" t="s">
        <v>378</v>
      </c>
      <c r="C174" s="301">
        <v>607.45000000000005</v>
      </c>
      <c r="D174" s="302">
        <v>605.31666666666672</v>
      </c>
      <c r="E174" s="302">
        <v>592.63333333333344</v>
      </c>
      <c r="F174" s="302">
        <v>577.81666666666672</v>
      </c>
      <c r="G174" s="302">
        <v>565.13333333333344</v>
      </c>
      <c r="H174" s="302">
        <v>620.13333333333344</v>
      </c>
      <c r="I174" s="302">
        <v>632.81666666666661</v>
      </c>
      <c r="J174" s="302">
        <v>647.63333333333344</v>
      </c>
      <c r="K174" s="301">
        <v>618</v>
      </c>
      <c r="L174" s="301">
        <v>590.5</v>
      </c>
      <c r="M174" s="301">
        <v>19.477869999999999</v>
      </c>
      <c r="N174" s="1"/>
      <c r="O174" s="1"/>
    </row>
    <row r="175" spans="1:15" ht="12.75" customHeight="1">
      <c r="A175" s="30">
        <v>165</v>
      </c>
      <c r="B175" s="311" t="s">
        <v>370</v>
      </c>
      <c r="C175" s="301">
        <v>1103.75</v>
      </c>
      <c r="D175" s="302">
        <v>1111.5833333333333</v>
      </c>
      <c r="E175" s="302">
        <v>1092.1666666666665</v>
      </c>
      <c r="F175" s="302">
        <v>1080.5833333333333</v>
      </c>
      <c r="G175" s="302">
        <v>1061.1666666666665</v>
      </c>
      <c r="H175" s="302">
        <v>1123.1666666666665</v>
      </c>
      <c r="I175" s="302">
        <v>1142.583333333333</v>
      </c>
      <c r="J175" s="302">
        <v>1154.1666666666665</v>
      </c>
      <c r="K175" s="301">
        <v>1131</v>
      </c>
      <c r="L175" s="301">
        <v>1100</v>
      </c>
      <c r="M175" s="301">
        <v>0.13245999999999999</v>
      </c>
      <c r="N175" s="1"/>
      <c r="O175" s="1"/>
    </row>
    <row r="176" spans="1:15" ht="12.75" customHeight="1">
      <c r="A176" s="30">
        <v>166</v>
      </c>
      <c r="B176" s="311" t="s">
        <v>257</v>
      </c>
      <c r="C176" s="301">
        <v>502.6</v>
      </c>
      <c r="D176" s="302">
        <v>504</v>
      </c>
      <c r="E176" s="302">
        <v>495.75</v>
      </c>
      <c r="F176" s="302">
        <v>488.9</v>
      </c>
      <c r="G176" s="302">
        <v>480.65</v>
      </c>
      <c r="H176" s="302">
        <v>510.85</v>
      </c>
      <c r="I176" s="302">
        <v>519.1</v>
      </c>
      <c r="J176" s="302">
        <v>525.95000000000005</v>
      </c>
      <c r="K176" s="301">
        <v>512.25</v>
      </c>
      <c r="L176" s="301">
        <v>497.15</v>
      </c>
      <c r="M176" s="301">
        <v>0.94630999999999998</v>
      </c>
      <c r="N176" s="1"/>
      <c r="O176" s="1"/>
    </row>
    <row r="177" spans="1:15" ht="12.75" customHeight="1">
      <c r="A177" s="30">
        <v>167</v>
      </c>
      <c r="B177" s="311" t="s">
        <v>107</v>
      </c>
      <c r="C177" s="301">
        <v>725.3</v>
      </c>
      <c r="D177" s="302">
        <v>724.93333333333339</v>
      </c>
      <c r="E177" s="302">
        <v>708.86666666666679</v>
      </c>
      <c r="F177" s="302">
        <v>692.43333333333339</v>
      </c>
      <c r="G177" s="302">
        <v>676.36666666666679</v>
      </c>
      <c r="H177" s="302">
        <v>741.36666666666679</v>
      </c>
      <c r="I177" s="302">
        <v>757.43333333333339</v>
      </c>
      <c r="J177" s="302">
        <v>773.86666666666679</v>
      </c>
      <c r="K177" s="301">
        <v>741</v>
      </c>
      <c r="L177" s="301">
        <v>708.5</v>
      </c>
      <c r="M177" s="301">
        <v>29.103649999999998</v>
      </c>
      <c r="N177" s="1"/>
      <c r="O177" s="1"/>
    </row>
    <row r="178" spans="1:15" ht="12.75" customHeight="1">
      <c r="A178" s="30">
        <v>168</v>
      </c>
      <c r="B178" s="311" t="s">
        <v>258</v>
      </c>
      <c r="C178" s="301">
        <v>423.85</v>
      </c>
      <c r="D178" s="302">
        <v>428.73333333333335</v>
      </c>
      <c r="E178" s="302">
        <v>415.11666666666667</v>
      </c>
      <c r="F178" s="302">
        <v>406.38333333333333</v>
      </c>
      <c r="G178" s="302">
        <v>392.76666666666665</v>
      </c>
      <c r="H178" s="302">
        <v>437.4666666666667</v>
      </c>
      <c r="I178" s="302">
        <v>451.08333333333337</v>
      </c>
      <c r="J178" s="302">
        <v>459.81666666666672</v>
      </c>
      <c r="K178" s="301">
        <v>442.35</v>
      </c>
      <c r="L178" s="301">
        <v>420</v>
      </c>
      <c r="M178" s="301">
        <v>0.97446999999999995</v>
      </c>
      <c r="N178" s="1"/>
      <c r="O178" s="1"/>
    </row>
    <row r="179" spans="1:15" ht="12.75" customHeight="1">
      <c r="A179" s="30">
        <v>169</v>
      </c>
      <c r="B179" s="311" t="s">
        <v>108</v>
      </c>
      <c r="C179" s="301">
        <v>1184.75</v>
      </c>
      <c r="D179" s="302">
        <v>1191.6166666666666</v>
      </c>
      <c r="E179" s="302">
        <v>1159.6333333333332</v>
      </c>
      <c r="F179" s="302">
        <v>1134.5166666666667</v>
      </c>
      <c r="G179" s="302">
        <v>1102.5333333333333</v>
      </c>
      <c r="H179" s="302">
        <v>1216.7333333333331</v>
      </c>
      <c r="I179" s="302">
        <v>1248.7166666666662</v>
      </c>
      <c r="J179" s="302">
        <v>1273.833333333333</v>
      </c>
      <c r="K179" s="301">
        <v>1223.5999999999999</v>
      </c>
      <c r="L179" s="301">
        <v>1166.5</v>
      </c>
      <c r="M179" s="301">
        <v>9.0973199999999999</v>
      </c>
      <c r="N179" s="1"/>
      <c r="O179" s="1"/>
    </row>
    <row r="180" spans="1:15" ht="12.75" customHeight="1">
      <c r="A180" s="30">
        <v>170</v>
      </c>
      <c r="B180" s="311" t="s">
        <v>379</v>
      </c>
      <c r="C180" s="301">
        <v>76.900000000000006</v>
      </c>
      <c r="D180" s="302">
        <v>76.933333333333323</v>
      </c>
      <c r="E180" s="302">
        <v>75.066666666666649</v>
      </c>
      <c r="F180" s="302">
        <v>73.23333333333332</v>
      </c>
      <c r="G180" s="302">
        <v>71.366666666666646</v>
      </c>
      <c r="H180" s="302">
        <v>78.766666666666652</v>
      </c>
      <c r="I180" s="302">
        <v>80.633333333333326</v>
      </c>
      <c r="J180" s="302">
        <v>82.466666666666654</v>
      </c>
      <c r="K180" s="301">
        <v>78.8</v>
      </c>
      <c r="L180" s="301">
        <v>75.099999999999994</v>
      </c>
      <c r="M180" s="301">
        <v>10.994820000000001</v>
      </c>
      <c r="N180" s="1"/>
      <c r="O180" s="1"/>
    </row>
    <row r="181" spans="1:15" ht="12.75" customHeight="1">
      <c r="A181" s="30">
        <v>171</v>
      </c>
      <c r="B181" s="311" t="s">
        <v>109</v>
      </c>
      <c r="C181" s="301">
        <v>242.25</v>
      </c>
      <c r="D181" s="302">
        <v>241.04999999999998</v>
      </c>
      <c r="E181" s="302">
        <v>236.44999999999996</v>
      </c>
      <c r="F181" s="302">
        <v>230.64999999999998</v>
      </c>
      <c r="G181" s="302">
        <v>226.04999999999995</v>
      </c>
      <c r="H181" s="302">
        <v>246.84999999999997</v>
      </c>
      <c r="I181" s="302">
        <v>251.45</v>
      </c>
      <c r="J181" s="302">
        <v>257.25</v>
      </c>
      <c r="K181" s="301">
        <v>245.65</v>
      </c>
      <c r="L181" s="301">
        <v>235.25</v>
      </c>
      <c r="M181" s="301">
        <v>8.8752600000000008</v>
      </c>
      <c r="N181" s="1"/>
      <c r="O181" s="1"/>
    </row>
    <row r="182" spans="1:15" ht="12.75" customHeight="1">
      <c r="A182" s="30">
        <v>172</v>
      </c>
      <c r="B182" s="311" t="s">
        <v>371</v>
      </c>
      <c r="C182" s="301">
        <v>378.9</v>
      </c>
      <c r="D182" s="302">
        <v>381.38333333333338</v>
      </c>
      <c r="E182" s="302">
        <v>372.76666666666677</v>
      </c>
      <c r="F182" s="302">
        <v>366.63333333333338</v>
      </c>
      <c r="G182" s="302">
        <v>358.01666666666677</v>
      </c>
      <c r="H182" s="302">
        <v>387.51666666666677</v>
      </c>
      <c r="I182" s="302">
        <v>396.13333333333344</v>
      </c>
      <c r="J182" s="302">
        <v>402.26666666666677</v>
      </c>
      <c r="K182" s="301">
        <v>390</v>
      </c>
      <c r="L182" s="301">
        <v>375.25</v>
      </c>
      <c r="M182" s="301">
        <v>3.1961900000000001</v>
      </c>
      <c r="N182" s="1"/>
      <c r="O182" s="1"/>
    </row>
    <row r="183" spans="1:15" ht="12.75" customHeight="1">
      <c r="A183" s="30">
        <v>173</v>
      </c>
      <c r="B183" s="311" t="s">
        <v>110</v>
      </c>
      <c r="C183" s="301">
        <v>1290.05</v>
      </c>
      <c r="D183" s="302">
        <v>1291.1333333333334</v>
      </c>
      <c r="E183" s="302">
        <v>1275.5166666666669</v>
      </c>
      <c r="F183" s="302">
        <v>1260.9833333333333</v>
      </c>
      <c r="G183" s="302">
        <v>1245.3666666666668</v>
      </c>
      <c r="H183" s="302">
        <v>1305.666666666667</v>
      </c>
      <c r="I183" s="302">
        <v>1321.2833333333333</v>
      </c>
      <c r="J183" s="302">
        <v>1335.8166666666671</v>
      </c>
      <c r="K183" s="301">
        <v>1306.75</v>
      </c>
      <c r="L183" s="301">
        <v>1276.5999999999999</v>
      </c>
      <c r="M183" s="301">
        <v>10.23071</v>
      </c>
      <c r="N183" s="1"/>
      <c r="O183" s="1"/>
    </row>
    <row r="184" spans="1:15" ht="12.75" customHeight="1">
      <c r="A184" s="30">
        <v>174</v>
      </c>
      <c r="B184" s="311" t="s">
        <v>373</v>
      </c>
      <c r="C184" s="301">
        <v>139.85</v>
      </c>
      <c r="D184" s="302">
        <v>138.45000000000002</v>
      </c>
      <c r="E184" s="302">
        <v>135.90000000000003</v>
      </c>
      <c r="F184" s="302">
        <v>131.95000000000002</v>
      </c>
      <c r="G184" s="302">
        <v>129.40000000000003</v>
      </c>
      <c r="H184" s="302">
        <v>142.40000000000003</v>
      </c>
      <c r="I184" s="302">
        <v>144.95000000000005</v>
      </c>
      <c r="J184" s="302">
        <v>148.90000000000003</v>
      </c>
      <c r="K184" s="301">
        <v>141</v>
      </c>
      <c r="L184" s="301">
        <v>134.5</v>
      </c>
      <c r="M184" s="301">
        <v>14.36205</v>
      </c>
      <c r="N184" s="1"/>
      <c r="O184" s="1"/>
    </row>
    <row r="185" spans="1:15" ht="12.75" customHeight="1">
      <c r="A185" s="30">
        <v>175</v>
      </c>
      <c r="B185" s="311" t="s">
        <v>374</v>
      </c>
      <c r="C185" s="301">
        <v>1491.35</v>
      </c>
      <c r="D185" s="302">
        <v>1529.5666666666666</v>
      </c>
      <c r="E185" s="302">
        <v>1434.1333333333332</v>
      </c>
      <c r="F185" s="302">
        <v>1376.9166666666665</v>
      </c>
      <c r="G185" s="302">
        <v>1281.4833333333331</v>
      </c>
      <c r="H185" s="302">
        <v>1586.7833333333333</v>
      </c>
      <c r="I185" s="302">
        <v>1682.2166666666667</v>
      </c>
      <c r="J185" s="302">
        <v>1739.4333333333334</v>
      </c>
      <c r="K185" s="301">
        <v>1625</v>
      </c>
      <c r="L185" s="301">
        <v>1472.35</v>
      </c>
      <c r="M185" s="301">
        <v>0.99953000000000003</v>
      </c>
      <c r="N185" s="1"/>
      <c r="O185" s="1"/>
    </row>
    <row r="186" spans="1:15" ht="12.75" customHeight="1">
      <c r="A186" s="30">
        <v>176</v>
      </c>
      <c r="B186" s="311" t="s">
        <v>380</v>
      </c>
      <c r="C186" s="301">
        <v>128.15</v>
      </c>
      <c r="D186" s="302">
        <v>129.65</v>
      </c>
      <c r="E186" s="302">
        <v>124.65</v>
      </c>
      <c r="F186" s="302">
        <v>121.15</v>
      </c>
      <c r="G186" s="302">
        <v>116.15</v>
      </c>
      <c r="H186" s="302">
        <v>133.15</v>
      </c>
      <c r="I186" s="302">
        <v>138.15</v>
      </c>
      <c r="J186" s="302">
        <v>141.65</v>
      </c>
      <c r="K186" s="301">
        <v>134.65</v>
      </c>
      <c r="L186" s="301">
        <v>126.15</v>
      </c>
      <c r="M186" s="301">
        <v>14.67159</v>
      </c>
      <c r="N186" s="1"/>
      <c r="O186" s="1"/>
    </row>
    <row r="187" spans="1:15" ht="12.75" customHeight="1">
      <c r="A187" s="30">
        <v>177</v>
      </c>
      <c r="B187" s="311" t="s">
        <v>259</v>
      </c>
      <c r="C187" s="301">
        <v>219.1</v>
      </c>
      <c r="D187" s="302">
        <v>221.16666666666666</v>
      </c>
      <c r="E187" s="302">
        <v>216.33333333333331</v>
      </c>
      <c r="F187" s="302">
        <v>213.56666666666666</v>
      </c>
      <c r="G187" s="302">
        <v>208.73333333333332</v>
      </c>
      <c r="H187" s="302">
        <v>223.93333333333331</v>
      </c>
      <c r="I187" s="302">
        <v>228.76666666666662</v>
      </c>
      <c r="J187" s="302">
        <v>231.5333333333333</v>
      </c>
      <c r="K187" s="301">
        <v>226</v>
      </c>
      <c r="L187" s="301">
        <v>218.4</v>
      </c>
      <c r="M187" s="301">
        <v>5.0030599999999996</v>
      </c>
      <c r="N187" s="1"/>
      <c r="O187" s="1"/>
    </row>
    <row r="188" spans="1:15" ht="12.75" customHeight="1">
      <c r="A188" s="30">
        <v>178</v>
      </c>
      <c r="B188" s="311" t="s">
        <v>375</v>
      </c>
      <c r="C188" s="301">
        <v>718.1</v>
      </c>
      <c r="D188" s="302">
        <v>725.5333333333333</v>
      </c>
      <c r="E188" s="302">
        <v>702.56666666666661</v>
      </c>
      <c r="F188" s="302">
        <v>687.0333333333333</v>
      </c>
      <c r="G188" s="302">
        <v>664.06666666666661</v>
      </c>
      <c r="H188" s="302">
        <v>741.06666666666661</v>
      </c>
      <c r="I188" s="302">
        <v>764.0333333333333</v>
      </c>
      <c r="J188" s="302">
        <v>779.56666666666661</v>
      </c>
      <c r="K188" s="301">
        <v>748.5</v>
      </c>
      <c r="L188" s="301">
        <v>710</v>
      </c>
      <c r="M188" s="301">
        <v>4.6322400000000004</v>
      </c>
      <c r="N188" s="1"/>
      <c r="O188" s="1"/>
    </row>
    <row r="189" spans="1:15" ht="12.75" customHeight="1">
      <c r="A189" s="30">
        <v>179</v>
      </c>
      <c r="B189" s="311" t="s">
        <v>111</v>
      </c>
      <c r="C189" s="301">
        <v>412.2</v>
      </c>
      <c r="D189" s="302">
        <v>412.91666666666669</v>
      </c>
      <c r="E189" s="302">
        <v>404.83333333333337</v>
      </c>
      <c r="F189" s="302">
        <v>397.4666666666667</v>
      </c>
      <c r="G189" s="302">
        <v>389.38333333333338</v>
      </c>
      <c r="H189" s="302">
        <v>420.28333333333336</v>
      </c>
      <c r="I189" s="302">
        <v>428.36666666666673</v>
      </c>
      <c r="J189" s="302">
        <v>435.73333333333335</v>
      </c>
      <c r="K189" s="301">
        <v>421</v>
      </c>
      <c r="L189" s="301">
        <v>405.55</v>
      </c>
      <c r="M189" s="301">
        <v>47.563600000000001</v>
      </c>
      <c r="N189" s="1"/>
      <c r="O189" s="1"/>
    </row>
    <row r="190" spans="1:15" ht="12.75" customHeight="1">
      <c r="A190" s="30">
        <v>180</v>
      </c>
      <c r="B190" s="311" t="s">
        <v>260</v>
      </c>
      <c r="C190" s="301">
        <v>1898.7</v>
      </c>
      <c r="D190" s="302">
        <v>1878.6000000000001</v>
      </c>
      <c r="E190" s="302">
        <v>1784.6500000000003</v>
      </c>
      <c r="F190" s="302">
        <v>1670.6000000000001</v>
      </c>
      <c r="G190" s="302">
        <v>1576.6500000000003</v>
      </c>
      <c r="H190" s="302">
        <v>1992.6500000000003</v>
      </c>
      <c r="I190" s="302">
        <v>2086.6000000000004</v>
      </c>
      <c r="J190" s="302">
        <v>2200.6500000000005</v>
      </c>
      <c r="K190" s="301">
        <v>1972.55</v>
      </c>
      <c r="L190" s="301">
        <v>1764.55</v>
      </c>
      <c r="M190" s="301">
        <v>41.246310000000001</v>
      </c>
      <c r="N190" s="1"/>
      <c r="O190" s="1"/>
    </row>
    <row r="191" spans="1:15" ht="12.75" customHeight="1">
      <c r="A191" s="30">
        <v>181</v>
      </c>
      <c r="B191" s="311" t="s">
        <v>384</v>
      </c>
      <c r="C191" s="301">
        <v>826.5</v>
      </c>
      <c r="D191" s="302">
        <v>835.80000000000007</v>
      </c>
      <c r="E191" s="302">
        <v>808.70000000000016</v>
      </c>
      <c r="F191" s="302">
        <v>790.90000000000009</v>
      </c>
      <c r="G191" s="302">
        <v>763.80000000000018</v>
      </c>
      <c r="H191" s="302">
        <v>853.60000000000014</v>
      </c>
      <c r="I191" s="302">
        <v>880.7</v>
      </c>
      <c r="J191" s="302">
        <v>898.50000000000011</v>
      </c>
      <c r="K191" s="301">
        <v>862.9</v>
      </c>
      <c r="L191" s="301">
        <v>818</v>
      </c>
      <c r="M191" s="301">
        <v>5.6878000000000002</v>
      </c>
      <c r="N191" s="1"/>
      <c r="O191" s="1"/>
    </row>
    <row r="192" spans="1:15" ht="12.75" customHeight="1">
      <c r="A192" s="30">
        <v>182</v>
      </c>
      <c r="B192" s="311" t="s">
        <v>829</v>
      </c>
      <c r="C192" s="301">
        <v>16.649999999999999</v>
      </c>
      <c r="D192" s="302">
        <v>16.599999999999998</v>
      </c>
      <c r="E192" s="302">
        <v>16.249999999999996</v>
      </c>
      <c r="F192" s="302">
        <v>15.849999999999998</v>
      </c>
      <c r="G192" s="302">
        <v>15.499999999999996</v>
      </c>
      <c r="H192" s="302">
        <v>16.999999999999996</v>
      </c>
      <c r="I192" s="302">
        <v>17.349999999999998</v>
      </c>
      <c r="J192" s="302">
        <v>17.749999999999996</v>
      </c>
      <c r="K192" s="301">
        <v>16.95</v>
      </c>
      <c r="L192" s="301">
        <v>16.2</v>
      </c>
      <c r="M192" s="301">
        <v>13.689069999999999</v>
      </c>
      <c r="N192" s="1"/>
      <c r="O192" s="1"/>
    </row>
    <row r="193" spans="1:15" ht="12.75" customHeight="1">
      <c r="A193" s="30">
        <v>183</v>
      </c>
      <c r="B193" s="311" t="s">
        <v>385</v>
      </c>
      <c r="C193" s="301">
        <v>875.95</v>
      </c>
      <c r="D193" s="302">
        <v>864.81666666666661</v>
      </c>
      <c r="E193" s="302">
        <v>848.73333333333323</v>
      </c>
      <c r="F193" s="302">
        <v>821.51666666666665</v>
      </c>
      <c r="G193" s="302">
        <v>805.43333333333328</v>
      </c>
      <c r="H193" s="302">
        <v>892.03333333333319</v>
      </c>
      <c r="I193" s="302">
        <v>908.11666666666667</v>
      </c>
      <c r="J193" s="302">
        <v>935.33333333333314</v>
      </c>
      <c r="K193" s="301">
        <v>880.9</v>
      </c>
      <c r="L193" s="301">
        <v>837.6</v>
      </c>
      <c r="M193" s="301">
        <v>0.21626999999999999</v>
      </c>
      <c r="N193" s="1"/>
      <c r="O193" s="1"/>
    </row>
    <row r="194" spans="1:15" ht="12.75" customHeight="1">
      <c r="A194" s="30">
        <v>184</v>
      </c>
      <c r="B194" s="311" t="s">
        <v>112</v>
      </c>
      <c r="C194" s="301">
        <v>1069.6500000000001</v>
      </c>
      <c r="D194" s="302">
        <v>1079.0666666666668</v>
      </c>
      <c r="E194" s="302">
        <v>1054.1833333333336</v>
      </c>
      <c r="F194" s="302">
        <v>1038.7166666666667</v>
      </c>
      <c r="G194" s="302">
        <v>1013.8333333333335</v>
      </c>
      <c r="H194" s="302">
        <v>1094.5333333333338</v>
      </c>
      <c r="I194" s="302">
        <v>1119.416666666667</v>
      </c>
      <c r="J194" s="302">
        <v>1134.8833333333339</v>
      </c>
      <c r="K194" s="301">
        <v>1103.95</v>
      </c>
      <c r="L194" s="301">
        <v>1063.5999999999999</v>
      </c>
      <c r="M194" s="301">
        <v>11.363149999999999</v>
      </c>
      <c r="N194" s="1"/>
      <c r="O194" s="1"/>
    </row>
    <row r="195" spans="1:15" ht="12.75" customHeight="1">
      <c r="A195" s="30">
        <v>185</v>
      </c>
      <c r="B195" s="311" t="s">
        <v>113</v>
      </c>
      <c r="C195" s="301">
        <v>958.75</v>
      </c>
      <c r="D195" s="302">
        <v>955.31666666666661</v>
      </c>
      <c r="E195" s="302">
        <v>947.48333333333323</v>
      </c>
      <c r="F195" s="302">
        <v>936.21666666666658</v>
      </c>
      <c r="G195" s="302">
        <v>928.38333333333321</v>
      </c>
      <c r="H195" s="302">
        <v>966.58333333333326</v>
      </c>
      <c r="I195" s="302">
        <v>974.41666666666674</v>
      </c>
      <c r="J195" s="302">
        <v>985.68333333333328</v>
      </c>
      <c r="K195" s="301">
        <v>963.15</v>
      </c>
      <c r="L195" s="301">
        <v>944.05</v>
      </c>
      <c r="M195" s="301">
        <v>43.020659999999999</v>
      </c>
      <c r="N195" s="1"/>
      <c r="O195" s="1"/>
    </row>
    <row r="196" spans="1:15" ht="12.75" customHeight="1">
      <c r="A196" s="30">
        <v>186</v>
      </c>
      <c r="B196" s="311" t="s">
        <v>114</v>
      </c>
      <c r="C196" s="301">
        <v>2052.6999999999998</v>
      </c>
      <c r="D196" s="302">
        <v>2047.8666666666668</v>
      </c>
      <c r="E196" s="302">
        <v>2030.8333333333335</v>
      </c>
      <c r="F196" s="302">
        <v>2008.9666666666667</v>
      </c>
      <c r="G196" s="302">
        <v>1991.9333333333334</v>
      </c>
      <c r="H196" s="302">
        <v>2069.7333333333336</v>
      </c>
      <c r="I196" s="302">
        <v>2086.7666666666664</v>
      </c>
      <c r="J196" s="302">
        <v>2108.6333333333337</v>
      </c>
      <c r="K196" s="301">
        <v>2064.9</v>
      </c>
      <c r="L196" s="301">
        <v>2026</v>
      </c>
      <c r="M196" s="301">
        <v>50.096130000000002</v>
      </c>
      <c r="N196" s="1"/>
      <c r="O196" s="1"/>
    </row>
    <row r="197" spans="1:15" ht="12.75" customHeight="1">
      <c r="A197" s="30">
        <v>187</v>
      </c>
      <c r="B197" s="311" t="s">
        <v>115</v>
      </c>
      <c r="C197" s="301">
        <v>1768.25</v>
      </c>
      <c r="D197" s="302">
        <v>1753.5999999999997</v>
      </c>
      <c r="E197" s="302">
        <v>1727.7499999999993</v>
      </c>
      <c r="F197" s="302">
        <v>1687.2499999999995</v>
      </c>
      <c r="G197" s="302">
        <v>1661.3999999999992</v>
      </c>
      <c r="H197" s="302">
        <v>1794.0999999999995</v>
      </c>
      <c r="I197" s="302">
        <v>1819.9499999999998</v>
      </c>
      <c r="J197" s="302">
        <v>1860.4499999999996</v>
      </c>
      <c r="K197" s="301">
        <v>1779.45</v>
      </c>
      <c r="L197" s="301">
        <v>1713.1</v>
      </c>
      <c r="M197" s="301">
        <v>7.8317699999999997</v>
      </c>
      <c r="N197" s="1"/>
      <c r="O197" s="1"/>
    </row>
    <row r="198" spans="1:15" ht="12.75" customHeight="1">
      <c r="A198" s="30">
        <v>188</v>
      </c>
      <c r="B198" s="311" t="s">
        <v>116</v>
      </c>
      <c r="C198" s="301">
        <v>1289.75</v>
      </c>
      <c r="D198" s="302">
        <v>1286.7833333333333</v>
      </c>
      <c r="E198" s="302">
        <v>1274.5666666666666</v>
      </c>
      <c r="F198" s="302">
        <v>1259.3833333333332</v>
      </c>
      <c r="G198" s="302">
        <v>1247.1666666666665</v>
      </c>
      <c r="H198" s="302">
        <v>1301.9666666666667</v>
      </c>
      <c r="I198" s="302">
        <v>1314.1833333333334</v>
      </c>
      <c r="J198" s="302">
        <v>1329.3666666666668</v>
      </c>
      <c r="K198" s="301">
        <v>1299</v>
      </c>
      <c r="L198" s="301">
        <v>1271.5999999999999</v>
      </c>
      <c r="M198" s="301">
        <v>73.619609999999994</v>
      </c>
      <c r="N198" s="1"/>
      <c r="O198" s="1"/>
    </row>
    <row r="199" spans="1:15" ht="12.75" customHeight="1">
      <c r="A199" s="30">
        <v>189</v>
      </c>
      <c r="B199" s="311" t="s">
        <v>117</v>
      </c>
      <c r="C199" s="301">
        <v>550.79999999999995</v>
      </c>
      <c r="D199" s="302">
        <v>556.73333333333323</v>
      </c>
      <c r="E199" s="302">
        <v>541.46666666666647</v>
      </c>
      <c r="F199" s="302">
        <v>532.13333333333321</v>
      </c>
      <c r="G199" s="302">
        <v>516.86666666666645</v>
      </c>
      <c r="H199" s="302">
        <v>566.06666666666649</v>
      </c>
      <c r="I199" s="302">
        <v>581.33333333333314</v>
      </c>
      <c r="J199" s="302">
        <v>590.66666666666652</v>
      </c>
      <c r="K199" s="301">
        <v>572</v>
      </c>
      <c r="L199" s="301">
        <v>547.4</v>
      </c>
      <c r="M199" s="301">
        <v>50.502029999999998</v>
      </c>
      <c r="N199" s="1"/>
      <c r="O199" s="1"/>
    </row>
    <row r="200" spans="1:15" ht="12.75" customHeight="1">
      <c r="A200" s="30">
        <v>190</v>
      </c>
      <c r="B200" s="311" t="s">
        <v>382</v>
      </c>
      <c r="C200" s="301">
        <v>948.2</v>
      </c>
      <c r="D200" s="302">
        <v>954.4</v>
      </c>
      <c r="E200" s="302">
        <v>933.8</v>
      </c>
      <c r="F200" s="302">
        <v>919.4</v>
      </c>
      <c r="G200" s="302">
        <v>898.8</v>
      </c>
      <c r="H200" s="302">
        <v>968.8</v>
      </c>
      <c r="I200" s="302">
        <v>989.40000000000009</v>
      </c>
      <c r="J200" s="302">
        <v>1003.8</v>
      </c>
      <c r="K200" s="301">
        <v>975</v>
      </c>
      <c r="L200" s="301">
        <v>940</v>
      </c>
      <c r="M200" s="301">
        <v>1.24536</v>
      </c>
      <c r="N200" s="1"/>
      <c r="O200" s="1"/>
    </row>
    <row r="201" spans="1:15" ht="12.75" customHeight="1">
      <c r="A201" s="30">
        <v>191</v>
      </c>
      <c r="B201" s="311" t="s">
        <v>386</v>
      </c>
      <c r="C201" s="301">
        <v>170.75</v>
      </c>
      <c r="D201" s="302">
        <v>171.81666666666669</v>
      </c>
      <c r="E201" s="302">
        <v>169.18333333333339</v>
      </c>
      <c r="F201" s="302">
        <v>167.6166666666667</v>
      </c>
      <c r="G201" s="302">
        <v>164.98333333333341</v>
      </c>
      <c r="H201" s="302">
        <v>173.38333333333338</v>
      </c>
      <c r="I201" s="302">
        <v>176.01666666666665</v>
      </c>
      <c r="J201" s="302">
        <v>177.58333333333337</v>
      </c>
      <c r="K201" s="301">
        <v>174.45</v>
      </c>
      <c r="L201" s="301">
        <v>170.25</v>
      </c>
      <c r="M201" s="301">
        <v>0.88370000000000004</v>
      </c>
      <c r="N201" s="1"/>
      <c r="O201" s="1"/>
    </row>
    <row r="202" spans="1:15" ht="12.75" customHeight="1">
      <c r="A202" s="30">
        <v>192</v>
      </c>
      <c r="B202" s="311" t="s">
        <v>387</v>
      </c>
      <c r="C202" s="301">
        <v>102.25</v>
      </c>
      <c r="D202" s="302">
        <v>102.25</v>
      </c>
      <c r="E202" s="302">
        <v>100.1</v>
      </c>
      <c r="F202" s="302">
        <v>97.949999999999989</v>
      </c>
      <c r="G202" s="302">
        <v>95.799999999999983</v>
      </c>
      <c r="H202" s="302">
        <v>104.4</v>
      </c>
      <c r="I202" s="302">
        <v>106.55000000000001</v>
      </c>
      <c r="J202" s="302">
        <v>108.70000000000002</v>
      </c>
      <c r="K202" s="301">
        <v>104.4</v>
      </c>
      <c r="L202" s="301">
        <v>100.1</v>
      </c>
      <c r="M202" s="301">
        <v>6.7400399999999996</v>
      </c>
      <c r="N202" s="1"/>
      <c r="O202" s="1"/>
    </row>
    <row r="203" spans="1:15" ht="12.75" customHeight="1">
      <c r="A203" s="30">
        <v>193</v>
      </c>
      <c r="B203" s="311" t="s">
        <v>118</v>
      </c>
      <c r="C203" s="301">
        <v>2467.4</v>
      </c>
      <c r="D203" s="302">
        <v>2480.35</v>
      </c>
      <c r="E203" s="302">
        <v>2442.6999999999998</v>
      </c>
      <c r="F203" s="302">
        <v>2418</v>
      </c>
      <c r="G203" s="302">
        <v>2380.35</v>
      </c>
      <c r="H203" s="302">
        <v>2505.0499999999997</v>
      </c>
      <c r="I203" s="302">
        <v>2542.7000000000003</v>
      </c>
      <c r="J203" s="302">
        <v>2567.3999999999996</v>
      </c>
      <c r="K203" s="301">
        <v>2518</v>
      </c>
      <c r="L203" s="301">
        <v>2455.65</v>
      </c>
      <c r="M203" s="301">
        <v>7.2586399999999998</v>
      </c>
      <c r="N203" s="1"/>
      <c r="O203" s="1"/>
    </row>
    <row r="204" spans="1:15" ht="12.75" customHeight="1">
      <c r="A204" s="30">
        <v>194</v>
      </c>
      <c r="B204" s="311" t="s">
        <v>383</v>
      </c>
      <c r="C204" s="301">
        <v>58.6</v>
      </c>
      <c r="D204" s="302">
        <v>58.716666666666669</v>
      </c>
      <c r="E204" s="302">
        <v>57.63333333333334</v>
      </c>
      <c r="F204" s="302">
        <v>56.666666666666671</v>
      </c>
      <c r="G204" s="302">
        <v>55.583333333333343</v>
      </c>
      <c r="H204" s="302">
        <v>59.683333333333337</v>
      </c>
      <c r="I204" s="302">
        <v>60.766666666666666</v>
      </c>
      <c r="J204" s="302">
        <v>61.733333333333334</v>
      </c>
      <c r="K204" s="301">
        <v>59.8</v>
      </c>
      <c r="L204" s="301">
        <v>57.75</v>
      </c>
      <c r="M204" s="301">
        <v>47.478079999999999</v>
      </c>
      <c r="N204" s="1"/>
      <c r="O204" s="1"/>
    </row>
    <row r="205" spans="1:15" ht="12.75" customHeight="1">
      <c r="A205" s="30">
        <v>195</v>
      </c>
      <c r="B205" s="311" t="s">
        <v>830</v>
      </c>
      <c r="C205" s="301">
        <v>948.1</v>
      </c>
      <c r="D205" s="302">
        <v>937.13333333333333</v>
      </c>
      <c r="E205" s="302">
        <v>921.16666666666663</v>
      </c>
      <c r="F205" s="302">
        <v>894.23333333333335</v>
      </c>
      <c r="G205" s="302">
        <v>878.26666666666665</v>
      </c>
      <c r="H205" s="302">
        <v>964.06666666666661</v>
      </c>
      <c r="I205" s="302">
        <v>980.0333333333333</v>
      </c>
      <c r="J205" s="302">
        <v>1006.9666666666666</v>
      </c>
      <c r="K205" s="301">
        <v>953.1</v>
      </c>
      <c r="L205" s="301">
        <v>910.2</v>
      </c>
      <c r="M205" s="301">
        <v>0.54520000000000002</v>
      </c>
      <c r="N205" s="1"/>
      <c r="O205" s="1"/>
    </row>
    <row r="206" spans="1:15" ht="12.75" customHeight="1">
      <c r="A206" s="30">
        <v>196</v>
      </c>
      <c r="B206" s="311" t="s">
        <v>819</v>
      </c>
      <c r="C206" s="301">
        <v>230.15</v>
      </c>
      <c r="D206" s="302">
        <v>233.51666666666668</v>
      </c>
      <c r="E206" s="302">
        <v>224.73333333333335</v>
      </c>
      <c r="F206" s="302">
        <v>219.31666666666666</v>
      </c>
      <c r="G206" s="302">
        <v>210.53333333333333</v>
      </c>
      <c r="H206" s="302">
        <v>238.93333333333337</v>
      </c>
      <c r="I206" s="302">
        <v>247.71666666666673</v>
      </c>
      <c r="J206" s="302">
        <v>253.13333333333338</v>
      </c>
      <c r="K206" s="301">
        <v>242.3</v>
      </c>
      <c r="L206" s="301">
        <v>228.1</v>
      </c>
      <c r="M206" s="301">
        <v>5.5685200000000004</v>
      </c>
      <c r="N206" s="1"/>
      <c r="O206" s="1"/>
    </row>
    <row r="207" spans="1:15" ht="12.75" customHeight="1">
      <c r="A207" s="30">
        <v>197</v>
      </c>
      <c r="B207" s="311" t="s">
        <v>120</v>
      </c>
      <c r="C207" s="301">
        <v>333.7</v>
      </c>
      <c r="D207" s="302">
        <v>334.03333333333336</v>
      </c>
      <c r="E207" s="302">
        <v>325.51666666666671</v>
      </c>
      <c r="F207" s="302">
        <v>317.33333333333337</v>
      </c>
      <c r="G207" s="302">
        <v>308.81666666666672</v>
      </c>
      <c r="H207" s="302">
        <v>342.2166666666667</v>
      </c>
      <c r="I207" s="302">
        <v>350.73333333333335</v>
      </c>
      <c r="J207" s="302">
        <v>358.91666666666669</v>
      </c>
      <c r="K207" s="301">
        <v>342.55</v>
      </c>
      <c r="L207" s="301">
        <v>325.85000000000002</v>
      </c>
      <c r="M207" s="301">
        <v>186.06308000000001</v>
      </c>
      <c r="N207" s="1"/>
      <c r="O207" s="1"/>
    </row>
    <row r="208" spans="1:15" ht="12.75" customHeight="1">
      <c r="A208" s="30">
        <v>198</v>
      </c>
      <c r="B208" s="311" t="s">
        <v>388</v>
      </c>
      <c r="C208" s="301">
        <v>93.1</v>
      </c>
      <c r="D208" s="302">
        <v>92.149999999999991</v>
      </c>
      <c r="E208" s="302">
        <v>89.949999999999989</v>
      </c>
      <c r="F208" s="302">
        <v>86.8</v>
      </c>
      <c r="G208" s="302">
        <v>84.6</v>
      </c>
      <c r="H208" s="302">
        <v>95.299999999999983</v>
      </c>
      <c r="I208" s="302">
        <v>97.5</v>
      </c>
      <c r="J208" s="302">
        <v>100.64999999999998</v>
      </c>
      <c r="K208" s="301">
        <v>94.35</v>
      </c>
      <c r="L208" s="301">
        <v>89</v>
      </c>
      <c r="M208" s="301">
        <v>34.034439999999996</v>
      </c>
      <c r="N208" s="1"/>
      <c r="O208" s="1"/>
    </row>
    <row r="209" spans="1:15" ht="12.75" customHeight="1">
      <c r="A209" s="30">
        <v>199</v>
      </c>
      <c r="B209" s="311" t="s">
        <v>121</v>
      </c>
      <c r="C209" s="301">
        <v>209.4</v>
      </c>
      <c r="D209" s="302">
        <v>210.69999999999996</v>
      </c>
      <c r="E209" s="302">
        <v>207.39999999999992</v>
      </c>
      <c r="F209" s="302">
        <v>205.39999999999995</v>
      </c>
      <c r="G209" s="302">
        <v>202.09999999999991</v>
      </c>
      <c r="H209" s="302">
        <v>212.69999999999993</v>
      </c>
      <c r="I209" s="302">
        <v>215.99999999999994</v>
      </c>
      <c r="J209" s="302">
        <v>217.99999999999994</v>
      </c>
      <c r="K209" s="301">
        <v>214</v>
      </c>
      <c r="L209" s="301">
        <v>208.7</v>
      </c>
      <c r="M209" s="301">
        <v>80.662909999999997</v>
      </c>
      <c r="N209" s="1"/>
      <c r="O209" s="1"/>
    </row>
    <row r="210" spans="1:15" ht="12.75" customHeight="1">
      <c r="A210" s="30">
        <v>200</v>
      </c>
      <c r="B210" s="311" t="s">
        <v>122</v>
      </c>
      <c r="C210" s="301">
        <v>2110.4499999999998</v>
      </c>
      <c r="D210" s="302">
        <v>2123.6166666666668</v>
      </c>
      <c r="E210" s="302">
        <v>2086.8333333333335</v>
      </c>
      <c r="F210" s="302">
        <v>2063.2166666666667</v>
      </c>
      <c r="G210" s="302">
        <v>2026.4333333333334</v>
      </c>
      <c r="H210" s="302">
        <v>2147.2333333333336</v>
      </c>
      <c r="I210" s="302">
        <v>2184.0166666666664</v>
      </c>
      <c r="J210" s="302">
        <v>2207.6333333333337</v>
      </c>
      <c r="K210" s="301">
        <v>2160.4</v>
      </c>
      <c r="L210" s="301">
        <v>2100</v>
      </c>
      <c r="M210" s="301">
        <v>32.521889999999999</v>
      </c>
      <c r="N210" s="1"/>
      <c r="O210" s="1"/>
    </row>
    <row r="211" spans="1:15" ht="12.75" customHeight="1">
      <c r="A211" s="30">
        <v>201</v>
      </c>
      <c r="B211" s="311" t="s">
        <v>261</v>
      </c>
      <c r="C211" s="301">
        <v>265.85000000000002</v>
      </c>
      <c r="D211" s="302">
        <v>268.23333333333329</v>
      </c>
      <c r="E211" s="302">
        <v>260.51666666666659</v>
      </c>
      <c r="F211" s="302">
        <v>255.18333333333328</v>
      </c>
      <c r="G211" s="302">
        <v>247.46666666666658</v>
      </c>
      <c r="H211" s="302">
        <v>273.56666666666661</v>
      </c>
      <c r="I211" s="302">
        <v>281.2833333333333</v>
      </c>
      <c r="J211" s="302">
        <v>286.61666666666662</v>
      </c>
      <c r="K211" s="301">
        <v>275.95</v>
      </c>
      <c r="L211" s="301">
        <v>262.89999999999998</v>
      </c>
      <c r="M211" s="301">
        <v>5.4348099999999997</v>
      </c>
      <c r="N211" s="1"/>
      <c r="O211" s="1"/>
    </row>
    <row r="212" spans="1:15" ht="12.75" customHeight="1">
      <c r="A212" s="30">
        <v>202</v>
      </c>
      <c r="B212" s="311" t="s">
        <v>831</v>
      </c>
      <c r="C212" s="301">
        <v>726.05</v>
      </c>
      <c r="D212" s="302">
        <v>724.98333333333323</v>
      </c>
      <c r="E212" s="302">
        <v>712.06666666666649</v>
      </c>
      <c r="F212" s="302">
        <v>698.08333333333326</v>
      </c>
      <c r="G212" s="302">
        <v>685.16666666666652</v>
      </c>
      <c r="H212" s="302">
        <v>738.96666666666647</v>
      </c>
      <c r="I212" s="302">
        <v>751.88333333333321</v>
      </c>
      <c r="J212" s="302">
        <v>765.86666666666645</v>
      </c>
      <c r="K212" s="301">
        <v>737.9</v>
      </c>
      <c r="L212" s="301">
        <v>711</v>
      </c>
      <c r="M212" s="301">
        <v>0.35177000000000003</v>
      </c>
      <c r="N212" s="1"/>
      <c r="O212" s="1"/>
    </row>
    <row r="213" spans="1:15" ht="12.75" customHeight="1">
      <c r="A213" s="30">
        <v>203</v>
      </c>
      <c r="B213" s="311" t="s">
        <v>389</v>
      </c>
      <c r="C213" s="301">
        <v>32856.9</v>
      </c>
      <c r="D213" s="302">
        <v>32818.633333333331</v>
      </c>
      <c r="E213" s="302">
        <v>32438.266666666663</v>
      </c>
      <c r="F213" s="302">
        <v>32019.633333333331</v>
      </c>
      <c r="G213" s="302">
        <v>31639.266666666663</v>
      </c>
      <c r="H213" s="302">
        <v>33237.266666666663</v>
      </c>
      <c r="I213" s="302">
        <v>33617.633333333331</v>
      </c>
      <c r="J213" s="302">
        <v>34036.266666666663</v>
      </c>
      <c r="K213" s="301">
        <v>33199</v>
      </c>
      <c r="L213" s="301">
        <v>32400</v>
      </c>
      <c r="M213" s="301">
        <v>0.31607000000000002</v>
      </c>
      <c r="N213" s="1"/>
      <c r="O213" s="1"/>
    </row>
    <row r="214" spans="1:15" ht="12.75" customHeight="1">
      <c r="A214" s="30">
        <v>204</v>
      </c>
      <c r="B214" s="311" t="s">
        <v>390</v>
      </c>
      <c r="C214" s="301">
        <v>33.549999999999997</v>
      </c>
      <c r="D214" s="302">
        <v>33.599999999999994</v>
      </c>
      <c r="E214" s="302">
        <v>33.04999999999999</v>
      </c>
      <c r="F214" s="302">
        <v>32.549999999999997</v>
      </c>
      <c r="G214" s="302">
        <v>31.999999999999993</v>
      </c>
      <c r="H214" s="302">
        <v>34.099999999999987</v>
      </c>
      <c r="I214" s="302">
        <v>34.65</v>
      </c>
      <c r="J214" s="302">
        <v>35.149999999999984</v>
      </c>
      <c r="K214" s="301">
        <v>34.15</v>
      </c>
      <c r="L214" s="301">
        <v>33.1</v>
      </c>
      <c r="M214" s="301">
        <v>6.5216399999999997</v>
      </c>
      <c r="N214" s="1"/>
      <c r="O214" s="1"/>
    </row>
    <row r="215" spans="1:15" ht="12.75" customHeight="1">
      <c r="A215" s="30">
        <v>205</v>
      </c>
      <c r="B215" s="311" t="s">
        <v>402</v>
      </c>
      <c r="C215" s="301">
        <v>63.75</v>
      </c>
      <c r="D215" s="302">
        <v>63.066666666666663</v>
      </c>
      <c r="E215" s="302">
        <v>60.933333333333323</v>
      </c>
      <c r="F215" s="302">
        <v>58.11666666666666</v>
      </c>
      <c r="G215" s="302">
        <v>55.98333333333332</v>
      </c>
      <c r="H215" s="302">
        <v>65.883333333333326</v>
      </c>
      <c r="I215" s="302">
        <v>68.016666666666652</v>
      </c>
      <c r="J215" s="302">
        <v>70.833333333333329</v>
      </c>
      <c r="K215" s="301">
        <v>65.2</v>
      </c>
      <c r="L215" s="301">
        <v>60.25</v>
      </c>
      <c r="M215" s="301">
        <v>180.21986000000001</v>
      </c>
      <c r="N215" s="1"/>
      <c r="O215" s="1"/>
    </row>
    <row r="216" spans="1:15" ht="12.75" customHeight="1">
      <c r="A216" s="30">
        <v>206</v>
      </c>
      <c r="B216" s="311" t="s">
        <v>123</v>
      </c>
      <c r="C216" s="301">
        <v>96.3</v>
      </c>
      <c r="D216" s="302">
        <v>96.233333333333334</v>
      </c>
      <c r="E216" s="302">
        <v>94.066666666666663</v>
      </c>
      <c r="F216" s="302">
        <v>91.833333333333329</v>
      </c>
      <c r="G216" s="302">
        <v>89.666666666666657</v>
      </c>
      <c r="H216" s="302">
        <v>98.466666666666669</v>
      </c>
      <c r="I216" s="302">
        <v>100.63333333333333</v>
      </c>
      <c r="J216" s="302">
        <v>102.86666666666667</v>
      </c>
      <c r="K216" s="301">
        <v>98.4</v>
      </c>
      <c r="L216" s="301">
        <v>94</v>
      </c>
      <c r="M216" s="301">
        <v>159.14923999999999</v>
      </c>
      <c r="N216" s="1"/>
      <c r="O216" s="1"/>
    </row>
    <row r="217" spans="1:15" ht="12.75" customHeight="1">
      <c r="A217" s="30">
        <v>207</v>
      </c>
      <c r="B217" s="311" t="s">
        <v>124</v>
      </c>
      <c r="C217" s="301">
        <v>686.85</v>
      </c>
      <c r="D217" s="302">
        <v>683.15</v>
      </c>
      <c r="E217" s="302">
        <v>673.65</v>
      </c>
      <c r="F217" s="302">
        <v>660.45</v>
      </c>
      <c r="G217" s="302">
        <v>650.95000000000005</v>
      </c>
      <c r="H217" s="302">
        <v>696.34999999999991</v>
      </c>
      <c r="I217" s="302">
        <v>705.84999999999991</v>
      </c>
      <c r="J217" s="302">
        <v>719.04999999999984</v>
      </c>
      <c r="K217" s="301">
        <v>692.65</v>
      </c>
      <c r="L217" s="301">
        <v>669.95</v>
      </c>
      <c r="M217" s="301">
        <v>163.35613000000001</v>
      </c>
      <c r="N217" s="1"/>
      <c r="O217" s="1"/>
    </row>
    <row r="218" spans="1:15" ht="12.75" customHeight="1">
      <c r="A218" s="30">
        <v>208</v>
      </c>
      <c r="B218" s="311" t="s">
        <v>125</v>
      </c>
      <c r="C218" s="301">
        <v>1113.2</v>
      </c>
      <c r="D218" s="302">
        <v>1117.6333333333332</v>
      </c>
      <c r="E218" s="302">
        <v>1100.2666666666664</v>
      </c>
      <c r="F218" s="302">
        <v>1087.3333333333333</v>
      </c>
      <c r="G218" s="302">
        <v>1069.9666666666665</v>
      </c>
      <c r="H218" s="302">
        <v>1130.5666666666664</v>
      </c>
      <c r="I218" s="302">
        <v>1147.9333333333332</v>
      </c>
      <c r="J218" s="302">
        <v>1160.8666666666663</v>
      </c>
      <c r="K218" s="301">
        <v>1135</v>
      </c>
      <c r="L218" s="301">
        <v>1104.7</v>
      </c>
      <c r="M218" s="301">
        <v>11.361560000000001</v>
      </c>
      <c r="N218" s="1"/>
      <c r="O218" s="1"/>
    </row>
    <row r="219" spans="1:15" ht="12.75" customHeight="1">
      <c r="A219" s="30">
        <v>209</v>
      </c>
      <c r="B219" s="311" t="s">
        <v>126</v>
      </c>
      <c r="C219" s="301">
        <v>507.3</v>
      </c>
      <c r="D219" s="302">
        <v>509.31666666666666</v>
      </c>
      <c r="E219" s="302">
        <v>500.0333333333333</v>
      </c>
      <c r="F219" s="302">
        <v>492.76666666666665</v>
      </c>
      <c r="G219" s="302">
        <v>483.48333333333329</v>
      </c>
      <c r="H219" s="302">
        <v>516.58333333333326</v>
      </c>
      <c r="I219" s="302">
        <v>525.86666666666679</v>
      </c>
      <c r="J219" s="302">
        <v>533.13333333333333</v>
      </c>
      <c r="K219" s="301">
        <v>518.6</v>
      </c>
      <c r="L219" s="301">
        <v>502.05</v>
      </c>
      <c r="M219" s="301">
        <v>23.003</v>
      </c>
      <c r="N219" s="1"/>
      <c r="O219" s="1"/>
    </row>
    <row r="220" spans="1:15" ht="12.75" customHeight="1">
      <c r="A220" s="30">
        <v>210</v>
      </c>
      <c r="B220" s="311" t="s">
        <v>406</v>
      </c>
      <c r="C220" s="301">
        <v>122.1</v>
      </c>
      <c r="D220" s="302">
        <v>123.81666666666666</v>
      </c>
      <c r="E220" s="302">
        <v>119.63333333333333</v>
      </c>
      <c r="F220" s="302">
        <v>117.16666666666666</v>
      </c>
      <c r="G220" s="302">
        <v>112.98333333333332</v>
      </c>
      <c r="H220" s="302">
        <v>126.28333333333333</v>
      </c>
      <c r="I220" s="302">
        <v>130.46666666666667</v>
      </c>
      <c r="J220" s="302">
        <v>132.93333333333334</v>
      </c>
      <c r="K220" s="301">
        <v>128</v>
      </c>
      <c r="L220" s="301">
        <v>121.35</v>
      </c>
      <c r="M220" s="301">
        <v>1.9244000000000001</v>
      </c>
      <c r="N220" s="1"/>
      <c r="O220" s="1"/>
    </row>
    <row r="221" spans="1:15" ht="12.75" customHeight="1">
      <c r="A221" s="30">
        <v>211</v>
      </c>
      <c r="B221" s="311" t="s">
        <v>392</v>
      </c>
      <c r="C221" s="301">
        <v>33.450000000000003</v>
      </c>
      <c r="D221" s="302">
        <v>33.416666666666664</v>
      </c>
      <c r="E221" s="302">
        <v>33.033333333333331</v>
      </c>
      <c r="F221" s="302">
        <v>32.616666666666667</v>
      </c>
      <c r="G221" s="302">
        <v>32.233333333333334</v>
      </c>
      <c r="H221" s="302">
        <v>33.833333333333329</v>
      </c>
      <c r="I221" s="302">
        <v>34.216666666666669</v>
      </c>
      <c r="J221" s="302">
        <v>34.633333333333326</v>
      </c>
      <c r="K221" s="301">
        <v>33.799999999999997</v>
      </c>
      <c r="L221" s="301">
        <v>33</v>
      </c>
      <c r="M221" s="301">
        <v>33.80997</v>
      </c>
      <c r="N221" s="1"/>
      <c r="O221" s="1"/>
    </row>
    <row r="222" spans="1:15" ht="12.75" customHeight="1">
      <c r="A222" s="30">
        <v>212</v>
      </c>
      <c r="B222" s="311" t="s">
        <v>127</v>
      </c>
      <c r="C222" s="301">
        <v>8.1999999999999993</v>
      </c>
      <c r="D222" s="302">
        <v>8.2833333333333332</v>
      </c>
      <c r="E222" s="302">
        <v>8.0666666666666664</v>
      </c>
      <c r="F222" s="302">
        <v>7.9333333333333336</v>
      </c>
      <c r="G222" s="302">
        <v>7.7166666666666668</v>
      </c>
      <c r="H222" s="302">
        <v>8.4166666666666661</v>
      </c>
      <c r="I222" s="302">
        <v>8.6333333333333311</v>
      </c>
      <c r="J222" s="302">
        <v>8.7666666666666657</v>
      </c>
      <c r="K222" s="301">
        <v>8.5</v>
      </c>
      <c r="L222" s="301">
        <v>8.15</v>
      </c>
      <c r="M222" s="301">
        <v>1315.81747</v>
      </c>
      <c r="N222" s="1"/>
      <c r="O222" s="1"/>
    </row>
    <row r="223" spans="1:15" ht="12.75" customHeight="1">
      <c r="A223" s="30">
        <v>213</v>
      </c>
      <c r="B223" s="311" t="s">
        <v>393</v>
      </c>
      <c r="C223" s="301">
        <v>44.7</v>
      </c>
      <c r="D223" s="302">
        <v>44.466666666666669</v>
      </c>
      <c r="E223" s="302">
        <v>43.933333333333337</v>
      </c>
      <c r="F223" s="302">
        <v>43.166666666666671</v>
      </c>
      <c r="G223" s="302">
        <v>42.63333333333334</v>
      </c>
      <c r="H223" s="302">
        <v>45.233333333333334</v>
      </c>
      <c r="I223" s="302">
        <v>45.766666666666666</v>
      </c>
      <c r="J223" s="302">
        <v>46.533333333333331</v>
      </c>
      <c r="K223" s="301">
        <v>45</v>
      </c>
      <c r="L223" s="301">
        <v>43.7</v>
      </c>
      <c r="M223" s="301">
        <v>69.412180000000006</v>
      </c>
      <c r="N223" s="1"/>
      <c r="O223" s="1"/>
    </row>
    <row r="224" spans="1:15" ht="12.75" customHeight="1">
      <c r="A224" s="30">
        <v>214</v>
      </c>
      <c r="B224" s="311" t="s">
        <v>128</v>
      </c>
      <c r="C224" s="301">
        <v>31.65</v>
      </c>
      <c r="D224" s="302">
        <v>31.533333333333331</v>
      </c>
      <c r="E224" s="302">
        <v>31.066666666666663</v>
      </c>
      <c r="F224" s="302">
        <v>30.483333333333331</v>
      </c>
      <c r="G224" s="302">
        <v>30.016666666666662</v>
      </c>
      <c r="H224" s="302">
        <v>32.11666666666666</v>
      </c>
      <c r="I224" s="302">
        <v>32.583333333333329</v>
      </c>
      <c r="J224" s="302">
        <v>33.166666666666664</v>
      </c>
      <c r="K224" s="301">
        <v>32</v>
      </c>
      <c r="L224" s="301">
        <v>30.95</v>
      </c>
      <c r="M224" s="301">
        <v>245.09218999999999</v>
      </c>
      <c r="N224" s="1"/>
      <c r="O224" s="1"/>
    </row>
    <row r="225" spans="1:15" ht="12.75" customHeight="1">
      <c r="A225" s="30">
        <v>215</v>
      </c>
      <c r="B225" s="311" t="s">
        <v>404</v>
      </c>
      <c r="C225" s="301">
        <v>172.75</v>
      </c>
      <c r="D225" s="302">
        <v>171.18333333333331</v>
      </c>
      <c r="E225" s="302">
        <v>168.06666666666661</v>
      </c>
      <c r="F225" s="302">
        <v>163.3833333333333</v>
      </c>
      <c r="G225" s="302">
        <v>160.26666666666659</v>
      </c>
      <c r="H225" s="302">
        <v>175.86666666666662</v>
      </c>
      <c r="I225" s="302">
        <v>178.98333333333335</v>
      </c>
      <c r="J225" s="302">
        <v>183.66666666666663</v>
      </c>
      <c r="K225" s="301">
        <v>174.3</v>
      </c>
      <c r="L225" s="301">
        <v>166.5</v>
      </c>
      <c r="M225" s="301">
        <v>90.763360000000006</v>
      </c>
      <c r="N225" s="1"/>
      <c r="O225" s="1"/>
    </row>
    <row r="226" spans="1:15" ht="12.75" customHeight="1">
      <c r="A226" s="30">
        <v>216</v>
      </c>
      <c r="B226" s="311" t="s">
        <v>394</v>
      </c>
      <c r="C226" s="301">
        <v>871.5</v>
      </c>
      <c r="D226" s="302">
        <v>875.11666666666667</v>
      </c>
      <c r="E226" s="302">
        <v>862.2833333333333</v>
      </c>
      <c r="F226" s="302">
        <v>853.06666666666661</v>
      </c>
      <c r="G226" s="302">
        <v>840.23333333333323</v>
      </c>
      <c r="H226" s="302">
        <v>884.33333333333337</v>
      </c>
      <c r="I226" s="302">
        <v>897.16666666666663</v>
      </c>
      <c r="J226" s="302">
        <v>906.38333333333344</v>
      </c>
      <c r="K226" s="301">
        <v>887.95</v>
      </c>
      <c r="L226" s="301">
        <v>865.9</v>
      </c>
      <c r="M226" s="301">
        <v>0.13783000000000001</v>
      </c>
      <c r="N226" s="1"/>
      <c r="O226" s="1"/>
    </row>
    <row r="227" spans="1:15" ht="12.75" customHeight="1">
      <c r="A227" s="30">
        <v>217</v>
      </c>
      <c r="B227" s="311" t="s">
        <v>129</v>
      </c>
      <c r="C227" s="301">
        <v>339.9</v>
      </c>
      <c r="D227" s="302">
        <v>341.28333333333336</v>
      </c>
      <c r="E227" s="302">
        <v>333.9666666666667</v>
      </c>
      <c r="F227" s="302">
        <v>328.03333333333336</v>
      </c>
      <c r="G227" s="302">
        <v>320.7166666666667</v>
      </c>
      <c r="H227" s="302">
        <v>347.2166666666667</v>
      </c>
      <c r="I227" s="302">
        <v>354.53333333333342</v>
      </c>
      <c r="J227" s="302">
        <v>360.4666666666667</v>
      </c>
      <c r="K227" s="301">
        <v>348.6</v>
      </c>
      <c r="L227" s="301">
        <v>335.35</v>
      </c>
      <c r="M227" s="301">
        <v>35.27431</v>
      </c>
      <c r="N227" s="1"/>
      <c r="O227" s="1"/>
    </row>
    <row r="228" spans="1:15" ht="12.75" customHeight="1">
      <c r="A228" s="30">
        <v>218</v>
      </c>
      <c r="B228" s="311" t="s">
        <v>395</v>
      </c>
      <c r="C228" s="301">
        <v>327</v>
      </c>
      <c r="D228" s="302">
        <v>324</v>
      </c>
      <c r="E228" s="302">
        <v>318</v>
      </c>
      <c r="F228" s="302">
        <v>309</v>
      </c>
      <c r="G228" s="302">
        <v>303</v>
      </c>
      <c r="H228" s="302">
        <v>333</v>
      </c>
      <c r="I228" s="302">
        <v>339</v>
      </c>
      <c r="J228" s="302">
        <v>348</v>
      </c>
      <c r="K228" s="301">
        <v>330</v>
      </c>
      <c r="L228" s="301">
        <v>315</v>
      </c>
      <c r="M228" s="301">
        <v>11.17201</v>
      </c>
      <c r="N228" s="1"/>
      <c r="O228" s="1"/>
    </row>
    <row r="229" spans="1:15" ht="12.75" customHeight="1">
      <c r="A229" s="30">
        <v>219</v>
      </c>
      <c r="B229" s="311" t="s">
        <v>396</v>
      </c>
      <c r="C229" s="301">
        <v>1381.45</v>
      </c>
      <c r="D229" s="302">
        <v>1386.8166666666666</v>
      </c>
      <c r="E229" s="302">
        <v>1344.6333333333332</v>
      </c>
      <c r="F229" s="302">
        <v>1307.8166666666666</v>
      </c>
      <c r="G229" s="302">
        <v>1265.6333333333332</v>
      </c>
      <c r="H229" s="302">
        <v>1423.6333333333332</v>
      </c>
      <c r="I229" s="302">
        <v>1465.8166666666666</v>
      </c>
      <c r="J229" s="302">
        <v>1502.6333333333332</v>
      </c>
      <c r="K229" s="301">
        <v>1429</v>
      </c>
      <c r="L229" s="301">
        <v>1350</v>
      </c>
      <c r="M229" s="301">
        <v>0.42976999999999999</v>
      </c>
      <c r="N229" s="1"/>
      <c r="O229" s="1"/>
    </row>
    <row r="230" spans="1:15" ht="12.75" customHeight="1">
      <c r="A230" s="30">
        <v>220</v>
      </c>
      <c r="B230" s="311" t="s">
        <v>130</v>
      </c>
      <c r="C230" s="301">
        <v>213.7</v>
      </c>
      <c r="D230" s="302">
        <v>213.1</v>
      </c>
      <c r="E230" s="302">
        <v>209.89999999999998</v>
      </c>
      <c r="F230" s="302">
        <v>206.1</v>
      </c>
      <c r="G230" s="302">
        <v>202.89999999999998</v>
      </c>
      <c r="H230" s="302">
        <v>216.89999999999998</v>
      </c>
      <c r="I230" s="302">
        <v>220.09999999999997</v>
      </c>
      <c r="J230" s="302">
        <v>223.89999999999998</v>
      </c>
      <c r="K230" s="301">
        <v>216.3</v>
      </c>
      <c r="L230" s="301">
        <v>209.3</v>
      </c>
      <c r="M230" s="301">
        <v>44.374659999999999</v>
      </c>
      <c r="N230" s="1"/>
      <c r="O230" s="1"/>
    </row>
    <row r="231" spans="1:15" ht="12.75" customHeight="1">
      <c r="A231" s="30">
        <v>221</v>
      </c>
      <c r="B231" s="311" t="s">
        <v>401</v>
      </c>
      <c r="C231" s="301">
        <v>153.35</v>
      </c>
      <c r="D231" s="302">
        <v>153.15</v>
      </c>
      <c r="E231" s="302">
        <v>150.65</v>
      </c>
      <c r="F231" s="302">
        <v>147.94999999999999</v>
      </c>
      <c r="G231" s="302">
        <v>145.44999999999999</v>
      </c>
      <c r="H231" s="302">
        <v>155.85000000000002</v>
      </c>
      <c r="I231" s="302">
        <v>158.35000000000002</v>
      </c>
      <c r="J231" s="302">
        <v>161.05000000000004</v>
      </c>
      <c r="K231" s="301">
        <v>155.65</v>
      </c>
      <c r="L231" s="301">
        <v>150.44999999999999</v>
      </c>
      <c r="M231" s="301">
        <v>26.410779999999999</v>
      </c>
      <c r="N231" s="1"/>
      <c r="O231" s="1"/>
    </row>
    <row r="232" spans="1:15" ht="12.75" customHeight="1">
      <c r="A232" s="30">
        <v>222</v>
      </c>
      <c r="B232" s="311" t="s">
        <v>263</v>
      </c>
      <c r="C232" s="301">
        <v>3975.75</v>
      </c>
      <c r="D232" s="302">
        <v>3965.7333333333336</v>
      </c>
      <c r="E232" s="302">
        <v>3831.4666666666672</v>
      </c>
      <c r="F232" s="302">
        <v>3687.1833333333334</v>
      </c>
      <c r="G232" s="302">
        <v>3552.916666666667</v>
      </c>
      <c r="H232" s="302">
        <v>4110.0166666666673</v>
      </c>
      <c r="I232" s="302">
        <v>4244.2833333333338</v>
      </c>
      <c r="J232" s="302">
        <v>4388.5666666666675</v>
      </c>
      <c r="K232" s="301">
        <v>4100</v>
      </c>
      <c r="L232" s="301">
        <v>3821.45</v>
      </c>
      <c r="M232" s="301">
        <v>1.94231</v>
      </c>
      <c r="N232" s="1"/>
      <c r="O232" s="1"/>
    </row>
    <row r="233" spans="1:15" ht="12.75" customHeight="1">
      <c r="A233" s="30">
        <v>223</v>
      </c>
      <c r="B233" s="311" t="s">
        <v>403</v>
      </c>
      <c r="C233" s="301">
        <v>145.75</v>
      </c>
      <c r="D233" s="302">
        <v>147.06666666666666</v>
      </c>
      <c r="E233" s="302">
        <v>143.73333333333332</v>
      </c>
      <c r="F233" s="302">
        <v>141.71666666666667</v>
      </c>
      <c r="G233" s="302">
        <v>138.38333333333333</v>
      </c>
      <c r="H233" s="302">
        <v>149.08333333333331</v>
      </c>
      <c r="I233" s="302">
        <v>152.41666666666669</v>
      </c>
      <c r="J233" s="302">
        <v>154.43333333333331</v>
      </c>
      <c r="K233" s="301">
        <v>150.4</v>
      </c>
      <c r="L233" s="301">
        <v>145.05000000000001</v>
      </c>
      <c r="M233" s="301">
        <v>10.100350000000001</v>
      </c>
      <c r="N233" s="1"/>
      <c r="O233" s="1"/>
    </row>
    <row r="234" spans="1:15" ht="12.75" customHeight="1">
      <c r="A234" s="30">
        <v>224</v>
      </c>
      <c r="B234" s="311" t="s">
        <v>131</v>
      </c>
      <c r="C234" s="301">
        <v>1631.95</v>
      </c>
      <c r="D234" s="302">
        <v>1628.3</v>
      </c>
      <c r="E234" s="302">
        <v>1602.6499999999999</v>
      </c>
      <c r="F234" s="302">
        <v>1573.35</v>
      </c>
      <c r="G234" s="302">
        <v>1547.6999999999998</v>
      </c>
      <c r="H234" s="302">
        <v>1657.6</v>
      </c>
      <c r="I234" s="302">
        <v>1683.25</v>
      </c>
      <c r="J234" s="302">
        <v>1712.55</v>
      </c>
      <c r="K234" s="301">
        <v>1653.95</v>
      </c>
      <c r="L234" s="301">
        <v>1599</v>
      </c>
      <c r="M234" s="301">
        <v>10.08746</v>
      </c>
      <c r="N234" s="1"/>
      <c r="O234" s="1"/>
    </row>
    <row r="235" spans="1:15" ht="12.75" customHeight="1">
      <c r="A235" s="30">
        <v>225</v>
      </c>
      <c r="B235" s="311" t="s">
        <v>832</v>
      </c>
      <c r="C235" s="301">
        <v>1430.4</v>
      </c>
      <c r="D235" s="302">
        <v>1420.3500000000001</v>
      </c>
      <c r="E235" s="302">
        <v>1397.7500000000002</v>
      </c>
      <c r="F235" s="302">
        <v>1365.1000000000001</v>
      </c>
      <c r="G235" s="302">
        <v>1342.5000000000002</v>
      </c>
      <c r="H235" s="302">
        <v>1453.0000000000002</v>
      </c>
      <c r="I235" s="302">
        <v>1475.6000000000001</v>
      </c>
      <c r="J235" s="302">
        <v>1508.2500000000002</v>
      </c>
      <c r="K235" s="301">
        <v>1442.95</v>
      </c>
      <c r="L235" s="301">
        <v>1387.7</v>
      </c>
      <c r="M235" s="301">
        <v>0.1104</v>
      </c>
      <c r="N235" s="1"/>
      <c r="O235" s="1"/>
    </row>
    <row r="236" spans="1:15" ht="12.75" customHeight="1">
      <c r="A236" s="30">
        <v>226</v>
      </c>
      <c r="B236" s="311" t="s">
        <v>407</v>
      </c>
      <c r="C236" s="301">
        <v>351.4</v>
      </c>
      <c r="D236" s="302">
        <v>351.98333333333335</v>
      </c>
      <c r="E236" s="302">
        <v>345.9666666666667</v>
      </c>
      <c r="F236" s="302">
        <v>340.53333333333336</v>
      </c>
      <c r="G236" s="302">
        <v>334.51666666666671</v>
      </c>
      <c r="H236" s="302">
        <v>357.41666666666669</v>
      </c>
      <c r="I236" s="302">
        <v>363.43333333333334</v>
      </c>
      <c r="J236" s="302">
        <v>368.86666666666667</v>
      </c>
      <c r="K236" s="301">
        <v>358</v>
      </c>
      <c r="L236" s="301">
        <v>346.55</v>
      </c>
      <c r="M236" s="301">
        <v>0.66407000000000005</v>
      </c>
      <c r="N236" s="1"/>
      <c r="O236" s="1"/>
    </row>
    <row r="237" spans="1:15" ht="12.75" customHeight="1">
      <c r="A237" s="30">
        <v>227</v>
      </c>
      <c r="B237" s="311" t="s">
        <v>132</v>
      </c>
      <c r="C237" s="301">
        <v>806.9</v>
      </c>
      <c r="D237" s="302">
        <v>808.5</v>
      </c>
      <c r="E237" s="302">
        <v>795.15</v>
      </c>
      <c r="F237" s="302">
        <v>783.4</v>
      </c>
      <c r="G237" s="302">
        <v>770.05</v>
      </c>
      <c r="H237" s="302">
        <v>820.25</v>
      </c>
      <c r="I237" s="302">
        <v>833.59999999999991</v>
      </c>
      <c r="J237" s="302">
        <v>845.35</v>
      </c>
      <c r="K237" s="301">
        <v>821.85</v>
      </c>
      <c r="L237" s="301">
        <v>796.75</v>
      </c>
      <c r="M237" s="301">
        <v>26.2454</v>
      </c>
      <c r="N237" s="1"/>
      <c r="O237" s="1"/>
    </row>
    <row r="238" spans="1:15" ht="12.75" customHeight="1">
      <c r="A238" s="30">
        <v>228</v>
      </c>
      <c r="B238" s="311" t="s">
        <v>133</v>
      </c>
      <c r="C238" s="301">
        <v>208</v>
      </c>
      <c r="D238" s="302">
        <v>207.66666666666666</v>
      </c>
      <c r="E238" s="302">
        <v>204.08333333333331</v>
      </c>
      <c r="F238" s="302">
        <v>200.16666666666666</v>
      </c>
      <c r="G238" s="302">
        <v>196.58333333333331</v>
      </c>
      <c r="H238" s="302">
        <v>211.58333333333331</v>
      </c>
      <c r="I238" s="302">
        <v>215.16666666666663</v>
      </c>
      <c r="J238" s="302">
        <v>219.08333333333331</v>
      </c>
      <c r="K238" s="301">
        <v>211.25</v>
      </c>
      <c r="L238" s="301">
        <v>203.75</v>
      </c>
      <c r="M238" s="301">
        <v>268.20362</v>
      </c>
      <c r="N238" s="1"/>
      <c r="O238" s="1"/>
    </row>
    <row r="239" spans="1:15" ht="12.75" customHeight="1">
      <c r="A239" s="30">
        <v>229</v>
      </c>
      <c r="B239" s="311" t="s">
        <v>408</v>
      </c>
      <c r="C239" s="301">
        <v>13.9</v>
      </c>
      <c r="D239" s="302">
        <v>13.75</v>
      </c>
      <c r="E239" s="302">
        <v>13.5</v>
      </c>
      <c r="F239" s="302">
        <v>13.1</v>
      </c>
      <c r="G239" s="302">
        <v>12.85</v>
      </c>
      <c r="H239" s="302">
        <v>14.15</v>
      </c>
      <c r="I239" s="302">
        <v>14.4</v>
      </c>
      <c r="J239" s="302">
        <v>14.8</v>
      </c>
      <c r="K239" s="301">
        <v>14</v>
      </c>
      <c r="L239" s="301">
        <v>13.35</v>
      </c>
      <c r="M239" s="301">
        <v>12.84407</v>
      </c>
      <c r="N239" s="1"/>
      <c r="O239" s="1"/>
    </row>
    <row r="240" spans="1:15" ht="12.75" customHeight="1">
      <c r="A240" s="30">
        <v>230</v>
      </c>
      <c r="B240" s="311" t="s">
        <v>134</v>
      </c>
      <c r="C240" s="301">
        <v>1387.3</v>
      </c>
      <c r="D240" s="302">
        <v>1383.8</v>
      </c>
      <c r="E240" s="302">
        <v>1370.6499999999999</v>
      </c>
      <c r="F240" s="302">
        <v>1354</v>
      </c>
      <c r="G240" s="302">
        <v>1340.85</v>
      </c>
      <c r="H240" s="302">
        <v>1400.4499999999998</v>
      </c>
      <c r="I240" s="302">
        <v>1413.6</v>
      </c>
      <c r="J240" s="302">
        <v>1430.2499999999998</v>
      </c>
      <c r="K240" s="301">
        <v>1396.95</v>
      </c>
      <c r="L240" s="301">
        <v>1367.15</v>
      </c>
      <c r="M240" s="301">
        <v>96.920469999999995</v>
      </c>
      <c r="N240" s="1"/>
      <c r="O240" s="1"/>
    </row>
    <row r="241" spans="1:15" ht="12.75" customHeight="1">
      <c r="A241" s="30">
        <v>231</v>
      </c>
      <c r="B241" s="311" t="s">
        <v>409</v>
      </c>
      <c r="C241" s="301">
        <v>1341.25</v>
      </c>
      <c r="D241" s="302">
        <v>1355.7166666666665</v>
      </c>
      <c r="E241" s="302">
        <v>1311.583333333333</v>
      </c>
      <c r="F241" s="302">
        <v>1281.9166666666665</v>
      </c>
      <c r="G241" s="302">
        <v>1237.7833333333331</v>
      </c>
      <c r="H241" s="302">
        <v>1385.383333333333</v>
      </c>
      <c r="I241" s="302">
        <v>1429.5166666666667</v>
      </c>
      <c r="J241" s="302">
        <v>1459.1833333333329</v>
      </c>
      <c r="K241" s="301">
        <v>1399.85</v>
      </c>
      <c r="L241" s="301">
        <v>1326.05</v>
      </c>
      <c r="M241" s="301">
        <v>0.17341999999999999</v>
      </c>
      <c r="N241" s="1"/>
      <c r="O241" s="1"/>
    </row>
    <row r="242" spans="1:15" ht="12.75" customHeight="1">
      <c r="A242" s="30">
        <v>232</v>
      </c>
      <c r="B242" s="311" t="s">
        <v>410</v>
      </c>
      <c r="C242" s="301">
        <v>455.55</v>
      </c>
      <c r="D242" s="302">
        <v>458.51666666666665</v>
      </c>
      <c r="E242" s="302">
        <v>449.0333333333333</v>
      </c>
      <c r="F242" s="302">
        <v>442.51666666666665</v>
      </c>
      <c r="G242" s="302">
        <v>433.0333333333333</v>
      </c>
      <c r="H242" s="302">
        <v>465.0333333333333</v>
      </c>
      <c r="I242" s="302">
        <v>474.51666666666665</v>
      </c>
      <c r="J242" s="302">
        <v>481.0333333333333</v>
      </c>
      <c r="K242" s="301">
        <v>468</v>
      </c>
      <c r="L242" s="301">
        <v>452</v>
      </c>
      <c r="M242" s="301">
        <v>1.9337899999999999</v>
      </c>
      <c r="N242" s="1"/>
      <c r="O242" s="1"/>
    </row>
    <row r="243" spans="1:15" ht="12.75" customHeight="1">
      <c r="A243" s="30">
        <v>233</v>
      </c>
      <c r="B243" s="311" t="s">
        <v>411</v>
      </c>
      <c r="C243" s="301">
        <v>629.04999999999995</v>
      </c>
      <c r="D243" s="302">
        <v>616.16666666666663</v>
      </c>
      <c r="E243" s="302">
        <v>597.5333333333333</v>
      </c>
      <c r="F243" s="302">
        <v>566.01666666666665</v>
      </c>
      <c r="G243" s="302">
        <v>547.38333333333333</v>
      </c>
      <c r="H243" s="302">
        <v>647.68333333333328</v>
      </c>
      <c r="I243" s="302">
        <v>666.31666666666672</v>
      </c>
      <c r="J243" s="302">
        <v>697.83333333333326</v>
      </c>
      <c r="K243" s="301">
        <v>634.79999999999995</v>
      </c>
      <c r="L243" s="301">
        <v>584.65</v>
      </c>
      <c r="M243" s="301">
        <v>7.6555900000000001</v>
      </c>
      <c r="N243" s="1"/>
      <c r="O243" s="1"/>
    </row>
    <row r="244" spans="1:15" ht="12.75" customHeight="1">
      <c r="A244" s="30">
        <v>234</v>
      </c>
      <c r="B244" s="311" t="s">
        <v>405</v>
      </c>
      <c r="C244" s="301">
        <v>15.95</v>
      </c>
      <c r="D244" s="302">
        <v>15.916666666666664</v>
      </c>
      <c r="E244" s="302">
        <v>15.68333333333333</v>
      </c>
      <c r="F244" s="302">
        <v>15.416666666666666</v>
      </c>
      <c r="G244" s="302">
        <v>15.183333333333332</v>
      </c>
      <c r="H244" s="302">
        <v>16.18333333333333</v>
      </c>
      <c r="I244" s="302">
        <v>16.416666666666664</v>
      </c>
      <c r="J244" s="302">
        <v>16.683333333333326</v>
      </c>
      <c r="K244" s="301">
        <v>16.149999999999999</v>
      </c>
      <c r="L244" s="301">
        <v>15.65</v>
      </c>
      <c r="M244" s="301">
        <v>19.681180000000001</v>
      </c>
      <c r="N244" s="1"/>
      <c r="O244" s="1"/>
    </row>
    <row r="245" spans="1:15" ht="12.75" customHeight="1">
      <c r="A245" s="30">
        <v>235</v>
      </c>
      <c r="B245" s="311" t="s">
        <v>135</v>
      </c>
      <c r="C245" s="301">
        <v>104.2</v>
      </c>
      <c r="D245" s="302">
        <v>105.25</v>
      </c>
      <c r="E245" s="302">
        <v>102.5</v>
      </c>
      <c r="F245" s="302">
        <v>100.8</v>
      </c>
      <c r="G245" s="302">
        <v>98.05</v>
      </c>
      <c r="H245" s="302">
        <v>106.95</v>
      </c>
      <c r="I245" s="302">
        <v>109.7</v>
      </c>
      <c r="J245" s="302">
        <v>111.4</v>
      </c>
      <c r="K245" s="301">
        <v>108</v>
      </c>
      <c r="L245" s="301">
        <v>103.55</v>
      </c>
      <c r="M245" s="301">
        <v>157.67608999999999</v>
      </c>
      <c r="N245" s="1"/>
      <c r="O245" s="1"/>
    </row>
    <row r="246" spans="1:15" ht="12.75" customHeight="1">
      <c r="A246" s="30">
        <v>236</v>
      </c>
      <c r="B246" s="311" t="s">
        <v>397</v>
      </c>
      <c r="C246" s="301">
        <v>312.39999999999998</v>
      </c>
      <c r="D246" s="302">
        <v>314.46666666666664</v>
      </c>
      <c r="E246" s="302">
        <v>307.23333333333329</v>
      </c>
      <c r="F246" s="302">
        <v>302.06666666666666</v>
      </c>
      <c r="G246" s="302">
        <v>294.83333333333331</v>
      </c>
      <c r="H246" s="302">
        <v>319.63333333333327</v>
      </c>
      <c r="I246" s="302">
        <v>326.86666666666662</v>
      </c>
      <c r="J246" s="302">
        <v>332.03333333333325</v>
      </c>
      <c r="K246" s="301">
        <v>321.7</v>
      </c>
      <c r="L246" s="301">
        <v>309.3</v>
      </c>
      <c r="M246" s="301">
        <v>1.6812</v>
      </c>
      <c r="N246" s="1"/>
      <c r="O246" s="1"/>
    </row>
    <row r="247" spans="1:15" ht="12.75" customHeight="1">
      <c r="A247" s="30">
        <v>237</v>
      </c>
      <c r="B247" s="311" t="s">
        <v>264</v>
      </c>
      <c r="C247" s="301">
        <v>866.2</v>
      </c>
      <c r="D247" s="302">
        <v>860.83333333333337</v>
      </c>
      <c r="E247" s="302">
        <v>850.36666666666679</v>
      </c>
      <c r="F247" s="302">
        <v>834.53333333333342</v>
      </c>
      <c r="G247" s="302">
        <v>824.06666666666683</v>
      </c>
      <c r="H247" s="302">
        <v>876.66666666666674</v>
      </c>
      <c r="I247" s="302">
        <v>887.13333333333321</v>
      </c>
      <c r="J247" s="302">
        <v>902.9666666666667</v>
      </c>
      <c r="K247" s="301">
        <v>871.3</v>
      </c>
      <c r="L247" s="301">
        <v>845</v>
      </c>
      <c r="M247" s="301">
        <v>2.5336799999999999</v>
      </c>
      <c r="N247" s="1"/>
      <c r="O247" s="1"/>
    </row>
    <row r="248" spans="1:15" ht="12.75" customHeight="1">
      <c r="A248" s="30">
        <v>238</v>
      </c>
      <c r="B248" s="311" t="s">
        <v>398</v>
      </c>
      <c r="C248" s="301">
        <v>196.1</v>
      </c>
      <c r="D248" s="302">
        <v>198.16666666666666</v>
      </c>
      <c r="E248" s="302">
        <v>192.93333333333331</v>
      </c>
      <c r="F248" s="302">
        <v>189.76666666666665</v>
      </c>
      <c r="G248" s="302">
        <v>184.5333333333333</v>
      </c>
      <c r="H248" s="302">
        <v>201.33333333333331</v>
      </c>
      <c r="I248" s="302">
        <v>206.56666666666666</v>
      </c>
      <c r="J248" s="302">
        <v>209.73333333333332</v>
      </c>
      <c r="K248" s="301">
        <v>203.4</v>
      </c>
      <c r="L248" s="301">
        <v>195</v>
      </c>
      <c r="M248" s="301">
        <v>6.8389100000000003</v>
      </c>
      <c r="N248" s="1"/>
      <c r="O248" s="1"/>
    </row>
    <row r="249" spans="1:15" ht="12.75" customHeight="1">
      <c r="A249" s="30">
        <v>239</v>
      </c>
      <c r="B249" s="311" t="s">
        <v>399</v>
      </c>
      <c r="C249" s="301">
        <v>35.35</v>
      </c>
      <c r="D249" s="302">
        <v>35.56666666666667</v>
      </c>
      <c r="E249" s="302">
        <v>34.983333333333341</v>
      </c>
      <c r="F249" s="302">
        <v>34.616666666666674</v>
      </c>
      <c r="G249" s="302">
        <v>34.033333333333346</v>
      </c>
      <c r="H249" s="302">
        <v>35.933333333333337</v>
      </c>
      <c r="I249" s="302">
        <v>36.516666666666666</v>
      </c>
      <c r="J249" s="302">
        <v>36.883333333333333</v>
      </c>
      <c r="K249" s="301">
        <v>36.15</v>
      </c>
      <c r="L249" s="301">
        <v>35.200000000000003</v>
      </c>
      <c r="M249" s="301">
        <v>9.2862200000000001</v>
      </c>
      <c r="N249" s="1"/>
      <c r="O249" s="1"/>
    </row>
    <row r="250" spans="1:15" ht="12.75" customHeight="1">
      <c r="A250" s="30">
        <v>240</v>
      </c>
      <c r="B250" s="311" t="s">
        <v>136</v>
      </c>
      <c r="C250" s="301">
        <v>594.35</v>
      </c>
      <c r="D250" s="302">
        <v>592.28333333333342</v>
      </c>
      <c r="E250" s="302">
        <v>583.51666666666688</v>
      </c>
      <c r="F250" s="302">
        <v>572.68333333333351</v>
      </c>
      <c r="G250" s="302">
        <v>563.91666666666697</v>
      </c>
      <c r="H250" s="302">
        <v>603.11666666666679</v>
      </c>
      <c r="I250" s="302">
        <v>611.88333333333344</v>
      </c>
      <c r="J250" s="302">
        <v>622.7166666666667</v>
      </c>
      <c r="K250" s="301">
        <v>601.04999999999995</v>
      </c>
      <c r="L250" s="301">
        <v>581.45000000000005</v>
      </c>
      <c r="M250" s="301">
        <v>35.52167</v>
      </c>
      <c r="N250" s="1"/>
      <c r="O250" s="1"/>
    </row>
    <row r="251" spans="1:15" ht="12.75" customHeight="1">
      <c r="A251" s="30">
        <v>241</v>
      </c>
      <c r="B251" s="311" t="s">
        <v>825</v>
      </c>
      <c r="C251" s="301">
        <v>19.8</v>
      </c>
      <c r="D251" s="302">
        <v>19.883333333333336</v>
      </c>
      <c r="E251" s="302">
        <v>19.666666666666671</v>
      </c>
      <c r="F251" s="302">
        <v>19.533333333333335</v>
      </c>
      <c r="G251" s="302">
        <v>19.31666666666667</v>
      </c>
      <c r="H251" s="302">
        <v>20.016666666666673</v>
      </c>
      <c r="I251" s="302">
        <v>20.233333333333334</v>
      </c>
      <c r="J251" s="302">
        <v>20.366666666666674</v>
      </c>
      <c r="K251" s="301">
        <v>20.100000000000001</v>
      </c>
      <c r="L251" s="301">
        <v>19.75</v>
      </c>
      <c r="M251" s="301">
        <v>65.628910000000005</v>
      </c>
      <c r="N251" s="1"/>
      <c r="O251" s="1"/>
    </row>
    <row r="252" spans="1:15" ht="12.75" customHeight="1">
      <c r="A252" s="30">
        <v>242</v>
      </c>
      <c r="B252" s="311" t="s">
        <v>262</v>
      </c>
      <c r="C252" s="301">
        <v>440.05</v>
      </c>
      <c r="D252" s="302">
        <v>434.9666666666667</v>
      </c>
      <c r="E252" s="302">
        <v>422.18333333333339</v>
      </c>
      <c r="F252" s="302">
        <v>404.31666666666672</v>
      </c>
      <c r="G252" s="302">
        <v>391.53333333333342</v>
      </c>
      <c r="H252" s="302">
        <v>452.83333333333337</v>
      </c>
      <c r="I252" s="302">
        <v>465.61666666666667</v>
      </c>
      <c r="J252" s="302">
        <v>483.48333333333335</v>
      </c>
      <c r="K252" s="301">
        <v>447.75</v>
      </c>
      <c r="L252" s="301">
        <v>417.1</v>
      </c>
      <c r="M252" s="301">
        <v>5.4389399999999997</v>
      </c>
      <c r="N252" s="1"/>
      <c r="O252" s="1"/>
    </row>
    <row r="253" spans="1:15" ht="12.75" customHeight="1">
      <c r="A253" s="30">
        <v>243</v>
      </c>
      <c r="B253" s="311" t="s">
        <v>137</v>
      </c>
      <c r="C253" s="301">
        <v>263.3</v>
      </c>
      <c r="D253" s="302">
        <v>262</v>
      </c>
      <c r="E253" s="302">
        <v>259.85000000000002</v>
      </c>
      <c r="F253" s="302">
        <v>256.40000000000003</v>
      </c>
      <c r="G253" s="302">
        <v>254.25000000000006</v>
      </c>
      <c r="H253" s="302">
        <v>265.45</v>
      </c>
      <c r="I253" s="302">
        <v>267.59999999999997</v>
      </c>
      <c r="J253" s="302">
        <v>271.04999999999995</v>
      </c>
      <c r="K253" s="301">
        <v>264.14999999999998</v>
      </c>
      <c r="L253" s="301">
        <v>258.55</v>
      </c>
      <c r="M253" s="301">
        <v>166.54660000000001</v>
      </c>
      <c r="N253" s="1"/>
      <c r="O253" s="1"/>
    </row>
    <row r="254" spans="1:15" ht="12.75" customHeight="1">
      <c r="A254" s="30">
        <v>244</v>
      </c>
      <c r="B254" s="311" t="s">
        <v>400</v>
      </c>
      <c r="C254" s="301">
        <v>82.65</v>
      </c>
      <c r="D254" s="302">
        <v>83.45</v>
      </c>
      <c r="E254" s="302">
        <v>80.900000000000006</v>
      </c>
      <c r="F254" s="302">
        <v>79.150000000000006</v>
      </c>
      <c r="G254" s="302">
        <v>76.600000000000009</v>
      </c>
      <c r="H254" s="302">
        <v>85.2</v>
      </c>
      <c r="I254" s="302">
        <v>87.749999999999986</v>
      </c>
      <c r="J254" s="302">
        <v>89.5</v>
      </c>
      <c r="K254" s="301">
        <v>86</v>
      </c>
      <c r="L254" s="301">
        <v>81.7</v>
      </c>
      <c r="M254" s="301">
        <v>2.4506199999999998</v>
      </c>
      <c r="N254" s="1"/>
      <c r="O254" s="1"/>
    </row>
    <row r="255" spans="1:15" ht="12.75" customHeight="1">
      <c r="A255" s="30">
        <v>245</v>
      </c>
      <c r="B255" s="311" t="s">
        <v>418</v>
      </c>
      <c r="C255" s="301">
        <v>104.9</v>
      </c>
      <c r="D255" s="302">
        <v>105.13333333333333</v>
      </c>
      <c r="E255" s="302">
        <v>103.01666666666665</v>
      </c>
      <c r="F255" s="302">
        <v>101.13333333333333</v>
      </c>
      <c r="G255" s="302">
        <v>99.016666666666652</v>
      </c>
      <c r="H255" s="302">
        <v>107.01666666666665</v>
      </c>
      <c r="I255" s="302">
        <v>109.13333333333333</v>
      </c>
      <c r="J255" s="302">
        <v>111.01666666666665</v>
      </c>
      <c r="K255" s="301">
        <v>107.25</v>
      </c>
      <c r="L255" s="301">
        <v>103.25</v>
      </c>
      <c r="M255" s="301">
        <v>6.9794099999999997</v>
      </c>
      <c r="N255" s="1"/>
      <c r="O255" s="1"/>
    </row>
    <row r="256" spans="1:15" ht="12.75" customHeight="1">
      <c r="A256" s="30">
        <v>246</v>
      </c>
      <c r="B256" s="311" t="s">
        <v>412</v>
      </c>
      <c r="C256" s="301">
        <v>1438.65</v>
      </c>
      <c r="D256" s="302">
        <v>1438.3333333333333</v>
      </c>
      <c r="E256" s="302">
        <v>1412.6666666666665</v>
      </c>
      <c r="F256" s="302">
        <v>1386.6833333333332</v>
      </c>
      <c r="G256" s="302">
        <v>1361.0166666666664</v>
      </c>
      <c r="H256" s="302">
        <v>1464.3166666666666</v>
      </c>
      <c r="I256" s="302">
        <v>1489.9833333333331</v>
      </c>
      <c r="J256" s="302">
        <v>1515.9666666666667</v>
      </c>
      <c r="K256" s="301">
        <v>1464</v>
      </c>
      <c r="L256" s="301">
        <v>1412.35</v>
      </c>
      <c r="M256" s="301">
        <v>0.83547000000000005</v>
      </c>
      <c r="N256" s="1"/>
      <c r="O256" s="1"/>
    </row>
    <row r="257" spans="1:15" ht="12.75" customHeight="1">
      <c r="A257" s="30">
        <v>247</v>
      </c>
      <c r="B257" s="311" t="s">
        <v>422</v>
      </c>
      <c r="C257" s="301">
        <v>1693.6</v>
      </c>
      <c r="D257" s="302">
        <v>1703.3666666666668</v>
      </c>
      <c r="E257" s="302">
        <v>1675.2333333333336</v>
      </c>
      <c r="F257" s="302">
        <v>1656.8666666666668</v>
      </c>
      <c r="G257" s="302">
        <v>1628.7333333333336</v>
      </c>
      <c r="H257" s="302">
        <v>1721.7333333333336</v>
      </c>
      <c r="I257" s="302">
        <v>1749.8666666666668</v>
      </c>
      <c r="J257" s="302">
        <v>1768.2333333333336</v>
      </c>
      <c r="K257" s="301">
        <v>1731.5</v>
      </c>
      <c r="L257" s="301">
        <v>1685</v>
      </c>
      <c r="M257" s="301">
        <v>2.3560000000000001E-2</v>
      </c>
      <c r="N257" s="1"/>
      <c r="O257" s="1"/>
    </row>
    <row r="258" spans="1:15" ht="12.75" customHeight="1">
      <c r="A258" s="30">
        <v>248</v>
      </c>
      <c r="B258" s="311" t="s">
        <v>419</v>
      </c>
      <c r="C258" s="301">
        <v>81</v>
      </c>
      <c r="D258" s="302">
        <v>80.13333333333334</v>
      </c>
      <c r="E258" s="302">
        <v>78.366666666666674</v>
      </c>
      <c r="F258" s="302">
        <v>75.733333333333334</v>
      </c>
      <c r="G258" s="302">
        <v>73.966666666666669</v>
      </c>
      <c r="H258" s="302">
        <v>82.76666666666668</v>
      </c>
      <c r="I258" s="302">
        <v>84.53333333333336</v>
      </c>
      <c r="J258" s="302">
        <v>87.166666666666686</v>
      </c>
      <c r="K258" s="301">
        <v>81.900000000000006</v>
      </c>
      <c r="L258" s="301">
        <v>77.5</v>
      </c>
      <c r="M258" s="301">
        <v>8.0870200000000008</v>
      </c>
      <c r="N258" s="1"/>
      <c r="O258" s="1"/>
    </row>
    <row r="259" spans="1:15" ht="12.75" customHeight="1">
      <c r="A259" s="30">
        <v>249</v>
      </c>
      <c r="B259" s="311" t="s">
        <v>138</v>
      </c>
      <c r="C259" s="301">
        <v>329.2</v>
      </c>
      <c r="D259" s="302">
        <v>329.01666666666665</v>
      </c>
      <c r="E259" s="302">
        <v>319.68333333333328</v>
      </c>
      <c r="F259" s="302">
        <v>310.16666666666663</v>
      </c>
      <c r="G259" s="302">
        <v>300.83333333333326</v>
      </c>
      <c r="H259" s="302">
        <v>338.5333333333333</v>
      </c>
      <c r="I259" s="302">
        <v>347.86666666666667</v>
      </c>
      <c r="J259" s="302">
        <v>357.38333333333333</v>
      </c>
      <c r="K259" s="301">
        <v>338.35</v>
      </c>
      <c r="L259" s="301">
        <v>319.5</v>
      </c>
      <c r="M259" s="301">
        <v>69.581090000000003</v>
      </c>
      <c r="N259" s="1"/>
      <c r="O259" s="1"/>
    </row>
    <row r="260" spans="1:15" ht="12.75" customHeight="1">
      <c r="A260" s="30">
        <v>250</v>
      </c>
      <c r="B260" s="311" t="s">
        <v>413</v>
      </c>
      <c r="C260" s="301">
        <v>2040.15</v>
      </c>
      <c r="D260" s="302">
        <v>2054.3166666666671</v>
      </c>
      <c r="E260" s="302">
        <v>2010.8333333333339</v>
      </c>
      <c r="F260" s="302">
        <v>1981.5166666666669</v>
      </c>
      <c r="G260" s="302">
        <v>1938.0333333333338</v>
      </c>
      <c r="H260" s="302">
        <v>2083.6333333333341</v>
      </c>
      <c r="I260" s="302">
        <v>2127.1166666666668</v>
      </c>
      <c r="J260" s="302">
        <v>2156.4333333333343</v>
      </c>
      <c r="K260" s="301">
        <v>2097.8000000000002</v>
      </c>
      <c r="L260" s="301">
        <v>2025</v>
      </c>
      <c r="M260" s="301">
        <v>1.23142</v>
      </c>
      <c r="N260" s="1"/>
      <c r="O260" s="1"/>
    </row>
    <row r="261" spans="1:15" ht="12.75" customHeight="1">
      <c r="A261" s="30">
        <v>251</v>
      </c>
      <c r="B261" s="311" t="s">
        <v>414</v>
      </c>
      <c r="C261" s="301">
        <v>390.1</v>
      </c>
      <c r="D261" s="302">
        <v>391.91666666666669</v>
      </c>
      <c r="E261" s="302">
        <v>386.68333333333339</v>
      </c>
      <c r="F261" s="302">
        <v>383.26666666666671</v>
      </c>
      <c r="G261" s="302">
        <v>378.03333333333342</v>
      </c>
      <c r="H261" s="302">
        <v>395.33333333333337</v>
      </c>
      <c r="I261" s="302">
        <v>400.56666666666661</v>
      </c>
      <c r="J261" s="302">
        <v>403.98333333333335</v>
      </c>
      <c r="K261" s="301">
        <v>397.15</v>
      </c>
      <c r="L261" s="301">
        <v>388.5</v>
      </c>
      <c r="M261" s="301">
        <v>2.6573099999999998</v>
      </c>
      <c r="N261" s="1"/>
      <c r="O261" s="1"/>
    </row>
    <row r="262" spans="1:15" ht="12.75" customHeight="1">
      <c r="A262" s="30">
        <v>252</v>
      </c>
      <c r="B262" s="311" t="s">
        <v>415</v>
      </c>
      <c r="C262" s="301">
        <v>301.3</v>
      </c>
      <c r="D262" s="302">
        <v>301.2166666666667</v>
      </c>
      <c r="E262" s="302">
        <v>296.38333333333338</v>
      </c>
      <c r="F262" s="302">
        <v>291.4666666666667</v>
      </c>
      <c r="G262" s="302">
        <v>286.63333333333338</v>
      </c>
      <c r="H262" s="302">
        <v>306.13333333333338</v>
      </c>
      <c r="I262" s="302">
        <v>310.96666666666664</v>
      </c>
      <c r="J262" s="302">
        <v>315.88333333333338</v>
      </c>
      <c r="K262" s="301">
        <v>306.05</v>
      </c>
      <c r="L262" s="301">
        <v>296.3</v>
      </c>
      <c r="M262" s="301">
        <v>5.1919899999999997</v>
      </c>
      <c r="N262" s="1"/>
      <c r="O262" s="1"/>
    </row>
    <row r="263" spans="1:15" ht="12.75" customHeight="1">
      <c r="A263" s="30">
        <v>253</v>
      </c>
      <c r="B263" s="311" t="s">
        <v>416</v>
      </c>
      <c r="C263" s="301">
        <v>100.15</v>
      </c>
      <c r="D263" s="302">
        <v>99.033333333333346</v>
      </c>
      <c r="E263" s="302">
        <v>96.566666666666691</v>
      </c>
      <c r="F263" s="302">
        <v>92.983333333333348</v>
      </c>
      <c r="G263" s="302">
        <v>90.516666666666694</v>
      </c>
      <c r="H263" s="302">
        <v>102.61666666666669</v>
      </c>
      <c r="I263" s="302">
        <v>105.08333333333336</v>
      </c>
      <c r="J263" s="302">
        <v>108.66666666666669</v>
      </c>
      <c r="K263" s="301">
        <v>101.5</v>
      </c>
      <c r="L263" s="301">
        <v>95.45</v>
      </c>
      <c r="M263" s="301">
        <v>7.0950699999999998</v>
      </c>
      <c r="N263" s="1"/>
      <c r="O263" s="1"/>
    </row>
    <row r="264" spans="1:15" ht="12.75" customHeight="1">
      <c r="A264" s="30">
        <v>254</v>
      </c>
      <c r="B264" s="311" t="s">
        <v>417</v>
      </c>
      <c r="C264" s="301">
        <v>57.85</v>
      </c>
      <c r="D264" s="302">
        <v>58.083333333333336</v>
      </c>
      <c r="E264" s="302">
        <v>56.866666666666674</v>
      </c>
      <c r="F264" s="302">
        <v>55.88333333333334</v>
      </c>
      <c r="G264" s="302">
        <v>54.666666666666679</v>
      </c>
      <c r="H264" s="302">
        <v>59.06666666666667</v>
      </c>
      <c r="I264" s="302">
        <v>60.283333333333324</v>
      </c>
      <c r="J264" s="302">
        <v>61.266666666666666</v>
      </c>
      <c r="K264" s="301">
        <v>59.3</v>
      </c>
      <c r="L264" s="301">
        <v>57.1</v>
      </c>
      <c r="M264" s="301">
        <v>3.49472</v>
      </c>
      <c r="N264" s="1"/>
      <c r="O264" s="1"/>
    </row>
    <row r="265" spans="1:15" ht="12.75" customHeight="1">
      <c r="A265" s="30">
        <v>255</v>
      </c>
      <c r="B265" s="311" t="s">
        <v>421</v>
      </c>
      <c r="C265" s="301">
        <v>101.7</v>
      </c>
      <c r="D265" s="302">
        <v>100.06666666666666</v>
      </c>
      <c r="E265" s="302">
        <v>97.433333333333323</v>
      </c>
      <c r="F265" s="302">
        <v>93.166666666666657</v>
      </c>
      <c r="G265" s="302">
        <v>90.533333333333317</v>
      </c>
      <c r="H265" s="302">
        <v>104.33333333333333</v>
      </c>
      <c r="I265" s="302">
        <v>106.96666666666665</v>
      </c>
      <c r="J265" s="302">
        <v>111.23333333333333</v>
      </c>
      <c r="K265" s="301">
        <v>102.7</v>
      </c>
      <c r="L265" s="301">
        <v>95.8</v>
      </c>
      <c r="M265" s="301">
        <v>14.34038</v>
      </c>
      <c r="N265" s="1"/>
      <c r="O265" s="1"/>
    </row>
    <row r="266" spans="1:15" ht="12.75" customHeight="1">
      <c r="A266" s="30">
        <v>256</v>
      </c>
      <c r="B266" s="311" t="s">
        <v>420</v>
      </c>
      <c r="C266" s="301">
        <v>204.5</v>
      </c>
      <c r="D266" s="302">
        <v>204.54999999999998</v>
      </c>
      <c r="E266" s="302">
        <v>199.84999999999997</v>
      </c>
      <c r="F266" s="302">
        <v>195.2</v>
      </c>
      <c r="G266" s="302">
        <v>190.49999999999997</v>
      </c>
      <c r="H266" s="302">
        <v>209.19999999999996</v>
      </c>
      <c r="I266" s="302">
        <v>213.89999999999995</v>
      </c>
      <c r="J266" s="302">
        <v>218.54999999999995</v>
      </c>
      <c r="K266" s="301">
        <v>209.25</v>
      </c>
      <c r="L266" s="301">
        <v>199.9</v>
      </c>
      <c r="M266" s="301">
        <v>2.7892700000000001</v>
      </c>
      <c r="N266" s="1"/>
      <c r="O266" s="1"/>
    </row>
    <row r="267" spans="1:15" ht="12.75" customHeight="1">
      <c r="A267" s="30">
        <v>257</v>
      </c>
      <c r="B267" s="311" t="s">
        <v>265</v>
      </c>
      <c r="C267" s="301">
        <v>210.15</v>
      </c>
      <c r="D267" s="302">
        <v>211.48333333333335</v>
      </c>
      <c r="E267" s="302">
        <v>203.51666666666671</v>
      </c>
      <c r="F267" s="302">
        <v>196.88333333333335</v>
      </c>
      <c r="G267" s="302">
        <v>188.91666666666671</v>
      </c>
      <c r="H267" s="302">
        <v>218.1166666666667</v>
      </c>
      <c r="I267" s="302">
        <v>226.08333333333334</v>
      </c>
      <c r="J267" s="302">
        <v>232.7166666666667</v>
      </c>
      <c r="K267" s="301">
        <v>219.45</v>
      </c>
      <c r="L267" s="301">
        <v>204.85</v>
      </c>
      <c r="M267" s="301">
        <v>11.59197</v>
      </c>
      <c r="N267" s="1"/>
      <c r="O267" s="1"/>
    </row>
    <row r="268" spans="1:15" ht="12.75" customHeight="1">
      <c r="A268" s="30">
        <v>258</v>
      </c>
      <c r="B268" s="311" t="s">
        <v>139</v>
      </c>
      <c r="C268" s="301">
        <v>554.6</v>
      </c>
      <c r="D268" s="302">
        <v>552.00000000000011</v>
      </c>
      <c r="E268" s="302">
        <v>542.30000000000018</v>
      </c>
      <c r="F268" s="302">
        <v>530.00000000000011</v>
      </c>
      <c r="G268" s="302">
        <v>520.30000000000018</v>
      </c>
      <c r="H268" s="302">
        <v>564.30000000000018</v>
      </c>
      <c r="I268" s="302">
        <v>574.00000000000023</v>
      </c>
      <c r="J268" s="302">
        <v>586.30000000000018</v>
      </c>
      <c r="K268" s="301">
        <v>561.70000000000005</v>
      </c>
      <c r="L268" s="301">
        <v>539.70000000000005</v>
      </c>
      <c r="M268" s="301">
        <v>67.763720000000006</v>
      </c>
      <c r="N268" s="1"/>
      <c r="O268" s="1"/>
    </row>
    <row r="269" spans="1:15" ht="12.75" customHeight="1">
      <c r="A269" s="30">
        <v>259</v>
      </c>
      <c r="B269" s="311" t="s">
        <v>140</v>
      </c>
      <c r="C269" s="301">
        <v>490.55</v>
      </c>
      <c r="D269" s="302">
        <v>495.75</v>
      </c>
      <c r="E269" s="302">
        <v>481.8</v>
      </c>
      <c r="F269" s="302">
        <v>473.05</v>
      </c>
      <c r="G269" s="302">
        <v>459.1</v>
      </c>
      <c r="H269" s="302">
        <v>504.5</v>
      </c>
      <c r="I269" s="302">
        <v>518.45000000000005</v>
      </c>
      <c r="J269" s="302">
        <v>527.20000000000005</v>
      </c>
      <c r="K269" s="301">
        <v>509.7</v>
      </c>
      <c r="L269" s="301">
        <v>487</v>
      </c>
      <c r="M269" s="301">
        <v>57.310099999999998</v>
      </c>
      <c r="N269" s="1"/>
      <c r="O269" s="1"/>
    </row>
    <row r="270" spans="1:15" ht="12.75" customHeight="1">
      <c r="A270" s="30">
        <v>260</v>
      </c>
      <c r="B270" s="311" t="s">
        <v>833</v>
      </c>
      <c r="C270" s="301">
        <v>441.95</v>
      </c>
      <c r="D270" s="302">
        <v>443.35000000000008</v>
      </c>
      <c r="E270" s="302">
        <v>435.20000000000016</v>
      </c>
      <c r="F270" s="302">
        <v>428.4500000000001</v>
      </c>
      <c r="G270" s="302">
        <v>420.30000000000018</v>
      </c>
      <c r="H270" s="302">
        <v>450.10000000000014</v>
      </c>
      <c r="I270" s="302">
        <v>458.25000000000011</v>
      </c>
      <c r="J270" s="302">
        <v>465.00000000000011</v>
      </c>
      <c r="K270" s="301">
        <v>451.5</v>
      </c>
      <c r="L270" s="301">
        <v>436.6</v>
      </c>
      <c r="M270" s="301">
        <v>2.4672399999999999</v>
      </c>
      <c r="N270" s="1"/>
      <c r="O270" s="1"/>
    </row>
    <row r="271" spans="1:15" ht="12.75" customHeight="1">
      <c r="A271" s="30">
        <v>261</v>
      </c>
      <c r="B271" s="311" t="s">
        <v>834</v>
      </c>
      <c r="C271" s="301">
        <v>333.05</v>
      </c>
      <c r="D271" s="302">
        <v>338.86666666666662</v>
      </c>
      <c r="E271" s="302">
        <v>320.73333333333323</v>
      </c>
      <c r="F271" s="302">
        <v>308.41666666666663</v>
      </c>
      <c r="G271" s="302">
        <v>290.28333333333325</v>
      </c>
      <c r="H271" s="302">
        <v>351.18333333333322</v>
      </c>
      <c r="I271" s="302">
        <v>369.31666666666655</v>
      </c>
      <c r="J271" s="302">
        <v>381.63333333333321</v>
      </c>
      <c r="K271" s="301">
        <v>357</v>
      </c>
      <c r="L271" s="301">
        <v>326.55</v>
      </c>
      <c r="M271" s="301">
        <v>1.4865999999999999</v>
      </c>
      <c r="N271" s="1"/>
      <c r="O271" s="1"/>
    </row>
    <row r="272" spans="1:15" ht="12.75" customHeight="1">
      <c r="A272" s="30">
        <v>262</v>
      </c>
      <c r="B272" s="311" t="s">
        <v>423</v>
      </c>
      <c r="C272" s="301">
        <v>557.65</v>
      </c>
      <c r="D272" s="302">
        <v>561.55000000000007</v>
      </c>
      <c r="E272" s="302">
        <v>552.10000000000014</v>
      </c>
      <c r="F272" s="302">
        <v>546.55000000000007</v>
      </c>
      <c r="G272" s="302">
        <v>537.10000000000014</v>
      </c>
      <c r="H272" s="302">
        <v>567.10000000000014</v>
      </c>
      <c r="I272" s="302">
        <v>576.55000000000018</v>
      </c>
      <c r="J272" s="302">
        <v>582.10000000000014</v>
      </c>
      <c r="K272" s="301">
        <v>571</v>
      </c>
      <c r="L272" s="301">
        <v>556</v>
      </c>
      <c r="M272" s="301">
        <v>1.8431299999999999</v>
      </c>
      <c r="N272" s="1"/>
      <c r="O272" s="1"/>
    </row>
    <row r="273" spans="1:15" ht="12.75" customHeight="1">
      <c r="A273" s="30">
        <v>263</v>
      </c>
      <c r="B273" s="311" t="s">
        <v>424</v>
      </c>
      <c r="C273" s="301">
        <v>153.6</v>
      </c>
      <c r="D273" s="302">
        <v>152.53333333333333</v>
      </c>
      <c r="E273" s="302">
        <v>148.81666666666666</v>
      </c>
      <c r="F273" s="302">
        <v>144.03333333333333</v>
      </c>
      <c r="G273" s="302">
        <v>140.31666666666666</v>
      </c>
      <c r="H273" s="302">
        <v>157.31666666666666</v>
      </c>
      <c r="I273" s="302">
        <v>161.0333333333333</v>
      </c>
      <c r="J273" s="302">
        <v>165.81666666666666</v>
      </c>
      <c r="K273" s="301">
        <v>156.25</v>
      </c>
      <c r="L273" s="301">
        <v>147.75</v>
      </c>
      <c r="M273" s="301">
        <v>16.071429999999999</v>
      </c>
      <c r="N273" s="1"/>
      <c r="O273" s="1"/>
    </row>
    <row r="274" spans="1:15" ht="12.75" customHeight="1">
      <c r="A274" s="30">
        <v>264</v>
      </c>
      <c r="B274" s="311" t="s">
        <v>431</v>
      </c>
      <c r="C274" s="301">
        <v>939.65</v>
      </c>
      <c r="D274" s="302">
        <v>929.5333333333333</v>
      </c>
      <c r="E274" s="302">
        <v>912.71666666666658</v>
      </c>
      <c r="F274" s="302">
        <v>885.7833333333333</v>
      </c>
      <c r="G274" s="302">
        <v>868.96666666666658</v>
      </c>
      <c r="H274" s="302">
        <v>956.46666666666658</v>
      </c>
      <c r="I274" s="302">
        <v>973.28333333333319</v>
      </c>
      <c r="J274" s="302">
        <v>1000.2166666666666</v>
      </c>
      <c r="K274" s="301">
        <v>946.35</v>
      </c>
      <c r="L274" s="301">
        <v>902.6</v>
      </c>
      <c r="M274" s="301">
        <v>1.7900100000000001</v>
      </c>
      <c r="N274" s="1"/>
      <c r="O274" s="1"/>
    </row>
    <row r="275" spans="1:15" ht="12.75" customHeight="1">
      <c r="A275" s="30">
        <v>265</v>
      </c>
      <c r="B275" s="311" t="s">
        <v>432</v>
      </c>
      <c r="C275" s="301">
        <v>361.1</v>
      </c>
      <c r="D275" s="302">
        <v>358.13333333333338</v>
      </c>
      <c r="E275" s="302">
        <v>351.61666666666679</v>
      </c>
      <c r="F275" s="302">
        <v>342.13333333333338</v>
      </c>
      <c r="G275" s="302">
        <v>335.61666666666679</v>
      </c>
      <c r="H275" s="302">
        <v>367.61666666666679</v>
      </c>
      <c r="I275" s="302">
        <v>374.13333333333333</v>
      </c>
      <c r="J275" s="302">
        <v>383.61666666666679</v>
      </c>
      <c r="K275" s="301">
        <v>364.65</v>
      </c>
      <c r="L275" s="301">
        <v>348.65</v>
      </c>
      <c r="M275" s="301">
        <v>1.0326299999999999</v>
      </c>
      <c r="N275" s="1"/>
      <c r="O275" s="1"/>
    </row>
    <row r="276" spans="1:15" ht="12.75" customHeight="1">
      <c r="A276" s="30">
        <v>266</v>
      </c>
      <c r="B276" s="311" t="s">
        <v>835</v>
      </c>
      <c r="C276" s="301">
        <v>57.4</v>
      </c>
      <c r="D276" s="302">
        <v>57.216666666666661</v>
      </c>
      <c r="E276" s="302">
        <v>56.23333333333332</v>
      </c>
      <c r="F276" s="302">
        <v>55.066666666666656</v>
      </c>
      <c r="G276" s="302">
        <v>54.083333333333314</v>
      </c>
      <c r="H276" s="302">
        <v>58.383333333333326</v>
      </c>
      <c r="I276" s="302">
        <v>59.36666666666666</v>
      </c>
      <c r="J276" s="302">
        <v>60.533333333333331</v>
      </c>
      <c r="K276" s="301">
        <v>58.2</v>
      </c>
      <c r="L276" s="301">
        <v>56.05</v>
      </c>
      <c r="M276" s="301">
        <v>3.9363600000000001</v>
      </c>
      <c r="N276" s="1"/>
      <c r="O276" s="1"/>
    </row>
    <row r="277" spans="1:15" ht="12.75" customHeight="1">
      <c r="A277" s="30">
        <v>267</v>
      </c>
      <c r="B277" s="311" t="s">
        <v>433</v>
      </c>
      <c r="C277" s="301">
        <v>370.85</v>
      </c>
      <c r="D277" s="302">
        <v>375.33333333333331</v>
      </c>
      <c r="E277" s="302">
        <v>361.66666666666663</v>
      </c>
      <c r="F277" s="302">
        <v>352.48333333333329</v>
      </c>
      <c r="G277" s="302">
        <v>338.81666666666661</v>
      </c>
      <c r="H277" s="302">
        <v>384.51666666666665</v>
      </c>
      <c r="I277" s="302">
        <v>398.18333333333328</v>
      </c>
      <c r="J277" s="302">
        <v>407.36666666666667</v>
      </c>
      <c r="K277" s="301">
        <v>389</v>
      </c>
      <c r="L277" s="301">
        <v>366.15</v>
      </c>
      <c r="M277" s="301">
        <v>3.8682500000000002</v>
      </c>
      <c r="N277" s="1"/>
      <c r="O277" s="1"/>
    </row>
    <row r="278" spans="1:15" ht="12.75" customHeight="1">
      <c r="A278" s="30">
        <v>268</v>
      </c>
      <c r="B278" s="311" t="s">
        <v>434</v>
      </c>
      <c r="C278" s="301">
        <v>44.2</v>
      </c>
      <c r="D278" s="302">
        <v>44.483333333333327</v>
      </c>
      <c r="E278" s="302">
        <v>43.716666666666654</v>
      </c>
      <c r="F278" s="302">
        <v>43.233333333333327</v>
      </c>
      <c r="G278" s="302">
        <v>42.466666666666654</v>
      </c>
      <c r="H278" s="302">
        <v>44.966666666666654</v>
      </c>
      <c r="I278" s="302">
        <v>45.73333333333332</v>
      </c>
      <c r="J278" s="302">
        <v>46.216666666666654</v>
      </c>
      <c r="K278" s="301">
        <v>45.25</v>
      </c>
      <c r="L278" s="301">
        <v>44</v>
      </c>
      <c r="M278" s="301">
        <v>10.13078</v>
      </c>
      <c r="N278" s="1"/>
      <c r="O278" s="1"/>
    </row>
    <row r="279" spans="1:15" ht="12.75" customHeight="1">
      <c r="A279" s="30">
        <v>269</v>
      </c>
      <c r="B279" s="311" t="s">
        <v>436</v>
      </c>
      <c r="C279" s="301">
        <v>369.95</v>
      </c>
      <c r="D279" s="302">
        <v>370.5333333333333</v>
      </c>
      <c r="E279" s="302">
        <v>361.41666666666663</v>
      </c>
      <c r="F279" s="302">
        <v>352.88333333333333</v>
      </c>
      <c r="G279" s="302">
        <v>343.76666666666665</v>
      </c>
      <c r="H279" s="302">
        <v>379.06666666666661</v>
      </c>
      <c r="I279" s="302">
        <v>388.18333333333328</v>
      </c>
      <c r="J279" s="302">
        <v>396.71666666666658</v>
      </c>
      <c r="K279" s="301">
        <v>379.65</v>
      </c>
      <c r="L279" s="301">
        <v>362</v>
      </c>
      <c r="M279" s="301">
        <v>2.0046599999999999</v>
      </c>
      <c r="N279" s="1"/>
      <c r="O279" s="1"/>
    </row>
    <row r="280" spans="1:15" ht="12.75" customHeight="1">
      <c r="A280" s="30">
        <v>270</v>
      </c>
      <c r="B280" s="311" t="s">
        <v>426</v>
      </c>
      <c r="C280" s="301">
        <v>1193.45</v>
      </c>
      <c r="D280" s="302">
        <v>1209.5833333333333</v>
      </c>
      <c r="E280" s="302">
        <v>1164.8166666666666</v>
      </c>
      <c r="F280" s="302">
        <v>1136.1833333333334</v>
      </c>
      <c r="G280" s="302">
        <v>1091.4166666666667</v>
      </c>
      <c r="H280" s="302">
        <v>1238.2166666666665</v>
      </c>
      <c r="I280" s="302">
        <v>1282.9833333333333</v>
      </c>
      <c r="J280" s="302">
        <v>1311.6166666666663</v>
      </c>
      <c r="K280" s="301">
        <v>1254.3499999999999</v>
      </c>
      <c r="L280" s="301">
        <v>1180.95</v>
      </c>
      <c r="M280" s="301">
        <v>1.9599</v>
      </c>
      <c r="N280" s="1"/>
      <c r="O280" s="1"/>
    </row>
    <row r="281" spans="1:15" ht="12.75" customHeight="1">
      <c r="A281" s="30">
        <v>271</v>
      </c>
      <c r="B281" s="311" t="s">
        <v>427</v>
      </c>
      <c r="C281" s="301">
        <v>225.8</v>
      </c>
      <c r="D281" s="302">
        <v>226.35</v>
      </c>
      <c r="E281" s="302">
        <v>222.75</v>
      </c>
      <c r="F281" s="302">
        <v>219.70000000000002</v>
      </c>
      <c r="G281" s="302">
        <v>216.10000000000002</v>
      </c>
      <c r="H281" s="302">
        <v>229.39999999999998</v>
      </c>
      <c r="I281" s="302">
        <v>232.99999999999994</v>
      </c>
      <c r="J281" s="302">
        <v>236.04999999999995</v>
      </c>
      <c r="K281" s="301">
        <v>229.95</v>
      </c>
      <c r="L281" s="301">
        <v>223.3</v>
      </c>
      <c r="M281" s="301">
        <v>1.5669200000000001</v>
      </c>
      <c r="N281" s="1"/>
      <c r="O281" s="1"/>
    </row>
    <row r="282" spans="1:15" ht="12.75" customHeight="1">
      <c r="A282" s="30">
        <v>272</v>
      </c>
      <c r="B282" s="311" t="s">
        <v>141</v>
      </c>
      <c r="C282" s="301">
        <v>1673.6</v>
      </c>
      <c r="D282" s="302">
        <v>1668.6333333333332</v>
      </c>
      <c r="E282" s="302">
        <v>1653.5666666666664</v>
      </c>
      <c r="F282" s="302">
        <v>1633.5333333333331</v>
      </c>
      <c r="G282" s="302">
        <v>1618.4666666666662</v>
      </c>
      <c r="H282" s="302">
        <v>1688.6666666666665</v>
      </c>
      <c r="I282" s="302">
        <v>1703.7333333333331</v>
      </c>
      <c r="J282" s="302">
        <v>1723.7666666666667</v>
      </c>
      <c r="K282" s="301">
        <v>1683.7</v>
      </c>
      <c r="L282" s="301">
        <v>1648.6</v>
      </c>
      <c r="M282" s="301">
        <v>31.638639999999999</v>
      </c>
      <c r="N282" s="1"/>
      <c r="O282" s="1"/>
    </row>
    <row r="283" spans="1:15" ht="12.75" customHeight="1">
      <c r="A283" s="30">
        <v>273</v>
      </c>
      <c r="B283" s="311" t="s">
        <v>428</v>
      </c>
      <c r="C283" s="301">
        <v>468.5</v>
      </c>
      <c r="D283" s="302">
        <v>466.55</v>
      </c>
      <c r="E283" s="302">
        <v>457.45000000000005</v>
      </c>
      <c r="F283" s="302">
        <v>446.40000000000003</v>
      </c>
      <c r="G283" s="302">
        <v>437.30000000000007</v>
      </c>
      <c r="H283" s="302">
        <v>477.6</v>
      </c>
      <c r="I283" s="302">
        <v>486.70000000000005</v>
      </c>
      <c r="J283" s="302">
        <v>497.75</v>
      </c>
      <c r="K283" s="301">
        <v>475.65</v>
      </c>
      <c r="L283" s="301">
        <v>455.5</v>
      </c>
      <c r="M283" s="301">
        <v>9.7784899999999997</v>
      </c>
      <c r="N283" s="1"/>
      <c r="O283" s="1"/>
    </row>
    <row r="284" spans="1:15" ht="12.75" customHeight="1">
      <c r="A284" s="30">
        <v>274</v>
      </c>
      <c r="B284" s="311" t="s">
        <v>425</v>
      </c>
      <c r="C284" s="301">
        <v>552.75</v>
      </c>
      <c r="D284" s="302">
        <v>558.63333333333333</v>
      </c>
      <c r="E284" s="302">
        <v>544.11666666666667</v>
      </c>
      <c r="F284" s="302">
        <v>535.48333333333335</v>
      </c>
      <c r="G284" s="302">
        <v>520.9666666666667</v>
      </c>
      <c r="H284" s="302">
        <v>567.26666666666665</v>
      </c>
      <c r="I284" s="302">
        <v>581.7833333333333</v>
      </c>
      <c r="J284" s="302">
        <v>590.41666666666663</v>
      </c>
      <c r="K284" s="301">
        <v>573.15</v>
      </c>
      <c r="L284" s="301">
        <v>550</v>
      </c>
      <c r="M284" s="301">
        <v>6.01708</v>
      </c>
      <c r="N284" s="1"/>
      <c r="O284" s="1"/>
    </row>
    <row r="285" spans="1:15" ht="12.75" customHeight="1">
      <c r="A285" s="30">
        <v>275</v>
      </c>
      <c r="B285" s="311" t="s">
        <v>429</v>
      </c>
      <c r="C285" s="301">
        <v>203.05</v>
      </c>
      <c r="D285" s="302">
        <v>203.18333333333331</v>
      </c>
      <c r="E285" s="302">
        <v>199.86666666666662</v>
      </c>
      <c r="F285" s="302">
        <v>196.68333333333331</v>
      </c>
      <c r="G285" s="302">
        <v>193.36666666666662</v>
      </c>
      <c r="H285" s="302">
        <v>206.36666666666662</v>
      </c>
      <c r="I285" s="302">
        <v>209.68333333333328</v>
      </c>
      <c r="J285" s="302">
        <v>212.86666666666662</v>
      </c>
      <c r="K285" s="301">
        <v>206.5</v>
      </c>
      <c r="L285" s="301">
        <v>200</v>
      </c>
      <c r="M285" s="301">
        <v>2.2682699999999998</v>
      </c>
      <c r="N285" s="1"/>
      <c r="O285" s="1"/>
    </row>
    <row r="286" spans="1:15" ht="12.75" customHeight="1">
      <c r="A286" s="30">
        <v>276</v>
      </c>
      <c r="B286" s="311" t="s">
        <v>430</v>
      </c>
      <c r="C286" s="301">
        <v>1357.2</v>
      </c>
      <c r="D286" s="302">
        <v>1338.6166666666668</v>
      </c>
      <c r="E286" s="302">
        <v>1299.8333333333335</v>
      </c>
      <c r="F286" s="302">
        <v>1242.4666666666667</v>
      </c>
      <c r="G286" s="302">
        <v>1203.6833333333334</v>
      </c>
      <c r="H286" s="302">
        <v>1395.9833333333336</v>
      </c>
      <c r="I286" s="302">
        <v>1434.7666666666669</v>
      </c>
      <c r="J286" s="302">
        <v>1492.1333333333337</v>
      </c>
      <c r="K286" s="301">
        <v>1377.4</v>
      </c>
      <c r="L286" s="301">
        <v>1281.25</v>
      </c>
      <c r="M286" s="301">
        <v>0.45058999999999999</v>
      </c>
      <c r="N286" s="1"/>
      <c r="O286" s="1"/>
    </row>
    <row r="287" spans="1:15" ht="12.75" customHeight="1">
      <c r="A287" s="30">
        <v>277</v>
      </c>
      <c r="B287" s="311" t="s">
        <v>435</v>
      </c>
      <c r="C287" s="301">
        <v>504.75</v>
      </c>
      <c r="D287" s="302">
        <v>513.19999999999993</v>
      </c>
      <c r="E287" s="302">
        <v>490.39999999999986</v>
      </c>
      <c r="F287" s="302">
        <v>476.04999999999995</v>
      </c>
      <c r="G287" s="302">
        <v>453.24999999999989</v>
      </c>
      <c r="H287" s="302">
        <v>527.54999999999984</v>
      </c>
      <c r="I287" s="302">
        <v>550.3499999999998</v>
      </c>
      <c r="J287" s="302">
        <v>564.69999999999982</v>
      </c>
      <c r="K287" s="301">
        <v>536</v>
      </c>
      <c r="L287" s="301">
        <v>498.85</v>
      </c>
      <c r="M287" s="301">
        <v>0.86741999999999997</v>
      </c>
      <c r="N287" s="1"/>
      <c r="O287" s="1"/>
    </row>
    <row r="288" spans="1:15" ht="12.75" customHeight="1">
      <c r="A288" s="30">
        <v>278</v>
      </c>
      <c r="B288" s="311" t="s">
        <v>142</v>
      </c>
      <c r="C288" s="301">
        <v>67.349999999999994</v>
      </c>
      <c r="D288" s="302">
        <v>67.7</v>
      </c>
      <c r="E288" s="302">
        <v>66.5</v>
      </c>
      <c r="F288" s="302">
        <v>65.649999999999991</v>
      </c>
      <c r="G288" s="302">
        <v>64.449999999999989</v>
      </c>
      <c r="H288" s="302">
        <v>68.550000000000011</v>
      </c>
      <c r="I288" s="302">
        <v>69.750000000000028</v>
      </c>
      <c r="J288" s="302">
        <v>70.600000000000023</v>
      </c>
      <c r="K288" s="301">
        <v>68.900000000000006</v>
      </c>
      <c r="L288" s="301">
        <v>66.849999999999994</v>
      </c>
      <c r="M288" s="301">
        <v>103.116</v>
      </c>
      <c r="N288" s="1"/>
      <c r="O288" s="1"/>
    </row>
    <row r="289" spans="1:15" ht="12.75" customHeight="1">
      <c r="A289" s="30">
        <v>279</v>
      </c>
      <c r="B289" s="311" t="s">
        <v>143</v>
      </c>
      <c r="C289" s="301">
        <v>1975</v>
      </c>
      <c r="D289" s="302">
        <v>1982.1333333333332</v>
      </c>
      <c r="E289" s="302">
        <v>1951.4666666666665</v>
      </c>
      <c r="F289" s="302">
        <v>1927.9333333333332</v>
      </c>
      <c r="G289" s="302">
        <v>1897.2666666666664</v>
      </c>
      <c r="H289" s="302">
        <v>2005.6666666666665</v>
      </c>
      <c r="I289" s="302">
        <v>2036.3333333333335</v>
      </c>
      <c r="J289" s="302">
        <v>2059.8666666666668</v>
      </c>
      <c r="K289" s="301">
        <v>2012.8</v>
      </c>
      <c r="L289" s="301">
        <v>1958.6</v>
      </c>
      <c r="M289" s="301">
        <v>1.84528</v>
      </c>
      <c r="N289" s="1"/>
      <c r="O289" s="1"/>
    </row>
    <row r="290" spans="1:15" ht="12.75" customHeight="1">
      <c r="A290" s="30">
        <v>280</v>
      </c>
      <c r="B290" s="311" t="s">
        <v>437</v>
      </c>
      <c r="C290" s="301">
        <v>252.45</v>
      </c>
      <c r="D290" s="302">
        <v>251.46666666666667</v>
      </c>
      <c r="E290" s="302">
        <v>243.98333333333335</v>
      </c>
      <c r="F290" s="302">
        <v>235.51666666666668</v>
      </c>
      <c r="G290" s="302">
        <v>228.03333333333336</v>
      </c>
      <c r="H290" s="302">
        <v>259.93333333333334</v>
      </c>
      <c r="I290" s="302">
        <v>267.41666666666663</v>
      </c>
      <c r="J290" s="302">
        <v>275.88333333333333</v>
      </c>
      <c r="K290" s="301">
        <v>258.95</v>
      </c>
      <c r="L290" s="301">
        <v>243</v>
      </c>
      <c r="M290" s="301">
        <v>1.8847499999999999</v>
      </c>
      <c r="N290" s="1"/>
      <c r="O290" s="1"/>
    </row>
    <row r="291" spans="1:15" ht="12.75" customHeight="1">
      <c r="A291" s="30">
        <v>281</v>
      </c>
      <c r="B291" s="311" t="s">
        <v>266</v>
      </c>
      <c r="C291" s="301">
        <v>468.25</v>
      </c>
      <c r="D291" s="302">
        <v>473.41666666666669</v>
      </c>
      <c r="E291" s="302">
        <v>455.83333333333337</v>
      </c>
      <c r="F291" s="302">
        <v>443.41666666666669</v>
      </c>
      <c r="G291" s="302">
        <v>425.83333333333337</v>
      </c>
      <c r="H291" s="302">
        <v>485.83333333333337</v>
      </c>
      <c r="I291" s="302">
        <v>503.41666666666674</v>
      </c>
      <c r="J291" s="302">
        <v>515.83333333333337</v>
      </c>
      <c r="K291" s="301">
        <v>491</v>
      </c>
      <c r="L291" s="301">
        <v>461</v>
      </c>
      <c r="M291" s="301">
        <v>45.817889999999998</v>
      </c>
      <c r="N291" s="1"/>
      <c r="O291" s="1"/>
    </row>
    <row r="292" spans="1:15" ht="12.75" customHeight="1">
      <c r="A292" s="30">
        <v>282</v>
      </c>
      <c r="B292" s="311" t="s">
        <v>438</v>
      </c>
      <c r="C292" s="301">
        <v>8688.7000000000007</v>
      </c>
      <c r="D292" s="302">
        <v>8660.1833333333343</v>
      </c>
      <c r="E292" s="302">
        <v>8552.3666666666686</v>
      </c>
      <c r="F292" s="302">
        <v>8416.0333333333347</v>
      </c>
      <c r="G292" s="302">
        <v>8308.216666666669</v>
      </c>
      <c r="H292" s="302">
        <v>8796.5166666666682</v>
      </c>
      <c r="I292" s="302">
        <v>8904.3333333333339</v>
      </c>
      <c r="J292" s="302">
        <v>9040.6666666666679</v>
      </c>
      <c r="K292" s="301">
        <v>8768</v>
      </c>
      <c r="L292" s="301">
        <v>8523.85</v>
      </c>
      <c r="M292" s="301">
        <v>3.6260000000000001E-2</v>
      </c>
      <c r="N292" s="1"/>
      <c r="O292" s="1"/>
    </row>
    <row r="293" spans="1:15" ht="12.75" customHeight="1">
      <c r="A293" s="30">
        <v>283</v>
      </c>
      <c r="B293" s="311" t="s">
        <v>439</v>
      </c>
      <c r="C293" s="301">
        <v>62</v>
      </c>
      <c r="D293" s="302">
        <v>61.699999999999996</v>
      </c>
      <c r="E293" s="302">
        <v>60.449999999999989</v>
      </c>
      <c r="F293" s="302">
        <v>58.899999999999991</v>
      </c>
      <c r="G293" s="302">
        <v>57.649999999999984</v>
      </c>
      <c r="H293" s="302">
        <v>63.249999999999993</v>
      </c>
      <c r="I293" s="302">
        <v>64.5</v>
      </c>
      <c r="J293" s="302">
        <v>66.05</v>
      </c>
      <c r="K293" s="301">
        <v>62.95</v>
      </c>
      <c r="L293" s="301">
        <v>60.15</v>
      </c>
      <c r="M293" s="301">
        <v>20.528590000000001</v>
      </c>
      <c r="N293" s="1"/>
      <c r="O293" s="1"/>
    </row>
    <row r="294" spans="1:15" ht="12.75" customHeight="1">
      <c r="A294" s="30">
        <v>284</v>
      </c>
      <c r="B294" s="311" t="s">
        <v>144</v>
      </c>
      <c r="C294" s="301">
        <v>305.5</v>
      </c>
      <c r="D294" s="302">
        <v>307.21666666666664</v>
      </c>
      <c r="E294" s="302">
        <v>301.43333333333328</v>
      </c>
      <c r="F294" s="302">
        <v>297.36666666666662</v>
      </c>
      <c r="G294" s="302">
        <v>291.58333333333326</v>
      </c>
      <c r="H294" s="302">
        <v>311.2833333333333</v>
      </c>
      <c r="I294" s="302">
        <v>317.06666666666672</v>
      </c>
      <c r="J294" s="302">
        <v>321.13333333333333</v>
      </c>
      <c r="K294" s="301">
        <v>313</v>
      </c>
      <c r="L294" s="301">
        <v>303.14999999999998</v>
      </c>
      <c r="M294" s="301">
        <v>38.879739999999998</v>
      </c>
      <c r="N294" s="1"/>
      <c r="O294" s="1"/>
    </row>
    <row r="295" spans="1:15" ht="12.75" customHeight="1">
      <c r="A295" s="30">
        <v>285</v>
      </c>
      <c r="B295" s="311" t="s">
        <v>440</v>
      </c>
      <c r="C295" s="301">
        <v>2843.35</v>
      </c>
      <c r="D295" s="302">
        <v>2866.9166666666665</v>
      </c>
      <c r="E295" s="302">
        <v>2766.833333333333</v>
      </c>
      <c r="F295" s="302">
        <v>2690.3166666666666</v>
      </c>
      <c r="G295" s="302">
        <v>2590.2333333333331</v>
      </c>
      <c r="H295" s="302">
        <v>2943.4333333333329</v>
      </c>
      <c r="I295" s="302">
        <v>3043.516666666666</v>
      </c>
      <c r="J295" s="302">
        <v>3120.0333333333328</v>
      </c>
      <c r="K295" s="301">
        <v>2967</v>
      </c>
      <c r="L295" s="301">
        <v>2790.4</v>
      </c>
      <c r="M295" s="301">
        <v>0.61592999999999998</v>
      </c>
      <c r="N295" s="1"/>
      <c r="O295" s="1"/>
    </row>
    <row r="296" spans="1:15" ht="12.75" customHeight="1">
      <c r="A296" s="30">
        <v>286</v>
      </c>
      <c r="B296" s="311" t="s">
        <v>836</v>
      </c>
      <c r="C296" s="301">
        <v>1047.9000000000001</v>
      </c>
      <c r="D296" s="302">
        <v>1035.9166666666667</v>
      </c>
      <c r="E296" s="302">
        <v>1004.1333333333334</v>
      </c>
      <c r="F296" s="302">
        <v>960.36666666666667</v>
      </c>
      <c r="G296" s="302">
        <v>928.58333333333337</v>
      </c>
      <c r="H296" s="302">
        <v>1079.6833333333334</v>
      </c>
      <c r="I296" s="302">
        <v>1111.4666666666667</v>
      </c>
      <c r="J296" s="302">
        <v>1155.2333333333336</v>
      </c>
      <c r="K296" s="301">
        <v>1067.7</v>
      </c>
      <c r="L296" s="301">
        <v>992.15</v>
      </c>
      <c r="M296" s="301">
        <v>18.555420000000002</v>
      </c>
      <c r="N296" s="1"/>
      <c r="O296" s="1"/>
    </row>
    <row r="297" spans="1:15" ht="12.75" customHeight="1">
      <c r="A297" s="30">
        <v>287</v>
      </c>
      <c r="B297" s="311" t="s">
        <v>145</v>
      </c>
      <c r="C297" s="301">
        <v>1489.95</v>
      </c>
      <c r="D297" s="302">
        <v>1500.4333333333334</v>
      </c>
      <c r="E297" s="302">
        <v>1470.9166666666667</v>
      </c>
      <c r="F297" s="302">
        <v>1451.8833333333334</v>
      </c>
      <c r="G297" s="302">
        <v>1422.3666666666668</v>
      </c>
      <c r="H297" s="302">
        <v>1519.4666666666667</v>
      </c>
      <c r="I297" s="302">
        <v>1548.9833333333331</v>
      </c>
      <c r="J297" s="302">
        <v>1568.0166666666667</v>
      </c>
      <c r="K297" s="301">
        <v>1529.95</v>
      </c>
      <c r="L297" s="301">
        <v>1481.4</v>
      </c>
      <c r="M297" s="301">
        <v>45.485720000000001</v>
      </c>
      <c r="N297" s="1"/>
      <c r="O297" s="1"/>
    </row>
    <row r="298" spans="1:15" ht="12.75" customHeight="1">
      <c r="A298" s="30">
        <v>288</v>
      </c>
      <c r="B298" s="311" t="s">
        <v>146</v>
      </c>
      <c r="C298" s="301">
        <v>4003.3</v>
      </c>
      <c r="D298" s="302">
        <v>4020.1666666666665</v>
      </c>
      <c r="E298" s="302">
        <v>3945.4333333333329</v>
      </c>
      <c r="F298" s="302">
        <v>3887.5666666666666</v>
      </c>
      <c r="G298" s="302">
        <v>3812.833333333333</v>
      </c>
      <c r="H298" s="302">
        <v>4078.0333333333328</v>
      </c>
      <c r="I298" s="302">
        <v>4152.7666666666664</v>
      </c>
      <c r="J298" s="302">
        <v>4210.6333333333332</v>
      </c>
      <c r="K298" s="301">
        <v>4094.9</v>
      </c>
      <c r="L298" s="301">
        <v>3962.3</v>
      </c>
      <c r="M298" s="301">
        <v>3.5502500000000001</v>
      </c>
      <c r="N298" s="1"/>
      <c r="O298" s="1"/>
    </row>
    <row r="299" spans="1:15" ht="12.75" customHeight="1">
      <c r="A299" s="30">
        <v>289</v>
      </c>
      <c r="B299" s="311" t="s">
        <v>147</v>
      </c>
      <c r="C299" s="301">
        <v>3104.15</v>
      </c>
      <c r="D299" s="302">
        <v>3115.0333333333333</v>
      </c>
      <c r="E299" s="302">
        <v>3050.1166666666668</v>
      </c>
      <c r="F299" s="302">
        <v>2996.0833333333335</v>
      </c>
      <c r="G299" s="302">
        <v>2931.166666666667</v>
      </c>
      <c r="H299" s="302">
        <v>3169.0666666666666</v>
      </c>
      <c r="I299" s="302">
        <v>3233.9833333333336</v>
      </c>
      <c r="J299" s="302">
        <v>3288.0166666666664</v>
      </c>
      <c r="K299" s="301">
        <v>3179.95</v>
      </c>
      <c r="L299" s="301">
        <v>3061</v>
      </c>
      <c r="M299" s="301">
        <v>4.2732900000000003</v>
      </c>
      <c r="N299" s="1"/>
      <c r="O299" s="1"/>
    </row>
    <row r="300" spans="1:15" ht="12.75" customHeight="1">
      <c r="A300" s="30">
        <v>290</v>
      </c>
      <c r="B300" s="311" t="s">
        <v>148</v>
      </c>
      <c r="C300" s="301">
        <v>597.6</v>
      </c>
      <c r="D300" s="302">
        <v>598.68333333333339</v>
      </c>
      <c r="E300" s="302">
        <v>591.81666666666683</v>
      </c>
      <c r="F300" s="302">
        <v>586.03333333333342</v>
      </c>
      <c r="G300" s="302">
        <v>579.16666666666686</v>
      </c>
      <c r="H300" s="302">
        <v>604.46666666666681</v>
      </c>
      <c r="I300" s="302">
        <v>611.33333333333337</v>
      </c>
      <c r="J300" s="302">
        <v>617.11666666666679</v>
      </c>
      <c r="K300" s="301">
        <v>605.54999999999995</v>
      </c>
      <c r="L300" s="301">
        <v>592.9</v>
      </c>
      <c r="M300" s="301">
        <v>9.0818499999999993</v>
      </c>
      <c r="N300" s="1"/>
      <c r="O300" s="1"/>
    </row>
    <row r="301" spans="1:15" ht="12.75" customHeight="1">
      <c r="A301" s="30">
        <v>291</v>
      </c>
      <c r="B301" s="311" t="s">
        <v>441</v>
      </c>
      <c r="C301" s="301">
        <v>1789.4</v>
      </c>
      <c r="D301" s="302">
        <v>1772.1499999999999</v>
      </c>
      <c r="E301" s="302">
        <v>1749.2999999999997</v>
      </c>
      <c r="F301" s="302">
        <v>1709.1999999999998</v>
      </c>
      <c r="G301" s="302">
        <v>1686.3499999999997</v>
      </c>
      <c r="H301" s="302">
        <v>1812.2499999999998</v>
      </c>
      <c r="I301" s="302">
        <v>1835.0999999999997</v>
      </c>
      <c r="J301" s="302">
        <v>1875.1999999999998</v>
      </c>
      <c r="K301" s="301">
        <v>1795</v>
      </c>
      <c r="L301" s="301">
        <v>1732.05</v>
      </c>
      <c r="M301" s="301">
        <v>0.52812999999999999</v>
      </c>
      <c r="N301" s="1"/>
      <c r="O301" s="1"/>
    </row>
    <row r="302" spans="1:15" ht="12.75" customHeight="1">
      <c r="A302" s="30">
        <v>292</v>
      </c>
      <c r="B302" s="311" t="s">
        <v>837</v>
      </c>
      <c r="C302" s="301">
        <v>313.64999999999998</v>
      </c>
      <c r="D302" s="302">
        <v>313.54999999999995</v>
      </c>
      <c r="E302" s="302">
        <v>307.39999999999992</v>
      </c>
      <c r="F302" s="302">
        <v>301.14999999999998</v>
      </c>
      <c r="G302" s="302">
        <v>294.99999999999994</v>
      </c>
      <c r="H302" s="302">
        <v>319.7999999999999</v>
      </c>
      <c r="I302" s="302">
        <v>325.95</v>
      </c>
      <c r="J302" s="302">
        <v>332.19999999999987</v>
      </c>
      <c r="K302" s="301">
        <v>319.7</v>
      </c>
      <c r="L302" s="301">
        <v>307.3</v>
      </c>
      <c r="M302" s="301">
        <v>5.9896000000000003</v>
      </c>
      <c r="N302" s="1"/>
      <c r="O302" s="1"/>
    </row>
    <row r="303" spans="1:15" ht="12.75" customHeight="1">
      <c r="A303" s="30">
        <v>293</v>
      </c>
      <c r="B303" s="311" t="s">
        <v>149</v>
      </c>
      <c r="C303" s="301">
        <v>997.65</v>
      </c>
      <c r="D303" s="302">
        <v>996.25</v>
      </c>
      <c r="E303" s="302">
        <v>984.55</v>
      </c>
      <c r="F303" s="302">
        <v>971.44999999999993</v>
      </c>
      <c r="G303" s="302">
        <v>959.74999999999989</v>
      </c>
      <c r="H303" s="302">
        <v>1009.35</v>
      </c>
      <c r="I303" s="302">
        <v>1021.0500000000001</v>
      </c>
      <c r="J303" s="302">
        <v>1034.1500000000001</v>
      </c>
      <c r="K303" s="301">
        <v>1007.95</v>
      </c>
      <c r="L303" s="301">
        <v>983.15</v>
      </c>
      <c r="M303" s="301">
        <v>53.183100000000003</v>
      </c>
      <c r="N303" s="1"/>
      <c r="O303" s="1"/>
    </row>
    <row r="304" spans="1:15" ht="12.75" customHeight="1">
      <c r="A304" s="30">
        <v>294</v>
      </c>
      <c r="B304" s="311" t="s">
        <v>150</v>
      </c>
      <c r="C304" s="301">
        <v>171.3</v>
      </c>
      <c r="D304" s="302">
        <v>171.16666666666666</v>
      </c>
      <c r="E304" s="302">
        <v>168.68333333333331</v>
      </c>
      <c r="F304" s="302">
        <v>166.06666666666666</v>
      </c>
      <c r="G304" s="302">
        <v>163.58333333333331</v>
      </c>
      <c r="H304" s="302">
        <v>173.7833333333333</v>
      </c>
      <c r="I304" s="302">
        <v>176.26666666666665</v>
      </c>
      <c r="J304" s="302">
        <v>178.8833333333333</v>
      </c>
      <c r="K304" s="301">
        <v>173.65</v>
      </c>
      <c r="L304" s="301">
        <v>168.55</v>
      </c>
      <c r="M304" s="301">
        <v>29.639030000000002</v>
      </c>
      <c r="N304" s="1"/>
      <c r="O304" s="1"/>
    </row>
    <row r="305" spans="1:15" ht="12.75" customHeight="1">
      <c r="A305" s="30">
        <v>295</v>
      </c>
      <c r="B305" s="311" t="s">
        <v>315</v>
      </c>
      <c r="C305" s="301">
        <v>15.65</v>
      </c>
      <c r="D305" s="302">
        <v>15.683333333333332</v>
      </c>
      <c r="E305" s="302">
        <v>15.416666666666664</v>
      </c>
      <c r="F305" s="302">
        <v>15.183333333333332</v>
      </c>
      <c r="G305" s="302">
        <v>14.916666666666664</v>
      </c>
      <c r="H305" s="302">
        <v>15.916666666666664</v>
      </c>
      <c r="I305" s="302">
        <v>16.183333333333334</v>
      </c>
      <c r="J305" s="302">
        <v>16.416666666666664</v>
      </c>
      <c r="K305" s="301">
        <v>15.95</v>
      </c>
      <c r="L305" s="301">
        <v>15.45</v>
      </c>
      <c r="M305" s="301">
        <v>17.276779999999999</v>
      </c>
      <c r="N305" s="1"/>
      <c r="O305" s="1"/>
    </row>
    <row r="306" spans="1:15" ht="12.75" customHeight="1">
      <c r="A306" s="30">
        <v>296</v>
      </c>
      <c r="B306" s="311" t="s">
        <v>444</v>
      </c>
      <c r="C306" s="301">
        <v>200.8</v>
      </c>
      <c r="D306" s="302">
        <v>200.48333333333335</v>
      </c>
      <c r="E306" s="302">
        <v>196.2166666666667</v>
      </c>
      <c r="F306" s="302">
        <v>191.63333333333335</v>
      </c>
      <c r="G306" s="302">
        <v>187.3666666666667</v>
      </c>
      <c r="H306" s="302">
        <v>205.06666666666669</v>
      </c>
      <c r="I306" s="302">
        <v>209.33333333333334</v>
      </c>
      <c r="J306" s="302">
        <v>213.91666666666669</v>
      </c>
      <c r="K306" s="301">
        <v>204.75</v>
      </c>
      <c r="L306" s="301">
        <v>195.9</v>
      </c>
      <c r="M306" s="301">
        <v>5.9267200000000004</v>
      </c>
      <c r="N306" s="1"/>
      <c r="O306" s="1"/>
    </row>
    <row r="307" spans="1:15" ht="12.75" customHeight="1">
      <c r="A307" s="30">
        <v>297</v>
      </c>
      <c r="B307" s="311" t="s">
        <v>446</v>
      </c>
      <c r="C307" s="301">
        <v>420.2</v>
      </c>
      <c r="D307" s="302">
        <v>425.31666666666666</v>
      </c>
      <c r="E307" s="302">
        <v>411.93333333333334</v>
      </c>
      <c r="F307" s="302">
        <v>403.66666666666669</v>
      </c>
      <c r="G307" s="302">
        <v>390.28333333333336</v>
      </c>
      <c r="H307" s="302">
        <v>433.58333333333331</v>
      </c>
      <c r="I307" s="302">
        <v>446.96666666666664</v>
      </c>
      <c r="J307" s="302">
        <v>455.23333333333329</v>
      </c>
      <c r="K307" s="301">
        <v>438.7</v>
      </c>
      <c r="L307" s="301">
        <v>417.05</v>
      </c>
      <c r="M307" s="301">
        <v>1.6414</v>
      </c>
      <c r="N307" s="1"/>
      <c r="O307" s="1"/>
    </row>
    <row r="308" spans="1:15" ht="12.75" customHeight="1">
      <c r="A308" s="30">
        <v>298</v>
      </c>
      <c r="B308" s="311" t="s">
        <v>151</v>
      </c>
      <c r="C308" s="301">
        <v>86.25</v>
      </c>
      <c r="D308" s="302">
        <v>86.216666666666654</v>
      </c>
      <c r="E308" s="302">
        <v>85.033333333333303</v>
      </c>
      <c r="F308" s="302">
        <v>83.816666666666649</v>
      </c>
      <c r="G308" s="302">
        <v>82.633333333333297</v>
      </c>
      <c r="H308" s="302">
        <v>87.433333333333309</v>
      </c>
      <c r="I308" s="302">
        <v>88.616666666666674</v>
      </c>
      <c r="J308" s="302">
        <v>89.833333333333314</v>
      </c>
      <c r="K308" s="301">
        <v>87.4</v>
      </c>
      <c r="L308" s="301">
        <v>85</v>
      </c>
      <c r="M308" s="301">
        <v>30.411290000000001</v>
      </c>
      <c r="N308" s="1"/>
      <c r="O308" s="1"/>
    </row>
    <row r="309" spans="1:15" ht="12.75" customHeight="1">
      <c r="A309" s="30">
        <v>299</v>
      </c>
      <c r="B309" s="311" t="s">
        <v>152</v>
      </c>
      <c r="C309" s="301">
        <v>473.4</v>
      </c>
      <c r="D309" s="302">
        <v>476.41666666666669</v>
      </c>
      <c r="E309" s="302">
        <v>468.03333333333336</v>
      </c>
      <c r="F309" s="302">
        <v>462.66666666666669</v>
      </c>
      <c r="G309" s="302">
        <v>454.28333333333336</v>
      </c>
      <c r="H309" s="302">
        <v>481.78333333333336</v>
      </c>
      <c r="I309" s="302">
        <v>490.16666666666669</v>
      </c>
      <c r="J309" s="302">
        <v>495.53333333333336</v>
      </c>
      <c r="K309" s="301">
        <v>484.8</v>
      </c>
      <c r="L309" s="301">
        <v>471.05</v>
      </c>
      <c r="M309" s="301">
        <v>26.729489999999998</v>
      </c>
      <c r="N309" s="1"/>
      <c r="O309" s="1"/>
    </row>
    <row r="310" spans="1:15" ht="12.75" customHeight="1">
      <c r="A310" s="30">
        <v>300</v>
      </c>
      <c r="B310" s="311" t="s">
        <v>153</v>
      </c>
      <c r="C310" s="301">
        <v>7688.15</v>
      </c>
      <c r="D310" s="302">
        <v>7728</v>
      </c>
      <c r="E310" s="302">
        <v>7606.3</v>
      </c>
      <c r="F310" s="302">
        <v>7524.45</v>
      </c>
      <c r="G310" s="302">
        <v>7402.75</v>
      </c>
      <c r="H310" s="302">
        <v>7809.85</v>
      </c>
      <c r="I310" s="302">
        <v>7931.5500000000011</v>
      </c>
      <c r="J310" s="302">
        <v>8013.4000000000005</v>
      </c>
      <c r="K310" s="301">
        <v>7849.7</v>
      </c>
      <c r="L310" s="301">
        <v>7646.15</v>
      </c>
      <c r="M310" s="301">
        <v>13.17656</v>
      </c>
      <c r="N310" s="1"/>
      <c r="O310" s="1"/>
    </row>
    <row r="311" spans="1:15" ht="12.75" customHeight="1">
      <c r="A311" s="30">
        <v>301</v>
      </c>
      <c r="B311" s="311" t="s">
        <v>838</v>
      </c>
      <c r="C311" s="301">
        <v>1974.15</v>
      </c>
      <c r="D311" s="302">
        <v>1991.0999999999997</v>
      </c>
      <c r="E311" s="302">
        <v>1939.8999999999994</v>
      </c>
      <c r="F311" s="302">
        <v>1905.6499999999996</v>
      </c>
      <c r="G311" s="302">
        <v>1854.4499999999994</v>
      </c>
      <c r="H311" s="302">
        <v>2025.3499999999995</v>
      </c>
      <c r="I311" s="302">
        <v>2076.5499999999997</v>
      </c>
      <c r="J311" s="302">
        <v>2110.7999999999993</v>
      </c>
      <c r="K311" s="301">
        <v>2042.3</v>
      </c>
      <c r="L311" s="301">
        <v>1956.85</v>
      </c>
      <c r="M311" s="301">
        <v>1.57009</v>
      </c>
      <c r="N311" s="1"/>
      <c r="O311" s="1"/>
    </row>
    <row r="312" spans="1:15" ht="12.75" customHeight="1">
      <c r="A312" s="30">
        <v>302</v>
      </c>
      <c r="B312" s="311" t="s">
        <v>448</v>
      </c>
      <c r="C312" s="301">
        <v>358.65</v>
      </c>
      <c r="D312" s="302">
        <v>355.55</v>
      </c>
      <c r="E312" s="302">
        <v>350.1</v>
      </c>
      <c r="F312" s="302">
        <v>341.55</v>
      </c>
      <c r="G312" s="302">
        <v>336.1</v>
      </c>
      <c r="H312" s="302">
        <v>364.1</v>
      </c>
      <c r="I312" s="302">
        <v>369.54999999999995</v>
      </c>
      <c r="J312" s="302">
        <v>378.1</v>
      </c>
      <c r="K312" s="301">
        <v>361</v>
      </c>
      <c r="L312" s="301">
        <v>347</v>
      </c>
      <c r="M312" s="301">
        <v>5.6418299999999997</v>
      </c>
      <c r="N312" s="1"/>
      <c r="O312" s="1"/>
    </row>
    <row r="313" spans="1:15" ht="12.75" customHeight="1">
      <c r="A313" s="30">
        <v>303</v>
      </c>
      <c r="B313" s="311" t="s">
        <v>449</v>
      </c>
      <c r="C313" s="301">
        <v>246.85</v>
      </c>
      <c r="D313" s="302">
        <v>246.20000000000002</v>
      </c>
      <c r="E313" s="302">
        <v>242.40000000000003</v>
      </c>
      <c r="F313" s="302">
        <v>237.95000000000002</v>
      </c>
      <c r="G313" s="302">
        <v>234.15000000000003</v>
      </c>
      <c r="H313" s="302">
        <v>250.65000000000003</v>
      </c>
      <c r="I313" s="302">
        <v>254.45000000000005</v>
      </c>
      <c r="J313" s="302">
        <v>258.90000000000003</v>
      </c>
      <c r="K313" s="301">
        <v>250</v>
      </c>
      <c r="L313" s="301">
        <v>241.75</v>
      </c>
      <c r="M313" s="301">
        <v>1.69045</v>
      </c>
      <c r="N313" s="1"/>
      <c r="O313" s="1"/>
    </row>
    <row r="314" spans="1:15" ht="12.75" customHeight="1">
      <c r="A314" s="30">
        <v>304</v>
      </c>
      <c r="B314" s="311" t="s">
        <v>154</v>
      </c>
      <c r="C314" s="301">
        <v>732.25</v>
      </c>
      <c r="D314" s="302">
        <v>730.56666666666661</v>
      </c>
      <c r="E314" s="302">
        <v>713.68333333333317</v>
      </c>
      <c r="F314" s="302">
        <v>695.11666666666656</v>
      </c>
      <c r="G314" s="302">
        <v>678.23333333333312</v>
      </c>
      <c r="H314" s="302">
        <v>749.13333333333321</v>
      </c>
      <c r="I314" s="302">
        <v>766.01666666666665</v>
      </c>
      <c r="J314" s="302">
        <v>784.58333333333326</v>
      </c>
      <c r="K314" s="301">
        <v>747.45</v>
      </c>
      <c r="L314" s="301">
        <v>712</v>
      </c>
      <c r="M314" s="301">
        <v>30.855979999999999</v>
      </c>
      <c r="N314" s="1"/>
      <c r="O314" s="1"/>
    </row>
    <row r="315" spans="1:15" ht="12.75" customHeight="1">
      <c r="A315" s="30">
        <v>305</v>
      </c>
      <c r="B315" s="311" t="s">
        <v>454</v>
      </c>
      <c r="C315" s="301">
        <v>1217.7</v>
      </c>
      <c r="D315" s="302">
        <v>1230.2333333333333</v>
      </c>
      <c r="E315" s="302">
        <v>1195.4666666666667</v>
      </c>
      <c r="F315" s="302">
        <v>1173.2333333333333</v>
      </c>
      <c r="G315" s="302">
        <v>1138.4666666666667</v>
      </c>
      <c r="H315" s="302">
        <v>1252.4666666666667</v>
      </c>
      <c r="I315" s="302">
        <v>1287.2333333333336</v>
      </c>
      <c r="J315" s="302">
        <v>1309.4666666666667</v>
      </c>
      <c r="K315" s="301">
        <v>1265</v>
      </c>
      <c r="L315" s="301">
        <v>1208</v>
      </c>
      <c r="M315" s="301">
        <v>2.7589899999999998</v>
      </c>
      <c r="N315" s="1"/>
      <c r="O315" s="1"/>
    </row>
    <row r="316" spans="1:15" ht="12.75" customHeight="1">
      <c r="A316" s="30">
        <v>306</v>
      </c>
      <c r="B316" s="311" t="s">
        <v>155</v>
      </c>
      <c r="C316" s="301">
        <v>1403.75</v>
      </c>
      <c r="D316" s="302">
        <v>1402.5666666666666</v>
      </c>
      <c r="E316" s="302">
        <v>1379.2333333333331</v>
      </c>
      <c r="F316" s="302">
        <v>1354.7166666666665</v>
      </c>
      <c r="G316" s="302">
        <v>1331.383333333333</v>
      </c>
      <c r="H316" s="302">
        <v>1427.0833333333333</v>
      </c>
      <c r="I316" s="302">
        <v>1450.4166666666667</v>
      </c>
      <c r="J316" s="302">
        <v>1474.9333333333334</v>
      </c>
      <c r="K316" s="301">
        <v>1425.9</v>
      </c>
      <c r="L316" s="301">
        <v>1378.05</v>
      </c>
      <c r="M316" s="301">
        <v>2.5559699999999999</v>
      </c>
      <c r="N316" s="1"/>
      <c r="O316" s="1"/>
    </row>
    <row r="317" spans="1:15" ht="12.75" customHeight="1">
      <c r="A317" s="30">
        <v>307</v>
      </c>
      <c r="B317" s="311" t="s">
        <v>156</v>
      </c>
      <c r="C317" s="301">
        <v>784.6</v>
      </c>
      <c r="D317" s="302">
        <v>789.11666666666667</v>
      </c>
      <c r="E317" s="302">
        <v>776.23333333333335</v>
      </c>
      <c r="F317" s="302">
        <v>767.86666666666667</v>
      </c>
      <c r="G317" s="302">
        <v>754.98333333333335</v>
      </c>
      <c r="H317" s="302">
        <v>797.48333333333335</v>
      </c>
      <c r="I317" s="302">
        <v>810.36666666666679</v>
      </c>
      <c r="J317" s="302">
        <v>818.73333333333335</v>
      </c>
      <c r="K317" s="301">
        <v>802</v>
      </c>
      <c r="L317" s="301">
        <v>780.75</v>
      </c>
      <c r="M317" s="301">
        <v>4.0265500000000003</v>
      </c>
      <c r="N317" s="1"/>
      <c r="O317" s="1"/>
    </row>
    <row r="318" spans="1:15" ht="12.75" customHeight="1">
      <c r="A318" s="30">
        <v>308</v>
      </c>
      <c r="B318" s="311" t="s">
        <v>157</v>
      </c>
      <c r="C318" s="301">
        <v>698.95</v>
      </c>
      <c r="D318" s="302">
        <v>706.4666666666667</v>
      </c>
      <c r="E318" s="302">
        <v>688.48333333333335</v>
      </c>
      <c r="F318" s="302">
        <v>678.01666666666665</v>
      </c>
      <c r="G318" s="302">
        <v>660.0333333333333</v>
      </c>
      <c r="H318" s="302">
        <v>716.93333333333339</v>
      </c>
      <c r="I318" s="302">
        <v>734.91666666666674</v>
      </c>
      <c r="J318" s="302">
        <v>745.38333333333344</v>
      </c>
      <c r="K318" s="301">
        <v>724.45</v>
      </c>
      <c r="L318" s="301">
        <v>696</v>
      </c>
      <c r="M318" s="301">
        <v>4.2727700000000004</v>
      </c>
      <c r="N318" s="1"/>
      <c r="O318" s="1"/>
    </row>
    <row r="319" spans="1:15" ht="12.75" customHeight="1">
      <c r="A319" s="30">
        <v>309</v>
      </c>
      <c r="B319" s="311" t="s">
        <v>445</v>
      </c>
      <c r="C319" s="301">
        <v>209.6</v>
      </c>
      <c r="D319" s="302">
        <v>207.91666666666666</v>
      </c>
      <c r="E319" s="302">
        <v>203.13333333333333</v>
      </c>
      <c r="F319" s="302">
        <v>196.66666666666666</v>
      </c>
      <c r="G319" s="302">
        <v>191.88333333333333</v>
      </c>
      <c r="H319" s="302">
        <v>214.38333333333333</v>
      </c>
      <c r="I319" s="302">
        <v>219.16666666666669</v>
      </c>
      <c r="J319" s="302">
        <v>225.63333333333333</v>
      </c>
      <c r="K319" s="301">
        <v>212.7</v>
      </c>
      <c r="L319" s="301">
        <v>201.45</v>
      </c>
      <c r="M319" s="301">
        <v>2.7956400000000001</v>
      </c>
      <c r="N319" s="1"/>
      <c r="O319" s="1"/>
    </row>
    <row r="320" spans="1:15" ht="12.75" customHeight="1">
      <c r="A320" s="30">
        <v>310</v>
      </c>
      <c r="B320" s="311" t="s">
        <v>452</v>
      </c>
      <c r="C320" s="301">
        <v>159.5</v>
      </c>
      <c r="D320" s="302">
        <v>160.23333333333332</v>
      </c>
      <c r="E320" s="302">
        <v>157.51666666666665</v>
      </c>
      <c r="F320" s="302">
        <v>155.53333333333333</v>
      </c>
      <c r="G320" s="302">
        <v>152.81666666666666</v>
      </c>
      <c r="H320" s="302">
        <v>162.21666666666664</v>
      </c>
      <c r="I320" s="302">
        <v>164.93333333333328</v>
      </c>
      <c r="J320" s="302">
        <v>166.91666666666663</v>
      </c>
      <c r="K320" s="301">
        <v>162.94999999999999</v>
      </c>
      <c r="L320" s="301">
        <v>158.25</v>
      </c>
      <c r="M320" s="301">
        <v>1.0126599999999999</v>
      </c>
      <c r="N320" s="1"/>
      <c r="O320" s="1"/>
    </row>
    <row r="321" spans="1:15" ht="12.75" customHeight="1">
      <c r="A321" s="30">
        <v>311</v>
      </c>
      <c r="B321" s="311" t="s">
        <v>450</v>
      </c>
      <c r="C321" s="301">
        <v>178.85</v>
      </c>
      <c r="D321" s="302">
        <v>179.4</v>
      </c>
      <c r="E321" s="302">
        <v>175.20000000000002</v>
      </c>
      <c r="F321" s="302">
        <v>171.55</v>
      </c>
      <c r="G321" s="302">
        <v>167.35000000000002</v>
      </c>
      <c r="H321" s="302">
        <v>183.05</v>
      </c>
      <c r="I321" s="302">
        <v>187.25</v>
      </c>
      <c r="J321" s="302">
        <v>190.9</v>
      </c>
      <c r="K321" s="301">
        <v>183.6</v>
      </c>
      <c r="L321" s="301">
        <v>175.75</v>
      </c>
      <c r="M321" s="301">
        <v>5.3012300000000003</v>
      </c>
      <c r="N321" s="1"/>
      <c r="O321" s="1"/>
    </row>
    <row r="322" spans="1:15" ht="12.75" customHeight="1">
      <c r="A322" s="30">
        <v>312</v>
      </c>
      <c r="B322" s="311" t="s">
        <v>451</v>
      </c>
      <c r="C322" s="301">
        <v>901.45</v>
      </c>
      <c r="D322" s="302">
        <v>889.26666666666677</v>
      </c>
      <c r="E322" s="302">
        <v>869.73333333333358</v>
      </c>
      <c r="F322" s="302">
        <v>838.01666666666677</v>
      </c>
      <c r="G322" s="302">
        <v>818.48333333333358</v>
      </c>
      <c r="H322" s="302">
        <v>920.98333333333358</v>
      </c>
      <c r="I322" s="302">
        <v>940.51666666666665</v>
      </c>
      <c r="J322" s="302">
        <v>972.23333333333358</v>
      </c>
      <c r="K322" s="301">
        <v>908.8</v>
      </c>
      <c r="L322" s="301">
        <v>857.55</v>
      </c>
      <c r="M322" s="301">
        <v>2.4381499999999998</v>
      </c>
      <c r="N322" s="1"/>
      <c r="O322" s="1"/>
    </row>
    <row r="323" spans="1:15" ht="12.75" customHeight="1">
      <c r="A323" s="30">
        <v>313</v>
      </c>
      <c r="B323" s="311" t="s">
        <v>158</v>
      </c>
      <c r="C323" s="301">
        <v>2780.35</v>
      </c>
      <c r="D323" s="302">
        <v>2785.4666666666667</v>
      </c>
      <c r="E323" s="302">
        <v>2738.0833333333335</v>
      </c>
      <c r="F323" s="302">
        <v>2695.8166666666666</v>
      </c>
      <c r="G323" s="302">
        <v>2648.4333333333334</v>
      </c>
      <c r="H323" s="302">
        <v>2827.7333333333336</v>
      </c>
      <c r="I323" s="302">
        <v>2875.1166666666668</v>
      </c>
      <c r="J323" s="302">
        <v>2917.3833333333337</v>
      </c>
      <c r="K323" s="301">
        <v>2832.85</v>
      </c>
      <c r="L323" s="301">
        <v>2743.2</v>
      </c>
      <c r="M323" s="301">
        <v>6.2163300000000001</v>
      </c>
      <c r="N323" s="1"/>
      <c r="O323" s="1"/>
    </row>
    <row r="324" spans="1:15" ht="12.75" customHeight="1">
      <c r="A324" s="30">
        <v>314</v>
      </c>
      <c r="B324" s="311" t="s">
        <v>442</v>
      </c>
      <c r="C324" s="301">
        <v>34.200000000000003</v>
      </c>
      <c r="D324" s="302">
        <v>34.5</v>
      </c>
      <c r="E324" s="302">
        <v>33.700000000000003</v>
      </c>
      <c r="F324" s="302">
        <v>33.200000000000003</v>
      </c>
      <c r="G324" s="302">
        <v>32.400000000000006</v>
      </c>
      <c r="H324" s="302">
        <v>35</v>
      </c>
      <c r="I324" s="302">
        <v>35.799999999999997</v>
      </c>
      <c r="J324" s="302">
        <v>36.299999999999997</v>
      </c>
      <c r="K324" s="301">
        <v>35.299999999999997</v>
      </c>
      <c r="L324" s="301">
        <v>34</v>
      </c>
      <c r="M324" s="301">
        <v>10.830579999999999</v>
      </c>
      <c r="N324" s="1"/>
      <c r="O324" s="1"/>
    </row>
    <row r="325" spans="1:15" ht="12.75" customHeight="1">
      <c r="A325" s="30">
        <v>315</v>
      </c>
      <c r="B325" s="311" t="s">
        <v>443</v>
      </c>
      <c r="C325" s="301">
        <v>140.69999999999999</v>
      </c>
      <c r="D325" s="302">
        <v>142.1</v>
      </c>
      <c r="E325" s="302">
        <v>138.75</v>
      </c>
      <c r="F325" s="302">
        <v>136.80000000000001</v>
      </c>
      <c r="G325" s="302">
        <v>133.45000000000002</v>
      </c>
      <c r="H325" s="302">
        <v>144.04999999999998</v>
      </c>
      <c r="I325" s="302">
        <v>147.39999999999995</v>
      </c>
      <c r="J325" s="302">
        <v>149.34999999999997</v>
      </c>
      <c r="K325" s="301">
        <v>145.44999999999999</v>
      </c>
      <c r="L325" s="301">
        <v>140.15</v>
      </c>
      <c r="M325" s="301">
        <v>1.5322100000000001</v>
      </c>
      <c r="N325" s="1"/>
      <c r="O325" s="1"/>
    </row>
    <row r="326" spans="1:15" ht="12.75" customHeight="1">
      <c r="A326" s="30">
        <v>316</v>
      </c>
      <c r="B326" s="311" t="s">
        <v>453</v>
      </c>
      <c r="C326" s="301">
        <v>780.9</v>
      </c>
      <c r="D326" s="302">
        <v>764.9666666666667</v>
      </c>
      <c r="E326" s="302">
        <v>729.93333333333339</v>
      </c>
      <c r="F326" s="302">
        <v>678.9666666666667</v>
      </c>
      <c r="G326" s="302">
        <v>643.93333333333339</v>
      </c>
      <c r="H326" s="302">
        <v>815.93333333333339</v>
      </c>
      <c r="I326" s="302">
        <v>850.9666666666667</v>
      </c>
      <c r="J326" s="302">
        <v>901.93333333333339</v>
      </c>
      <c r="K326" s="301">
        <v>800</v>
      </c>
      <c r="L326" s="301">
        <v>714</v>
      </c>
      <c r="M326" s="301">
        <v>1.24841</v>
      </c>
      <c r="N326" s="1"/>
      <c r="O326" s="1"/>
    </row>
    <row r="327" spans="1:15" ht="12.75" customHeight="1">
      <c r="A327" s="30">
        <v>317</v>
      </c>
      <c r="B327" s="311" t="s">
        <v>159</v>
      </c>
      <c r="C327" s="301">
        <v>2193.15</v>
      </c>
      <c r="D327" s="302">
        <v>2216.2333333333331</v>
      </c>
      <c r="E327" s="302">
        <v>2147.2166666666662</v>
      </c>
      <c r="F327" s="302">
        <v>2101.2833333333333</v>
      </c>
      <c r="G327" s="302">
        <v>2032.2666666666664</v>
      </c>
      <c r="H327" s="302">
        <v>2262.1666666666661</v>
      </c>
      <c r="I327" s="302">
        <v>2331.1833333333334</v>
      </c>
      <c r="J327" s="302">
        <v>2377.1166666666659</v>
      </c>
      <c r="K327" s="301">
        <v>2285.25</v>
      </c>
      <c r="L327" s="301">
        <v>2170.3000000000002</v>
      </c>
      <c r="M327" s="301">
        <v>10.81819</v>
      </c>
      <c r="N327" s="1"/>
      <c r="O327" s="1"/>
    </row>
    <row r="328" spans="1:15" ht="12.75" customHeight="1">
      <c r="A328" s="30">
        <v>318</v>
      </c>
      <c r="B328" s="311" t="s">
        <v>160</v>
      </c>
      <c r="C328" s="301">
        <v>68124.55</v>
      </c>
      <c r="D328" s="302">
        <v>67710.96666666666</v>
      </c>
      <c r="E328" s="302">
        <v>66291.93333333332</v>
      </c>
      <c r="F328" s="302">
        <v>64459.316666666666</v>
      </c>
      <c r="G328" s="302">
        <v>63040.283333333326</v>
      </c>
      <c r="H328" s="302">
        <v>69543.583333333314</v>
      </c>
      <c r="I328" s="302">
        <v>70962.616666666669</v>
      </c>
      <c r="J328" s="302">
        <v>72795.233333333308</v>
      </c>
      <c r="K328" s="301">
        <v>69130</v>
      </c>
      <c r="L328" s="301">
        <v>65878.350000000006</v>
      </c>
      <c r="M328" s="301">
        <v>0.17498</v>
      </c>
      <c r="N328" s="1"/>
      <c r="O328" s="1"/>
    </row>
    <row r="329" spans="1:15" ht="12.75" customHeight="1">
      <c r="A329" s="30">
        <v>319</v>
      </c>
      <c r="B329" s="311" t="s">
        <v>447</v>
      </c>
      <c r="C329" s="301">
        <v>94.6</v>
      </c>
      <c r="D329" s="302">
        <v>90.633333333333326</v>
      </c>
      <c r="E329" s="302">
        <v>81.966666666666654</v>
      </c>
      <c r="F329" s="302">
        <v>69.333333333333329</v>
      </c>
      <c r="G329" s="302">
        <v>60.666666666666657</v>
      </c>
      <c r="H329" s="302">
        <v>103.26666666666665</v>
      </c>
      <c r="I329" s="302">
        <v>111.93333333333334</v>
      </c>
      <c r="J329" s="302">
        <v>124.56666666666665</v>
      </c>
      <c r="K329" s="301">
        <v>99.3</v>
      </c>
      <c r="L329" s="301">
        <v>78</v>
      </c>
      <c r="M329" s="301">
        <v>248.84485000000001</v>
      </c>
      <c r="N329" s="1"/>
      <c r="O329" s="1"/>
    </row>
    <row r="330" spans="1:15" ht="12.75" customHeight="1">
      <c r="A330" s="30">
        <v>320</v>
      </c>
      <c r="B330" s="311" t="s">
        <v>161</v>
      </c>
      <c r="C330" s="301">
        <v>999.8</v>
      </c>
      <c r="D330" s="302">
        <v>1005.0833333333334</v>
      </c>
      <c r="E330" s="302">
        <v>982.66666666666674</v>
      </c>
      <c r="F330" s="302">
        <v>965.53333333333342</v>
      </c>
      <c r="G330" s="302">
        <v>943.11666666666679</v>
      </c>
      <c r="H330" s="302">
        <v>1022.2166666666667</v>
      </c>
      <c r="I330" s="302">
        <v>1044.6333333333334</v>
      </c>
      <c r="J330" s="302">
        <v>1061.7666666666667</v>
      </c>
      <c r="K330" s="301">
        <v>1027.5</v>
      </c>
      <c r="L330" s="301">
        <v>987.95</v>
      </c>
      <c r="M330" s="301">
        <v>14.68939</v>
      </c>
      <c r="N330" s="1"/>
      <c r="O330" s="1"/>
    </row>
    <row r="331" spans="1:15" ht="12.75" customHeight="1">
      <c r="A331" s="30">
        <v>321</v>
      </c>
      <c r="B331" s="311" t="s">
        <v>162</v>
      </c>
      <c r="C331" s="301">
        <v>279.75</v>
      </c>
      <c r="D331" s="302">
        <v>280.34999999999997</v>
      </c>
      <c r="E331" s="302">
        <v>275.69999999999993</v>
      </c>
      <c r="F331" s="302">
        <v>271.64999999999998</v>
      </c>
      <c r="G331" s="302">
        <v>266.99999999999994</v>
      </c>
      <c r="H331" s="302">
        <v>284.39999999999992</v>
      </c>
      <c r="I331" s="302">
        <v>289.0499999999999</v>
      </c>
      <c r="J331" s="302">
        <v>293.09999999999991</v>
      </c>
      <c r="K331" s="301">
        <v>285</v>
      </c>
      <c r="L331" s="301">
        <v>276.3</v>
      </c>
      <c r="M331" s="301">
        <v>9.3956800000000005</v>
      </c>
      <c r="N331" s="1"/>
      <c r="O331" s="1"/>
    </row>
    <row r="332" spans="1:15" ht="12.75" customHeight="1">
      <c r="A332" s="30">
        <v>322</v>
      </c>
      <c r="B332" s="311" t="s">
        <v>267</v>
      </c>
      <c r="C332" s="301">
        <v>668.85</v>
      </c>
      <c r="D332" s="302">
        <v>667.58333333333337</v>
      </c>
      <c r="E332" s="302">
        <v>661.76666666666677</v>
      </c>
      <c r="F332" s="302">
        <v>654.68333333333339</v>
      </c>
      <c r="G332" s="302">
        <v>648.86666666666679</v>
      </c>
      <c r="H332" s="302">
        <v>674.66666666666674</v>
      </c>
      <c r="I332" s="302">
        <v>680.48333333333335</v>
      </c>
      <c r="J332" s="302">
        <v>687.56666666666672</v>
      </c>
      <c r="K332" s="301">
        <v>673.4</v>
      </c>
      <c r="L332" s="301">
        <v>660.5</v>
      </c>
      <c r="M332" s="301">
        <v>1.1461699999999999</v>
      </c>
      <c r="N332" s="1"/>
      <c r="O332" s="1"/>
    </row>
    <row r="333" spans="1:15" ht="12.75" customHeight="1">
      <c r="A333" s="30">
        <v>323</v>
      </c>
      <c r="B333" s="311" t="s">
        <v>163</v>
      </c>
      <c r="C333" s="301">
        <v>75.7</v>
      </c>
      <c r="D333" s="302">
        <v>76.783333333333331</v>
      </c>
      <c r="E333" s="302">
        <v>74.316666666666663</v>
      </c>
      <c r="F333" s="302">
        <v>72.933333333333337</v>
      </c>
      <c r="G333" s="302">
        <v>70.466666666666669</v>
      </c>
      <c r="H333" s="302">
        <v>78.166666666666657</v>
      </c>
      <c r="I333" s="302">
        <v>80.633333333333326</v>
      </c>
      <c r="J333" s="302">
        <v>82.016666666666652</v>
      </c>
      <c r="K333" s="301">
        <v>79.25</v>
      </c>
      <c r="L333" s="301">
        <v>75.400000000000006</v>
      </c>
      <c r="M333" s="301">
        <v>154.3623</v>
      </c>
      <c r="N333" s="1"/>
      <c r="O333" s="1"/>
    </row>
    <row r="334" spans="1:15" ht="12.75" customHeight="1">
      <c r="A334" s="30">
        <v>324</v>
      </c>
      <c r="B334" s="311" t="s">
        <v>164</v>
      </c>
      <c r="C334" s="301">
        <v>3598.25</v>
      </c>
      <c r="D334" s="302">
        <v>3592</v>
      </c>
      <c r="E334" s="302">
        <v>3536.25</v>
      </c>
      <c r="F334" s="302">
        <v>3474.25</v>
      </c>
      <c r="G334" s="302">
        <v>3418.5</v>
      </c>
      <c r="H334" s="302">
        <v>3654</v>
      </c>
      <c r="I334" s="302">
        <v>3709.75</v>
      </c>
      <c r="J334" s="302">
        <v>3771.75</v>
      </c>
      <c r="K334" s="301">
        <v>3647.75</v>
      </c>
      <c r="L334" s="301">
        <v>3530</v>
      </c>
      <c r="M334" s="301">
        <v>5.7735399999999997</v>
      </c>
      <c r="N334" s="1"/>
      <c r="O334" s="1"/>
    </row>
    <row r="335" spans="1:15" ht="12.75" customHeight="1">
      <c r="A335" s="30">
        <v>325</v>
      </c>
      <c r="B335" s="311" t="s">
        <v>165</v>
      </c>
      <c r="C335" s="301">
        <v>3545.6</v>
      </c>
      <c r="D335" s="302">
        <v>3544.25</v>
      </c>
      <c r="E335" s="302">
        <v>3483.6</v>
      </c>
      <c r="F335" s="302">
        <v>3421.6</v>
      </c>
      <c r="G335" s="302">
        <v>3360.95</v>
      </c>
      <c r="H335" s="302">
        <v>3606.25</v>
      </c>
      <c r="I335" s="302">
        <v>3666.8999999999996</v>
      </c>
      <c r="J335" s="302">
        <v>3728.9</v>
      </c>
      <c r="K335" s="301">
        <v>3604.9</v>
      </c>
      <c r="L335" s="301">
        <v>3482.25</v>
      </c>
      <c r="M335" s="301">
        <v>1.0580700000000001</v>
      </c>
      <c r="N335" s="1"/>
      <c r="O335" s="1"/>
    </row>
    <row r="336" spans="1:15" ht="12.75" customHeight="1">
      <c r="A336" s="30">
        <v>326</v>
      </c>
      <c r="B336" s="311" t="s">
        <v>839</v>
      </c>
      <c r="C336" s="301">
        <v>1049</v>
      </c>
      <c r="D336" s="302">
        <v>1059.9833333333333</v>
      </c>
      <c r="E336" s="302">
        <v>1026.0166666666667</v>
      </c>
      <c r="F336" s="302">
        <v>1003.0333333333333</v>
      </c>
      <c r="G336" s="302">
        <v>969.06666666666661</v>
      </c>
      <c r="H336" s="302">
        <v>1082.9666666666667</v>
      </c>
      <c r="I336" s="302">
        <v>1116.9333333333334</v>
      </c>
      <c r="J336" s="302">
        <v>1139.9166666666667</v>
      </c>
      <c r="K336" s="301">
        <v>1093.95</v>
      </c>
      <c r="L336" s="301">
        <v>1037</v>
      </c>
      <c r="M336" s="301">
        <v>2.2859699999999998</v>
      </c>
      <c r="N336" s="1"/>
      <c r="O336" s="1"/>
    </row>
    <row r="337" spans="1:15" ht="12.75" customHeight="1">
      <c r="A337" s="30">
        <v>327</v>
      </c>
      <c r="B337" s="311" t="s">
        <v>455</v>
      </c>
      <c r="C337" s="301">
        <v>28.9</v>
      </c>
      <c r="D337" s="302">
        <v>28.233333333333334</v>
      </c>
      <c r="E337" s="302">
        <v>27.216666666666669</v>
      </c>
      <c r="F337" s="302">
        <v>25.533333333333335</v>
      </c>
      <c r="G337" s="302">
        <v>24.516666666666669</v>
      </c>
      <c r="H337" s="302">
        <v>29.916666666666668</v>
      </c>
      <c r="I337" s="302">
        <v>30.933333333333334</v>
      </c>
      <c r="J337" s="302">
        <v>32.616666666666667</v>
      </c>
      <c r="K337" s="301">
        <v>29.25</v>
      </c>
      <c r="L337" s="301">
        <v>26.55</v>
      </c>
      <c r="M337" s="301">
        <v>92.586560000000006</v>
      </c>
      <c r="N337" s="1"/>
      <c r="O337" s="1"/>
    </row>
    <row r="338" spans="1:15" ht="12.75" customHeight="1">
      <c r="A338" s="30">
        <v>328</v>
      </c>
      <c r="B338" s="311" t="s">
        <v>456</v>
      </c>
      <c r="C338" s="301">
        <v>57.55</v>
      </c>
      <c r="D338" s="302">
        <v>57.533333333333331</v>
      </c>
      <c r="E338" s="302">
        <v>56.066666666666663</v>
      </c>
      <c r="F338" s="302">
        <v>54.583333333333329</v>
      </c>
      <c r="G338" s="302">
        <v>53.11666666666666</v>
      </c>
      <c r="H338" s="302">
        <v>59.016666666666666</v>
      </c>
      <c r="I338" s="302">
        <v>60.483333333333334</v>
      </c>
      <c r="J338" s="302">
        <v>61.966666666666669</v>
      </c>
      <c r="K338" s="301">
        <v>59</v>
      </c>
      <c r="L338" s="301">
        <v>56.05</v>
      </c>
      <c r="M338" s="301">
        <v>16.266490000000001</v>
      </c>
      <c r="N338" s="1"/>
      <c r="O338" s="1"/>
    </row>
    <row r="339" spans="1:15" ht="12.75" customHeight="1">
      <c r="A339" s="30">
        <v>329</v>
      </c>
      <c r="B339" s="311" t="s">
        <v>457</v>
      </c>
      <c r="C339" s="301">
        <v>520.79999999999995</v>
      </c>
      <c r="D339" s="302">
        <v>520.26666666666665</v>
      </c>
      <c r="E339" s="302">
        <v>515.5333333333333</v>
      </c>
      <c r="F339" s="302">
        <v>510.26666666666665</v>
      </c>
      <c r="G339" s="302">
        <v>505.5333333333333</v>
      </c>
      <c r="H339" s="302">
        <v>525.5333333333333</v>
      </c>
      <c r="I339" s="302">
        <v>530.26666666666665</v>
      </c>
      <c r="J339" s="302">
        <v>535.5333333333333</v>
      </c>
      <c r="K339" s="301">
        <v>525</v>
      </c>
      <c r="L339" s="301">
        <v>515</v>
      </c>
      <c r="M339" s="301">
        <v>0.16347999999999999</v>
      </c>
      <c r="N339" s="1"/>
      <c r="O339" s="1"/>
    </row>
    <row r="340" spans="1:15" ht="12.75" customHeight="1">
      <c r="A340" s="30">
        <v>330</v>
      </c>
      <c r="B340" s="311" t="s">
        <v>166</v>
      </c>
      <c r="C340" s="301">
        <v>16642.400000000001</v>
      </c>
      <c r="D340" s="302">
        <v>16644.116666666669</v>
      </c>
      <c r="E340" s="302">
        <v>16433.283333333336</v>
      </c>
      <c r="F340" s="302">
        <v>16224.166666666668</v>
      </c>
      <c r="G340" s="302">
        <v>16013.333333333336</v>
      </c>
      <c r="H340" s="302">
        <v>16853.233333333337</v>
      </c>
      <c r="I340" s="302">
        <v>17064.066666666666</v>
      </c>
      <c r="J340" s="302">
        <v>17273.183333333338</v>
      </c>
      <c r="K340" s="301">
        <v>16854.95</v>
      </c>
      <c r="L340" s="301">
        <v>16435</v>
      </c>
      <c r="M340" s="301">
        <v>1.4561900000000001</v>
      </c>
      <c r="N340" s="1"/>
      <c r="O340" s="1"/>
    </row>
    <row r="341" spans="1:15" ht="12.75" customHeight="1">
      <c r="A341" s="30">
        <v>331</v>
      </c>
      <c r="B341" s="311" t="s">
        <v>463</v>
      </c>
      <c r="C341" s="301">
        <v>62.75</v>
      </c>
      <c r="D341" s="302">
        <v>64.2</v>
      </c>
      <c r="E341" s="302">
        <v>60.25</v>
      </c>
      <c r="F341" s="302">
        <v>57.75</v>
      </c>
      <c r="G341" s="302">
        <v>53.8</v>
      </c>
      <c r="H341" s="302">
        <v>66.7</v>
      </c>
      <c r="I341" s="302">
        <v>70.65000000000002</v>
      </c>
      <c r="J341" s="302">
        <v>73.150000000000006</v>
      </c>
      <c r="K341" s="301">
        <v>68.150000000000006</v>
      </c>
      <c r="L341" s="301">
        <v>61.7</v>
      </c>
      <c r="M341" s="301">
        <v>33.405679999999997</v>
      </c>
      <c r="N341" s="1"/>
      <c r="O341" s="1"/>
    </row>
    <row r="342" spans="1:15" ht="12.75" customHeight="1">
      <c r="A342" s="30">
        <v>332</v>
      </c>
      <c r="B342" s="311" t="s">
        <v>462</v>
      </c>
      <c r="C342" s="301">
        <v>40.950000000000003</v>
      </c>
      <c r="D342" s="302">
        <v>41.016666666666673</v>
      </c>
      <c r="E342" s="302">
        <v>40.333333333333343</v>
      </c>
      <c r="F342" s="302">
        <v>39.716666666666669</v>
      </c>
      <c r="G342" s="302">
        <v>39.033333333333339</v>
      </c>
      <c r="H342" s="302">
        <v>41.633333333333347</v>
      </c>
      <c r="I342" s="302">
        <v>42.31666666666667</v>
      </c>
      <c r="J342" s="302">
        <v>42.933333333333351</v>
      </c>
      <c r="K342" s="301">
        <v>41.7</v>
      </c>
      <c r="L342" s="301">
        <v>40.4</v>
      </c>
      <c r="M342" s="301">
        <v>7.2002100000000002</v>
      </c>
      <c r="N342" s="1"/>
      <c r="O342" s="1"/>
    </row>
    <row r="343" spans="1:15" ht="12.75" customHeight="1">
      <c r="A343" s="30">
        <v>333</v>
      </c>
      <c r="B343" s="311" t="s">
        <v>461</v>
      </c>
      <c r="C343" s="301">
        <v>634.6</v>
      </c>
      <c r="D343" s="302">
        <v>633.41666666666663</v>
      </c>
      <c r="E343" s="302">
        <v>626.18333333333328</v>
      </c>
      <c r="F343" s="302">
        <v>617.76666666666665</v>
      </c>
      <c r="G343" s="302">
        <v>610.5333333333333</v>
      </c>
      <c r="H343" s="302">
        <v>641.83333333333326</v>
      </c>
      <c r="I343" s="302">
        <v>649.06666666666661</v>
      </c>
      <c r="J343" s="302">
        <v>657.48333333333323</v>
      </c>
      <c r="K343" s="301">
        <v>640.65</v>
      </c>
      <c r="L343" s="301">
        <v>625</v>
      </c>
      <c r="M343" s="301">
        <v>0.95511000000000001</v>
      </c>
      <c r="N343" s="1"/>
      <c r="O343" s="1"/>
    </row>
    <row r="344" spans="1:15" ht="12.75" customHeight="1">
      <c r="A344" s="30">
        <v>334</v>
      </c>
      <c r="B344" s="311" t="s">
        <v>458</v>
      </c>
      <c r="C344" s="301">
        <v>30.15</v>
      </c>
      <c r="D344" s="302">
        <v>30.3</v>
      </c>
      <c r="E344" s="302">
        <v>29.8</v>
      </c>
      <c r="F344" s="302">
        <v>29.45</v>
      </c>
      <c r="G344" s="302">
        <v>28.95</v>
      </c>
      <c r="H344" s="302">
        <v>30.650000000000002</v>
      </c>
      <c r="I344" s="302">
        <v>31.150000000000002</v>
      </c>
      <c r="J344" s="302">
        <v>31.500000000000004</v>
      </c>
      <c r="K344" s="301">
        <v>30.8</v>
      </c>
      <c r="L344" s="301">
        <v>29.95</v>
      </c>
      <c r="M344" s="301">
        <v>45.034680000000002</v>
      </c>
      <c r="N344" s="1"/>
      <c r="O344" s="1"/>
    </row>
    <row r="345" spans="1:15" ht="12.75" customHeight="1">
      <c r="A345" s="30">
        <v>335</v>
      </c>
      <c r="B345" s="311" t="s">
        <v>533</v>
      </c>
      <c r="C345" s="301">
        <v>85.7</v>
      </c>
      <c r="D345" s="302">
        <v>85.5</v>
      </c>
      <c r="E345" s="302">
        <v>84.5</v>
      </c>
      <c r="F345" s="302">
        <v>83.3</v>
      </c>
      <c r="G345" s="302">
        <v>82.3</v>
      </c>
      <c r="H345" s="302">
        <v>86.7</v>
      </c>
      <c r="I345" s="302">
        <v>87.7</v>
      </c>
      <c r="J345" s="302">
        <v>88.9</v>
      </c>
      <c r="K345" s="301">
        <v>86.5</v>
      </c>
      <c r="L345" s="301">
        <v>84.3</v>
      </c>
      <c r="M345" s="301">
        <v>3.9887000000000001</v>
      </c>
      <c r="N345" s="1"/>
      <c r="O345" s="1"/>
    </row>
    <row r="346" spans="1:15" ht="12.75" customHeight="1">
      <c r="A346" s="30">
        <v>336</v>
      </c>
      <c r="B346" s="311" t="s">
        <v>464</v>
      </c>
      <c r="C346" s="301">
        <v>1710</v>
      </c>
      <c r="D346" s="302">
        <v>1732.8</v>
      </c>
      <c r="E346" s="302">
        <v>1677.1999999999998</v>
      </c>
      <c r="F346" s="302">
        <v>1644.3999999999999</v>
      </c>
      <c r="G346" s="302">
        <v>1588.7999999999997</v>
      </c>
      <c r="H346" s="302">
        <v>1765.6</v>
      </c>
      <c r="I346" s="302">
        <v>1821.1999999999998</v>
      </c>
      <c r="J346" s="302">
        <v>1854</v>
      </c>
      <c r="K346" s="301">
        <v>1788.4</v>
      </c>
      <c r="L346" s="301">
        <v>1700</v>
      </c>
      <c r="M346" s="301">
        <v>3.635E-2</v>
      </c>
      <c r="N346" s="1"/>
      <c r="O346" s="1"/>
    </row>
    <row r="347" spans="1:15" ht="12.75" customHeight="1">
      <c r="A347" s="30">
        <v>337</v>
      </c>
      <c r="B347" s="311" t="s">
        <v>459</v>
      </c>
      <c r="C347" s="301">
        <v>63.1</v>
      </c>
      <c r="D347" s="302">
        <v>63.016666666666673</v>
      </c>
      <c r="E347" s="302">
        <v>61.833333333333343</v>
      </c>
      <c r="F347" s="302">
        <v>60.56666666666667</v>
      </c>
      <c r="G347" s="302">
        <v>59.38333333333334</v>
      </c>
      <c r="H347" s="302">
        <v>64.283333333333346</v>
      </c>
      <c r="I347" s="302">
        <v>65.466666666666669</v>
      </c>
      <c r="J347" s="302">
        <v>66.733333333333348</v>
      </c>
      <c r="K347" s="301">
        <v>64.2</v>
      </c>
      <c r="L347" s="301">
        <v>61.75</v>
      </c>
      <c r="M347" s="301">
        <v>30.534289999999999</v>
      </c>
      <c r="N347" s="1"/>
      <c r="O347" s="1"/>
    </row>
    <row r="348" spans="1:15" ht="12.75" customHeight="1">
      <c r="A348" s="30">
        <v>338</v>
      </c>
      <c r="B348" s="311" t="s">
        <v>167</v>
      </c>
      <c r="C348" s="301">
        <v>108.6</v>
      </c>
      <c r="D348" s="302">
        <v>108.38333333333333</v>
      </c>
      <c r="E348" s="302">
        <v>106.46666666666665</v>
      </c>
      <c r="F348" s="302">
        <v>104.33333333333333</v>
      </c>
      <c r="G348" s="302">
        <v>102.41666666666666</v>
      </c>
      <c r="H348" s="302">
        <v>110.51666666666665</v>
      </c>
      <c r="I348" s="302">
        <v>112.43333333333334</v>
      </c>
      <c r="J348" s="302">
        <v>114.56666666666665</v>
      </c>
      <c r="K348" s="301">
        <v>110.3</v>
      </c>
      <c r="L348" s="301">
        <v>106.25</v>
      </c>
      <c r="M348" s="301">
        <v>68.68768</v>
      </c>
      <c r="N348" s="1"/>
      <c r="O348" s="1"/>
    </row>
    <row r="349" spans="1:15" ht="12.75" customHeight="1">
      <c r="A349" s="30">
        <v>339</v>
      </c>
      <c r="B349" s="311" t="s">
        <v>460</v>
      </c>
      <c r="C349" s="301">
        <v>237</v>
      </c>
      <c r="D349" s="302">
        <v>238.16666666666666</v>
      </c>
      <c r="E349" s="302">
        <v>233.0333333333333</v>
      </c>
      <c r="F349" s="302">
        <v>229.06666666666663</v>
      </c>
      <c r="G349" s="302">
        <v>223.93333333333328</v>
      </c>
      <c r="H349" s="302">
        <v>242.13333333333333</v>
      </c>
      <c r="I349" s="302">
        <v>247.26666666666671</v>
      </c>
      <c r="J349" s="302">
        <v>251.23333333333335</v>
      </c>
      <c r="K349" s="301">
        <v>243.3</v>
      </c>
      <c r="L349" s="301">
        <v>234.2</v>
      </c>
      <c r="M349" s="301">
        <v>5.1056499999999998</v>
      </c>
      <c r="N349" s="1"/>
      <c r="O349" s="1"/>
    </row>
    <row r="350" spans="1:15" ht="12.75" customHeight="1">
      <c r="A350" s="30">
        <v>340</v>
      </c>
      <c r="B350" s="311" t="s">
        <v>169</v>
      </c>
      <c r="C350" s="301">
        <v>140.44999999999999</v>
      </c>
      <c r="D350" s="302">
        <v>141.48333333333332</v>
      </c>
      <c r="E350" s="302">
        <v>138.51666666666665</v>
      </c>
      <c r="F350" s="302">
        <v>136.58333333333334</v>
      </c>
      <c r="G350" s="302">
        <v>133.61666666666667</v>
      </c>
      <c r="H350" s="302">
        <v>143.41666666666663</v>
      </c>
      <c r="I350" s="302">
        <v>146.38333333333327</v>
      </c>
      <c r="J350" s="302">
        <v>148.31666666666661</v>
      </c>
      <c r="K350" s="301">
        <v>144.44999999999999</v>
      </c>
      <c r="L350" s="301">
        <v>139.55000000000001</v>
      </c>
      <c r="M350" s="301">
        <v>213.87728999999999</v>
      </c>
      <c r="N350" s="1"/>
      <c r="O350" s="1"/>
    </row>
    <row r="351" spans="1:15" ht="12.75" customHeight="1">
      <c r="A351" s="30">
        <v>341</v>
      </c>
      <c r="B351" s="311" t="s">
        <v>268</v>
      </c>
      <c r="C351" s="301">
        <v>756.95</v>
      </c>
      <c r="D351" s="302">
        <v>757.48333333333323</v>
      </c>
      <c r="E351" s="302">
        <v>743.46666666666647</v>
      </c>
      <c r="F351" s="302">
        <v>729.98333333333323</v>
      </c>
      <c r="G351" s="302">
        <v>715.96666666666647</v>
      </c>
      <c r="H351" s="302">
        <v>770.96666666666647</v>
      </c>
      <c r="I351" s="302">
        <v>784.98333333333312</v>
      </c>
      <c r="J351" s="302">
        <v>798.46666666666647</v>
      </c>
      <c r="K351" s="301">
        <v>771.5</v>
      </c>
      <c r="L351" s="301">
        <v>744</v>
      </c>
      <c r="M351" s="301">
        <v>7.7081</v>
      </c>
      <c r="N351" s="1"/>
      <c r="O351" s="1"/>
    </row>
    <row r="352" spans="1:15" ht="12.75" customHeight="1">
      <c r="A352" s="30">
        <v>342</v>
      </c>
      <c r="B352" s="311" t="s">
        <v>465</v>
      </c>
      <c r="C352" s="301">
        <v>2991.65</v>
      </c>
      <c r="D352" s="302">
        <v>2988.8666666666668</v>
      </c>
      <c r="E352" s="302">
        <v>2952.7833333333338</v>
      </c>
      <c r="F352" s="302">
        <v>2913.916666666667</v>
      </c>
      <c r="G352" s="302">
        <v>2877.8333333333339</v>
      </c>
      <c r="H352" s="302">
        <v>3027.7333333333336</v>
      </c>
      <c r="I352" s="302">
        <v>3063.8166666666666</v>
      </c>
      <c r="J352" s="302">
        <v>3102.6833333333334</v>
      </c>
      <c r="K352" s="301">
        <v>3024.95</v>
      </c>
      <c r="L352" s="301">
        <v>2950</v>
      </c>
      <c r="M352" s="301">
        <v>0.77717000000000003</v>
      </c>
      <c r="N352" s="1"/>
      <c r="O352" s="1"/>
    </row>
    <row r="353" spans="1:15" ht="12.75" customHeight="1">
      <c r="A353" s="30">
        <v>343</v>
      </c>
      <c r="B353" s="311" t="s">
        <v>269</v>
      </c>
      <c r="C353" s="301">
        <v>254.65</v>
      </c>
      <c r="D353" s="302">
        <v>256.93333333333334</v>
      </c>
      <c r="E353" s="302">
        <v>248.91666666666669</v>
      </c>
      <c r="F353" s="302">
        <v>243.18333333333334</v>
      </c>
      <c r="G353" s="302">
        <v>235.16666666666669</v>
      </c>
      <c r="H353" s="302">
        <v>262.66666666666669</v>
      </c>
      <c r="I353" s="302">
        <v>270.68333333333334</v>
      </c>
      <c r="J353" s="302">
        <v>276.41666666666669</v>
      </c>
      <c r="K353" s="301">
        <v>264.95</v>
      </c>
      <c r="L353" s="301">
        <v>251.2</v>
      </c>
      <c r="M353" s="301">
        <v>42.139000000000003</v>
      </c>
      <c r="N353" s="1"/>
      <c r="O353" s="1"/>
    </row>
    <row r="354" spans="1:15" ht="12.75" customHeight="1">
      <c r="A354" s="30">
        <v>344</v>
      </c>
      <c r="B354" s="311" t="s">
        <v>170</v>
      </c>
      <c r="C354" s="301">
        <v>141.44999999999999</v>
      </c>
      <c r="D354" s="302">
        <v>142.41666666666666</v>
      </c>
      <c r="E354" s="302">
        <v>139.68333333333331</v>
      </c>
      <c r="F354" s="302">
        <v>137.91666666666666</v>
      </c>
      <c r="G354" s="302">
        <v>135.18333333333331</v>
      </c>
      <c r="H354" s="302">
        <v>144.18333333333331</v>
      </c>
      <c r="I354" s="302">
        <v>146.91666666666666</v>
      </c>
      <c r="J354" s="302">
        <v>148.68333333333331</v>
      </c>
      <c r="K354" s="301">
        <v>145.15</v>
      </c>
      <c r="L354" s="301">
        <v>140.65</v>
      </c>
      <c r="M354" s="301">
        <v>229.22033999999999</v>
      </c>
      <c r="N354" s="1"/>
      <c r="O354" s="1"/>
    </row>
    <row r="355" spans="1:15" ht="12.75" customHeight="1">
      <c r="A355" s="30">
        <v>345</v>
      </c>
      <c r="B355" s="311" t="s">
        <v>466</v>
      </c>
      <c r="C355" s="301">
        <v>255.65</v>
      </c>
      <c r="D355" s="302">
        <v>256.81666666666666</v>
      </c>
      <c r="E355" s="302">
        <v>249.98333333333335</v>
      </c>
      <c r="F355" s="302">
        <v>244.31666666666669</v>
      </c>
      <c r="G355" s="302">
        <v>237.48333333333338</v>
      </c>
      <c r="H355" s="302">
        <v>262.48333333333335</v>
      </c>
      <c r="I355" s="302">
        <v>269.31666666666672</v>
      </c>
      <c r="J355" s="302">
        <v>274.98333333333329</v>
      </c>
      <c r="K355" s="301">
        <v>263.64999999999998</v>
      </c>
      <c r="L355" s="301">
        <v>251.15</v>
      </c>
      <c r="M355" s="301">
        <v>6.1015100000000002</v>
      </c>
      <c r="N355" s="1"/>
      <c r="O355" s="1"/>
    </row>
    <row r="356" spans="1:15" ht="12.75" customHeight="1">
      <c r="A356" s="30">
        <v>346</v>
      </c>
      <c r="B356" s="311" t="s">
        <v>171</v>
      </c>
      <c r="C356" s="301">
        <v>39870.800000000003</v>
      </c>
      <c r="D356" s="302">
        <v>39580.25</v>
      </c>
      <c r="E356" s="302">
        <v>39038</v>
      </c>
      <c r="F356" s="302">
        <v>38205.199999999997</v>
      </c>
      <c r="G356" s="302">
        <v>37662.949999999997</v>
      </c>
      <c r="H356" s="302">
        <v>40413.050000000003</v>
      </c>
      <c r="I356" s="302">
        <v>40955.300000000003</v>
      </c>
      <c r="J356" s="302">
        <v>41788.100000000006</v>
      </c>
      <c r="K356" s="301">
        <v>40122.5</v>
      </c>
      <c r="L356" s="301">
        <v>38747.449999999997</v>
      </c>
      <c r="M356" s="301">
        <v>0.48923</v>
      </c>
      <c r="N356" s="1"/>
      <c r="O356" s="1"/>
    </row>
    <row r="357" spans="1:15" ht="12.75" customHeight="1">
      <c r="A357" s="30">
        <v>347</v>
      </c>
      <c r="B357" s="311" t="s">
        <v>856</v>
      </c>
      <c r="C357" s="301">
        <v>104</v>
      </c>
      <c r="D357" s="302">
        <v>102.88333333333333</v>
      </c>
      <c r="E357" s="302">
        <v>100.31666666666665</v>
      </c>
      <c r="F357" s="302">
        <v>96.633333333333326</v>
      </c>
      <c r="G357" s="302">
        <v>94.066666666666649</v>
      </c>
      <c r="H357" s="302">
        <v>106.56666666666665</v>
      </c>
      <c r="I357" s="302">
        <v>109.13333333333331</v>
      </c>
      <c r="J357" s="302">
        <v>112.81666666666665</v>
      </c>
      <c r="K357" s="301">
        <v>105.45</v>
      </c>
      <c r="L357" s="301">
        <v>99.2</v>
      </c>
      <c r="M357" s="301">
        <v>6.5656699999999999</v>
      </c>
      <c r="N357" s="1"/>
      <c r="O357" s="1"/>
    </row>
    <row r="358" spans="1:15" ht="12.75" customHeight="1">
      <c r="A358" s="30">
        <v>348</v>
      </c>
      <c r="B358" s="311" t="s">
        <v>172</v>
      </c>
      <c r="C358" s="301">
        <v>1647.35</v>
      </c>
      <c r="D358" s="302">
        <v>1646.0833333333333</v>
      </c>
      <c r="E358" s="302">
        <v>1618.2666666666664</v>
      </c>
      <c r="F358" s="302">
        <v>1589.1833333333332</v>
      </c>
      <c r="G358" s="302">
        <v>1561.3666666666663</v>
      </c>
      <c r="H358" s="302">
        <v>1675.1666666666665</v>
      </c>
      <c r="I358" s="302">
        <v>1702.9833333333336</v>
      </c>
      <c r="J358" s="302">
        <v>1732.0666666666666</v>
      </c>
      <c r="K358" s="301">
        <v>1673.9</v>
      </c>
      <c r="L358" s="301">
        <v>1617</v>
      </c>
      <c r="M358" s="301">
        <v>6.1039899999999996</v>
      </c>
      <c r="N358" s="1"/>
      <c r="O358" s="1"/>
    </row>
    <row r="359" spans="1:15" ht="12.75" customHeight="1">
      <c r="A359" s="30">
        <v>349</v>
      </c>
      <c r="B359" s="311" t="s">
        <v>470</v>
      </c>
      <c r="C359" s="301">
        <v>3187.3</v>
      </c>
      <c r="D359" s="302">
        <v>3177.4</v>
      </c>
      <c r="E359" s="302">
        <v>3115.9</v>
      </c>
      <c r="F359" s="302">
        <v>3044.5</v>
      </c>
      <c r="G359" s="302">
        <v>2983</v>
      </c>
      <c r="H359" s="302">
        <v>3248.8</v>
      </c>
      <c r="I359" s="302">
        <v>3310.3</v>
      </c>
      <c r="J359" s="302">
        <v>3381.7000000000003</v>
      </c>
      <c r="K359" s="301">
        <v>3238.9</v>
      </c>
      <c r="L359" s="301">
        <v>3106</v>
      </c>
      <c r="M359" s="301">
        <v>3.4859</v>
      </c>
      <c r="N359" s="1"/>
      <c r="O359" s="1"/>
    </row>
    <row r="360" spans="1:15" ht="12.75" customHeight="1">
      <c r="A360" s="30">
        <v>350</v>
      </c>
      <c r="B360" s="311" t="s">
        <v>173</v>
      </c>
      <c r="C360" s="301">
        <v>203.25</v>
      </c>
      <c r="D360" s="302">
        <v>205.86666666666667</v>
      </c>
      <c r="E360" s="302">
        <v>198.18333333333334</v>
      </c>
      <c r="F360" s="302">
        <v>193.11666666666667</v>
      </c>
      <c r="G360" s="302">
        <v>185.43333333333334</v>
      </c>
      <c r="H360" s="302">
        <v>210.93333333333334</v>
      </c>
      <c r="I360" s="302">
        <v>218.61666666666667</v>
      </c>
      <c r="J360" s="302">
        <v>223.68333333333334</v>
      </c>
      <c r="K360" s="301">
        <v>213.55</v>
      </c>
      <c r="L360" s="301">
        <v>200.8</v>
      </c>
      <c r="M360" s="301">
        <v>66.184489999999997</v>
      </c>
      <c r="N360" s="1"/>
      <c r="O360" s="1"/>
    </row>
    <row r="361" spans="1:15" ht="12.75" customHeight="1">
      <c r="A361" s="30">
        <v>351</v>
      </c>
      <c r="B361" s="311" t="s">
        <v>174</v>
      </c>
      <c r="C361" s="301">
        <v>98.9</v>
      </c>
      <c r="D361" s="302">
        <v>99.133333333333326</v>
      </c>
      <c r="E361" s="302">
        <v>98.016666666666652</v>
      </c>
      <c r="F361" s="302">
        <v>97.133333333333326</v>
      </c>
      <c r="G361" s="302">
        <v>96.016666666666652</v>
      </c>
      <c r="H361" s="302">
        <v>100.01666666666665</v>
      </c>
      <c r="I361" s="302">
        <v>101.13333333333333</v>
      </c>
      <c r="J361" s="302">
        <v>102.01666666666665</v>
      </c>
      <c r="K361" s="301">
        <v>100.25</v>
      </c>
      <c r="L361" s="301">
        <v>98.25</v>
      </c>
      <c r="M361" s="301">
        <v>44.892510000000001</v>
      </c>
      <c r="N361" s="1"/>
      <c r="O361" s="1"/>
    </row>
    <row r="362" spans="1:15" ht="12.75" customHeight="1">
      <c r="A362" s="30">
        <v>352</v>
      </c>
      <c r="B362" s="311" t="s">
        <v>175</v>
      </c>
      <c r="C362" s="301">
        <v>4105.8500000000004</v>
      </c>
      <c r="D362" s="302">
        <v>4122.0333333333338</v>
      </c>
      <c r="E362" s="302">
        <v>4074.0666666666675</v>
      </c>
      <c r="F362" s="302">
        <v>4042.2833333333338</v>
      </c>
      <c r="G362" s="302">
        <v>3994.3166666666675</v>
      </c>
      <c r="H362" s="302">
        <v>4153.8166666666675</v>
      </c>
      <c r="I362" s="302">
        <v>4201.7833333333328</v>
      </c>
      <c r="J362" s="302">
        <v>4233.5666666666675</v>
      </c>
      <c r="K362" s="301">
        <v>4170</v>
      </c>
      <c r="L362" s="301">
        <v>4090.25</v>
      </c>
      <c r="M362" s="301">
        <v>0.42002</v>
      </c>
      <c r="N362" s="1"/>
      <c r="O362" s="1"/>
    </row>
    <row r="363" spans="1:15" ht="12.75" customHeight="1">
      <c r="A363" s="30">
        <v>353</v>
      </c>
      <c r="B363" s="311" t="s">
        <v>272</v>
      </c>
      <c r="C363" s="301">
        <v>13386.3</v>
      </c>
      <c r="D363" s="302">
        <v>13359.066666666666</v>
      </c>
      <c r="E363" s="302">
        <v>13146.083333333332</v>
      </c>
      <c r="F363" s="302">
        <v>12905.866666666667</v>
      </c>
      <c r="G363" s="302">
        <v>12692.883333333333</v>
      </c>
      <c r="H363" s="302">
        <v>13599.283333333331</v>
      </c>
      <c r="I363" s="302">
        <v>13812.266666666665</v>
      </c>
      <c r="J363" s="302">
        <v>14052.48333333333</v>
      </c>
      <c r="K363" s="301">
        <v>13572.05</v>
      </c>
      <c r="L363" s="301">
        <v>13118.85</v>
      </c>
      <c r="M363" s="301">
        <v>4.8160000000000001E-2</v>
      </c>
      <c r="N363" s="1"/>
      <c r="O363" s="1"/>
    </row>
    <row r="364" spans="1:15" ht="12.75" customHeight="1">
      <c r="A364" s="30">
        <v>354</v>
      </c>
      <c r="B364" s="311" t="s">
        <v>477</v>
      </c>
      <c r="C364" s="301">
        <v>3992.1</v>
      </c>
      <c r="D364" s="302">
        <v>3980.6</v>
      </c>
      <c r="E364" s="302">
        <v>3931.1499999999996</v>
      </c>
      <c r="F364" s="302">
        <v>3870.2</v>
      </c>
      <c r="G364" s="302">
        <v>3820.7499999999995</v>
      </c>
      <c r="H364" s="302">
        <v>4041.5499999999997</v>
      </c>
      <c r="I364" s="302">
        <v>4090.9999999999995</v>
      </c>
      <c r="J364" s="302">
        <v>4151.95</v>
      </c>
      <c r="K364" s="301">
        <v>4030.05</v>
      </c>
      <c r="L364" s="301">
        <v>3919.65</v>
      </c>
      <c r="M364" s="301">
        <v>0.43041000000000001</v>
      </c>
      <c r="N364" s="1"/>
      <c r="O364" s="1"/>
    </row>
    <row r="365" spans="1:15" ht="12.75" customHeight="1">
      <c r="A365" s="30">
        <v>355</v>
      </c>
      <c r="B365" s="311" t="s">
        <v>472</v>
      </c>
      <c r="C365" s="301">
        <v>1084.5999999999999</v>
      </c>
      <c r="D365" s="302">
        <v>1073.6833333333334</v>
      </c>
      <c r="E365" s="302">
        <v>1042.3666666666668</v>
      </c>
      <c r="F365" s="302">
        <v>1000.1333333333334</v>
      </c>
      <c r="G365" s="302">
        <v>968.81666666666683</v>
      </c>
      <c r="H365" s="302">
        <v>1115.9166666666667</v>
      </c>
      <c r="I365" s="302">
        <v>1147.2333333333333</v>
      </c>
      <c r="J365" s="302">
        <v>1189.4666666666667</v>
      </c>
      <c r="K365" s="301">
        <v>1105</v>
      </c>
      <c r="L365" s="301">
        <v>1031.45</v>
      </c>
      <c r="M365" s="301">
        <v>4.8404999999999996</v>
      </c>
      <c r="N365" s="1"/>
      <c r="O365" s="1"/>
    </row>
    <row r="366" spans="1:15" ht="12.75" customHeight="1">
      <c r="A366" s="30">
        <v>356</v>
      </c>
      <c r="B366" s="311" t="s">
        <v>176</v>
      </c>
      <c r="C366" s="301">
        <v>1999.45</v>
      </c>
      <c r="D366" s="302">
        <v>2028.3333333333333</v>
      </c>
      <c r="E366" s="302">
        <v>1959.6666666666665</v>
      </c>
      <c r="F366" s="302">
        <v>1919.8833333333332</v>
      </c>
      <c r="G366" s="302">
        <v>1851.2166666666665</v>
      </c>
      <c r="H366" s="302">
        <v>2068.1166666666668</v>
      </c>
      <c r="I366" s="302">
        <v>2136.7833333333328</v>
      </c>
      <c r="J366" s="302">
        <v>2176.5666666666666</v>
      </c>
      <c r="K366" s="301">
        <v>2097</v>
      </c>
      <c r="L366" s="301">
        <v>1988.55</v>
      </c>
      <c r="M366" s="301">
        <v>9.4245699999999992</v>
      </c>
      <c r="N366" s="1"/>
      <c r="O366" s="1"/>
    </row>
    <row r="367" spans="1:15" ht="12.75" customHeight="1">
      <c r="A367" s="30">
        <v>357</v>
      </c>
      <c r="B367" s="311" t="s">
        <v>177</v>
      </c>
      <c r="C367" s="301">
        <v>2473.3000000000002</v>
      </c>
      <c r="D367" s="302">
        <v>2488.8166666666666</v>
      </c>
      <c r="E367" s="302">
        <v>2444.6833333333334</v>
      </c>
      <c r="F367" s="302">
        <v>2416.0666666666666</v>
      </c>
      <c r="G367" s="302">
        <v>2371.9333333333334</v>
      </c>
      <c r="H367" s="302">
        <v>2517.4333333333334</v>
      </c>
      <c r="I367" s="302">
        <v>2561.5666666666666</v>
      </c>
      <c r="J367" s="302">
        <v>2590.1833333333334</v>
      </c>
      <c r="K367" s="301">
        <v>2532.9499999999998</v>
      </c>
      <c r="L367" s="301">
        <v>2460.1999999999998</v>
      </c>
      <c r="M367" s="301">
        <v>2.7193100000000001</v>
      </c>
      <c r="N367" s="1"/>
      <c r="O367" s="1"/>
    </row>
    <row r="368" spans="1:15" ht="12.75" customHeight="1">
      <c r="A368" s="30">
        <v>358</v>
      </c>
      <c r="B368" s="311" t="s">
        <v>178</v>
      </c>
      <c r="C368" s="301">
        <v>29.05</v>
      </c>
      <c r="D368" s="302">
        <v>28.95</v>
      </c>
      <c r="E368" s="302">
        <v>28.599999999999998</v>
      </c>
      <c r="F368" s="302">
        <v>28.15</v>
      </c>
      <c r="G368" s="302">
        <v>27.799999999999997</v>
      </c>
      <c r="H368" s="302">
        <v>29.4</v>
      </c>
      <c r="I368" s="302">
        <v>29.75</v>
      </c>
      <c r="J368" s="302">
        <v>30.2</v>
      </c>
      <c r="K368" s="301">
        <v>29.3</v>
      </c>
      <c r="L368" s="301">
        <v>28.5</v>
      </c>
      <c r="M368" s="301">
        <v>253.15923000000001</v>
      </c>
      <c r="N368" s="1"/>
      <c r="O368" s="1"/>
    </row>
    <row r="369" spans="1:15" ht="12.75" customHeight="1">
      <c r="A369" s="30">
        <v>359</v>
      </c>
      <c r="B369" s="311" t="s">
        <v>468</v>
      </c>
      <c r="C369" s="301">
        <v>334.25</v>
      </c>
      <c r="D369" s="302">
        <v>331.48333333333329</v>
      </c>
      <c r="E369" s="302">
        <v>326.16666666666657</v>
      </c>
      <c r="F369" s="302">
        <v>318.08333333333326</v>
      </c>
      <c r="G369" s="302">
        <v>312.76666666666654</v>
      </c>
      <c r="H369" s="302">
        <v>339.56666666666661</v>
      </c>
      <c r="I369" s="302">
        <v>344.88333333333333</v>
      </c>
      <c r="J369" s="302">
        <v>352.96666666666664</v>
      </c>
      <c r="K369" s="301">
        <v>336.8</v>
      </c>
      <c r="L369" s="301">
        <v>323.39999999999998</v>
      </c>
      <c r="M369" s="301">
        <v>1.6848000000000001</v>
      </c>
      <c r="N369" s="1"/>
      <c r="O369" s="1"/>
    </row>
    <row r="370" spans="1:15" ht="12.75" customHeight="1">
      <c r="A370" s="30">
        <v>360</v>
      </c>
      <c r="B370" s="311" t="s">
        <v>469</v>
      </c>
      <c r="C370" s="301">
        <v>227.9</v>
      </c>
      <c r="D370" s="302">
        <v>226.45000000000002</v>
      </c>
      <c r="E370" s="302">
        <v>220.45000000000005</v>
      </c>
      <c r="F370" s="302">
        <v>213.00000000000003</v>
      </c>
      <c r="G370" s="302">
        <v>207.00000000000006</v>
      </c>
      <c r="H370" s="302">
        <v>233.90000000000003</v>
      </c>
      <c r="I370" s="302">
        <v>239.89999999999998</v>
      </c>
      <c r="J370" s="302">
        <v>247.35000000000002</v>
      </c>
      <c r="K370" s="301">
        <v>232.45</v>
      </c>
      <c r="L370" s="301">
        <v>219</v>
      </c>
      <c r="M370" s="301">
        <v>1.37731</v>
      </c>
      <c r="N370" s="1"/>
      <c r="O370" s="1"/>
    </row>
    <row r="371" spans="1:15" ht="12.75" customHeight="1">
      <c r="A371" s="30">
        <v>361</v>
      </c>
      <c r="B371" s="311" t="s">
        <v>270</v>
      </c>
      <c r="C371" s="301">
        <v>2135.25</v>
      </c>
      <c r="D371" s="302">
        <v>2134.6666666666665</v>
      </c>
      <c r="E371" s="302">
        <v>2083.1333333333332</v>
      </c>
      <c r="F371" s="302">
        <v>2031.0166666666669</v>
      </c>
      <c r="G371" s="302">
        <v>1979.4833333333336</v>
      </c>
      <c r="H371" s="302">
        <v>2186.7833333333328</v>
      </c>
      <c r="I371" s="302">
        <v>2238.3166666666666</v>
      </c>
      <c r="J371" s="302">
        <v>2290.4333333333325</v>
      </c>
      <c r="K371" s="301">
        <v>2186.1999999999998</v>
      </c>
      <c r="L371" s="301">
        <v>2082.5500000000002</v>
      </c>
      <c r="M371" s="301">
        <v>4.8591899999999999</v>
      </c>
      <c r="N371" s="1"/>
      <c r="O371" s="1"/>
    </row>
    <row r="372" spans="1:15" ht="12.75" customHeight="1">
      <c r="A372" s="30">
        <v>362</v>
      </c>
      <c r="B372" s="311" t="s">
        <v>473</v>
      </c>
      <c r="C372" s="301">
        <v>703.7</v>
      </c>
      <c r="D372" s="302">
        <v>694.98333333333323</v>
      </c>
      <c r="E372" s="302">
        <v>674.46666666666647</v>
      </c>
      <c r="F372" s="302">
        <v>645.23333333333323</v>
      </c>
      <c r="G372" s="302">
        <v>624.71666666666647</v>
      </c>
      <c r="H372" s="302">
        <v>724.21666666666647</v>
      </c>
      <c r="I372" s="302">
        <v>744.73333333333312</v>
      </c>
      <c r="J372" s="302">
        <v>773.96666666666647</v>
      </c>
      <c r="K372" s="301">
        <v>715.5</v>
      </c>
      <c r="L372" s="301">
        <v>665.75</v>
      </c>
      <c r="M372" s="301">
        <v>0.23580999999999999</v>
      </c>
      <c r="N372" s="1"/>
      <c r="O372" s="1"/>
    </row>
    <row r="373" spans="1:15" ht="12.75" customHeight="1">
      <c r="A373" s="30">
        <v>363</v>
      </c>
      <c r="B373" s="311" t="s">
        <v>474</v>
      </c>
      <c r="C373" s="301">
        <v>2087.65</v>
      </c>
      <c r="D373" s="302">
        <v>2049.5666666666666</v>
      </c>
      <c r="E373" s="302">
        <v>1989.1333333333332</v>
      </c>
      <c r="F373" s="302">
        <v>1890.6166666666666</v>
      </c>
      <c r="G373" s="302">
        <v>1830.1833333333332</v>
      </c>
      <c r="H373" s="302">
        <v>2148.083333333333</v>
      </c>
      <c r="I373" s="302">
        <v>2208.5166666666664</v>
      </c>
      <c r="J373" s="302">
        <v>2307.0333333333333</v>
      </c>
      <c r="K373" s="301">
        <v>2110</v>
      </c>
      <c r="L373" s="301">
        <v>1951.05</v>
      </c>
      <c r="M373" s="301">
        <v>4.36341</v>
      </c>
      <c r="N373" s="1"/>
      <c r="O373" s="1"/>
    </row>
    <row r="374" spans="1:15" ht="12.75" customHeight="1">
      <c r="A374" s="30">
        <v>364</v>
      </c>
      <c r="B374" s="311" t="s">
        <v>840</v>
      </c>
      <c r="C374" s="301">
        <v>227.15</v>
      </c>
      <c r="D374" s="302">
        <v>228.86666666666667</v>
      </c>
      <c r="E374" s="302">
        <v>222.78333333333336</v>
      </c>
      <c r="F374" s="302">
        <v>218.41666666666669</v>
      </c>
      <c r="G374" s="302">
        <v>212.33333333333337</v>
      </c>
      <c r="H374" s="302">
        <v>233.23333333333335</v>
      </c>
      <c r="I374" s="302">
        <v>239.31666666666666</v>
      </c>
      <c r="J374" s="302">
        <v>243.68333333333334</v>
      </c>
      <c r="K374" s="301">
        <v>234.95</v>
      </c>
      <c r="L374" s="301">
        <v>224.5</v>
      </c>
      <c r="M374" s="301">
        <v>35.147970000000001</v>
      </c>
      <c r="N374" s="1"/>
      <c r="O374" s="1"/>
    </row>
    <row r="375" spans="1:15" ht="12.75" customHeight="1">
      <c r="A375" s="30">
        <v>365</v>
      </c>
      <c r="B375" s="311" t="s">
        <v>179</v>
      </c>
      <c r="C375" s="301">
        <v>211.35</v>
      </c>
      <c r="D375" s="302">
        <v>212.83333333333334</v>
      </c>
      <c r="E375" s="302">
        <v>208.76666666666668</v>
      </c>
      <c r="F375" s="302">
        <v>206.18333333333334</v>
      </c>
      <c r="G375" s="302">
        <v>202.11666666666667</v>
      </c>
      <c r="H375" s="302">
        <v>215.41666666666669</v>
      </c>
      <c r="I375" s="302">
        <v>219.48333333333335</v>
      </c>
      <c r="J375" s="302">
        <v>222.06666666666669</v>
      </c>
      <c r="K375" s="301">
        <v>216.9</v>
      </c>
      <c r="L375" s="301">
        <v>210.25</v>
      </c>
      <c r="M375" s="301">
        <v>147.5642</v>
      </c>
      <c r="N375" s="1"/>
      <c r="O375" s="1"/>
    </row>
    <row r="376" spans="1:15" ht="12.75" customHeight="1">
      <c r="A376" s="30">
        <v>366</v>
      </c>
      <c r="B376" s="311" t="s">
        <v>289</v>
      </c>
      <c r="C376" s="301">
        <v>3148.4</v>
      </c>
      <c r="D376" s="302">
        <v>3139.8333333333335</v>
      </c>
      <c r="E376" s="302">
        <v>3062.8666666666668</v>
      </c>
      <c r="F376" s="302">
        <v>2977.3333333333335</v>
      </c>
      <c r="G376" s="302">
        <v>2900.3666666666668</v>
      </c>
      <c r="H376" s="302">
        <v>3225.3666666666668</v>
      </c>
      <c r="I376" s="302">
        <v>3302.333333333333</v>
      </c>
      <c r="J376" s="302">
        <v>3387.8666666666668</v>
      </c>
      <c r="K376" s="301">
        <v>3216.8</v>
      </c>
      <c r="L376" s="301">
        <v>3054.3</v>
      </c>
      <c r="M376" s="301">
        <v>0.26058999999999999</v>
      </c>
      <c r="N376" s="1"/>
      <c r="O376" s="1"/>
    </row>
    <row r="377" spans="1:15" ht="12.75" customHeight="1">
      <c r="A377" s="30">
        <v>367</v>
      </c>
      <c r="B377" s="311" t="s">
        <v>841</v>
      </c>
      <c r="C377" s="301">
        <v>341.6</v>
      </c>
      <c r="D377" s="302">
        <v>338.09999999999997</v>
      </c>
      <c r="E377" s="302">
        <v>331.49999999999994</v>
      </c>
      <c r="F377" s="302">
        <v>321.39999999999998</v>
      </c>
      <c r="G377" s="302">
        <v>314.79999999999995</v>
      </c>
      <c r="H377" s="302">
        <v>348.19999999999993</v>
      </c>
      <c r="I377" s="302">
        <v>354.79999999999995</v>
      </c>
      <c r="J377" s="302">
        <v>364.89999999999992</v>
      </c>
      <c r="K377" s="301">
        <v>344.7</v>
      </c>
      <c r="L377" s="301">
        <v>328</v>
      </c>
      <c r="M377" s="301">
        <v>12.53266</v>
      </c>
      <c r="N377" s="1"/>
      <c r="O377" s="1"/>
    </row>
    <row r="378" spans="1:15" ht="12.75" customHeight="1">
      <c r="A378" s="30">
        <v>368</v>
      </c>
      <c r="B378" s="311" t="s">
        <v>271</v>
      </c>
      <c r="C378" s="301">
        <v>410.85</v>
      </c>
      <c r="D378" s="302">
        <v>403.3</v>
      </c>
      <c r="E378" s="302">
        <v>393.65000000000003</v>
      </c>
      <c r="F378" s="302">
        <v>376.45000000000005</v>
      </c>
      <c r="G378" s="302">
        <v>366.80000000000007</v>
      </c>
      <c r="H378" s="302">
        <v>420.5</v>
      </c>
      <c r="I378" s="302">
        <v>430.15</v>
      </c>
      <c r="J378" s="302">
        <v>447.34999999999997</v>
      </c>
      <c r="K378" s="301">
        <v>412.95</v>
      </c>
      <c r="L378" s="301">
        <v>386.1</v>
      </c>
      <c r="M378" s="301">
        <v>13.402290000000001</v>
      </c>
      <c r="N378" s="1"/>
      <c r="O378" s="1"/>
    </row>
    <row r="379" spans="1:15" ht="12.75" customHeight="1">
      <c r="A379" s="30">
        <v>369</v>
      </c>
      <c r="B379" s="311" t="s">
        <v>475</v>
      </c>
      <c r="C379" s="301">
        <v>585.5</v>
      </c>
      <c r="D379" s="302">
        <v>590.0333333333333</v>
      </c>
      <c r="E379" s="302">
        <v>578.06666666666661</v>
      </c>
      <c r="F379" s="302">
        <v>570.63333333333333</v>
      </c>
      <c r="G379" s="302">
        <v>558.66666666666663</v>
      </c>
      <c r="H379" s="302">
        <v>597.46666666666658</v>
      </c>
      <c r="I379" s="302">
        <v>609.43333333333328</v>
      </c>
      <c r="J379" s="302">
        <v>616.86666666666656</v>
      </c>
      <c r="K379" s="301">
        <v>602</v>
      </c>
      <c r="L379" s="301">
        <v>582.6</v>
      </c>
      <c r="M379" s="301">
        <v>1.3489199999999999</v>
      </c>
      <c r="N379" s="1"/>
      <c r="O379" s="1"/>
    </row>
    <row r="380" spans="1:15" ht="12.75" customHeight="1">
      <c r="A380" s="30">
        <v>370</v>
      </c>
      <c r="B380" s="311" t="s">
        <v>476</v>
      </c>
      <c r="C380" s="301">
        <v>100.4</v>
      </c>
      <c r="D380" s="302">
        <v>100.01666666666667</v>
      </c>
      <c r="E380" s="302">
        <v>98.583333333333329</v>
      </c>
      <c r="F380" s="302">
        <v>96.766666666666666</v>
      </c>
      <c r="G380" s="302">
        <v>95.333333333333329</v>
      </c>
      <c r="H380" s="302">
        <v>101.83333333333333</v>
      </c>
      <c r="I380" s="302">
        <v>103.26666666666667</v>
      </c>
      <c r="J380" s="302">
        <v>105.08333333333333</v>
      </c>
      <c r="K380" s="301">
        <v>101.45</v>
      </c>
      <c r="L380" s="301">
        <v>98.2</v>
      </c>
      <c r="M380" s="301">
        <v>0.67420000000000002</v>
      </c>
      <c r="N380" s="1"/>
      <c r="O380" s="1"/>
    </row>
    <row r="381" spans="1:15" ht="12.75" customHeight="1">
      <c r="A381" s="30">
        <v>371</v>
      </c>
      <c r="B381" s="311" t="s">
        <v>181</v>
      </c>
      <c r="C381" s="301">
        <v>1695.7</v>
      </c>
      <c r="D381" s="302">
        <v>1704.2333333333333</v>
      </c>
      <c r="E381" s="302">
        <v>1669.4666666666667</v>
      </c>
      <c r="F381" s="302">
        <v>1643.2333333333333</v>
      </c>
      <c r="G381" s="302">
        <v>1608.4666666666667</v>
      </c>
      <c r="H381" s="302">
        <v>1730.4666666666667</v>
      </c>
      <c r="I381" s="302">
        <v>1765.2333333333336</v>
      </c>
      <c r="J381" s="302">
        <v>1791.4666666666667</v>
      </c>
      <c r="K381" s="301">
        <v>1739</v>
      </c>
      <c r="L381" s="301">
        <v>1678</v>
      </c>
      <c r="M381" s="301">
        <v>4.0532700000000004</v>
      </c>
      <c r="N381" s="1"/>
      <c r="O381" s="1"/>
    </row>
    <row r="382" spans="1:15" ht="12.75" customHeight="1">
      <c r="A382" s="30">
        <v>372</v>
      </c>
      <c r="B382" s="311" t="s">
        <v>478</v>
      </c>
      <c r="C382" s="301">
        <v>614.4</v>
      </c>
      <c r="D382" s="302">
        <v>611.88333333333333</v>
      </c>
      <c r="E382" s="302">
        <v>599.06666666666661</v>
      </c>
      <c r="F382" s="302">
        <v>583.73333333333323</v>
      </c>
      <c r="G382" s="302">
        <v>570.91666666666652</v>
      </c>
      <c r="H382" s="302">
        <v>627.2166666666667</v>
      </c>
      <c r="I382" s="302">
        <v>640.03333333333353</v>
      </c>
      <c r="J382" s="302">
        <v>655.36666666666679</v>
      </c>
      <c r="K382" s="301">
        <v>624.70000000000005</v>
      </c>
      <c r="L382" s="301">
        <v>596.54999999999995</v>
      </c>
      <c r="M382" s="301">
        <v>2.81935</v>
      </c>
      <c r="N382" s="1"/>
      <c r="O382" s="1"/>
    </row>
    <row r="383" spans="1:15" ht="12.75" customHeight="1">
      <c r="A383" s="30">
        <v>373</v>
      </c>
      <c r="B383" s="311" t="s">
        <v>480</v>
      </c>
      <c r="C383" s="301">
        <v>806.85</v>
      </c>
      <c r="D383" s="302">
        <v>808</v>
      </c>
      <c r="E383" s="302">
        <v>793.4</v>
      </c>
      <c r="F383" s="302">
        <v>779.94999999999993</v>
      </c>
      <c r="G383" s="302">
        <v>765.34999999999991</v>
      </c>
      <c r="H383" s="302">
        <v>821.45</v>
      </c>
      <c r="I383" s="302">
        <v>836.05</v>
      </c>
      <c r="J383" s="302">
        <v>849.50000000000011</v>
      </c>
      <c r="K383" s="301">
        <v>822.6</v>
      </c>
      <c r="L383" s="301">
        <v>794.55</v>
      </c>
      <c r="M383" s="301">
        <v>3.6711900000000002</v>
      </c>
      <c r="N383" s="1"/>
      <c r="O383" s="1"/>
    </row>
    <row r="384" spans="1:15" ht="12.75" customHeight="1">
      <c r="A384" s="30">
        <v>374</v>
      </c>
      <c r="B384" s="311" t="s">
        <v>842</v>
      </c>
      <c r="C384" s="301">
        <v>91.5</v>
      </c>
      <c r="D384" s="302">
        <v>91.716666666666654</v>
      </c>
      <c r="E384" s="302">
        <v>90.533333333333303</v>
      </c>
      <c r="F384" s="302">
        <v>89.566666666666649</v>
      </c>
      <c r="G384" s="302">
        <v>88.383333333333297</v>
      </c>
      <c r="H384" s="302">
        <v>92.683333333333309</v>
      </c>
      <c r="I384" s="302">
        <v>93.866666666666674</v>
      </c>
      <c r="J384" s="302">
        <v>94.833333333333314</v>
      </c>
      <c r="K384" s="301">
        <v>92.9</v>
      </c>
      <c r="L384" s="301">
        <v>90.75</v>
      </c>
      <c r="M384" s="301">
        <v>3.5280200000000002</v>
      </c>
      <c r="N384" s="1"/>
      <c r="O384" s="1"/>
    </row>
    <row r="385" spans="1:15" ht="12.75" customHeight="1">
      <c r="A385" s="30">
        <v>375</v>
      </c>
      <c r="B385" s="311" t="s">
        <v>482</v>
      </c>
      <c r="C385" s="301">
        <v>150.85</v>
      </c>
      <c r="D385" s="302">
        <v>152.06666666666666</v>
      </c>
      <c r="E385" s="302">
        <v>148.83333333333331</v>
      </c>
      <c r="F385" s="302">
        <v>146.81666666666666</v>
      </c>
      <c r="G385" s="302">
        <v>143.58333333333331</v>
      </c>
      <c r="H385" s="302">
        <v>154.08333333333331</v>
      </c>
      <c r="I385" s="302">
        <v>157.31666666666666</v>
      </c>
      <c r="J385" s="302">
        <v>159.33333333333331</v>
      </c>
      <c r="K385" s="301">
        <v>155.30000000000001</v>
      </c>
      <c r="L385" s="301">
        <v>150.05000000000001</v>
      </c>
      <c r="M385" s="301">
        <v>13.43914</v>
      </c>
      <c r="N385" s="1"/>
      <c r="O385" s="1"/>
    </row>
    <row r="386" spans="1:15" ht="12.75" customHeight="1">
      <c r="A386" s="30">
        <v>376</v>
      </c>
      <c r="B386" s="311" t="s">
        <v>483</v>
      </c>
      <c r="C386" s="301">
        <v>564.04999999999995</v>
      </c>
      <c r="D386" s="302">
        <v>553.65</v>
      </c>
      <c r="E386" s="302">
        <v>533.4</v>
      </c>
      <c r="F386" s="302">
        <v>502.75</v>
      </c>
      <c r="G386" s="302">
        <v>482.5</v>
      </c>
      <c r="H386" s="302">
        <v>584.29999999999995</v>
      </c>
      <c r="I386" s="302">
        <v>604.54999999999995</v>
      </c>
      <c r="J386" s="302">
        <v>635.19999999999993</v>
      </c>
      <c r="K386" s="301">
        <v>573.9</v>
      </c>
      <c r="L386" s="301">
        <v>523</v>
      </c>
      <c r="M386" s="301">
        <v>14.218920000000001</v>
      </c>
      <c r="N386" s="1"/>
      <c r="O386" s="1"/>
    </row>
    <row r="387" spans="1:15" ht="12.75" customHeight="1">
      <c r="A387" s="30">
        <v>377</v>
      </c>
      <c r="B387" s="311" t="s">
        <v>484</v>
      </c>
      <c r="C387" s="301">
        <v>186.95</v>
      </c>
      <c r="D387" s="302">
        <v>187.76666666666665</v>
      </c>
      <c r="E387" s="302">
        <v>184.43333333333331</v>
      </c>
      <c r="F387" s="302">
        <v>181.91666666666666</v>
      </c>
      <c r="G387" s="302">
        <v>178.58333333333331</v>
      </c>
      <c r="H387" s="302">
        <v>190.2833333333333</v>
      </c>
      <c r="I387" s="302">
        <v>193.61666666666667</v>
      </c>
      <c r="J387" s="302">
        <v>196.1333333333333</v>
      </c>
      <c r="K387" s="301">
        <v>191.1</v>
      </c>
      <c r="L387" s="301">
        <v>185.25</v>
      </c>
      <c r="M387" s="301">
        <v>1.67256</v>
      </c>
      <c r="N387" s="1"/>
      <c r="O387" s="1"/>
    </row>
    <row r="388" spans="1:15" ht="12.75" customHeight="1">
      <c r="A388" s="30">
        <v>378</v>
      </c>
      <c r="B388" s="311" t="s">
        <v>182</v>
      </c>
      <c r="C388" s="301">
        <v>582.9</v>
      </c>
      <c r="D388" s="302">
        <v>583.70000000000005</v>
      </c>
      <c r="E388" s="302">
        <v>576.90000000000009</v>
      </c>
      <c r="F388" s="302">
        <v>570.90000000000009</v>
      </c>
      <c r="G388" s="302">
        <v>564.10000000000014</v>
      </c>
      <c r="H388" s="302">
        <v>589.70000000000005</v>
      </c>
      <c r="I388" s="302">
        <v>596.5</v>
      </c>
      <c r="J388" s="302">
        <v>602.5</v>
      </c>
      <c r="K388" s="301">
        <v>590.5</v>
      </c>
      <c r="L388" s="301">
        <v>577.70000000000005</v>
      </c>
      <c r="M388" s="301">
        <v>4.3759199999999998</v>
      </c>
      <c r="N388" s="1"/>
      <c r="O388" s="1"/>
    </row>
    <row r="389" spans="1:15" ht="12.75" customHeight="1">
      <c r="A389" s="30">
        <v>379</v>
      </c>
      <c r="B389" s="311" t="s">
        <v>486</v>
      </c>
      <c r="C389" s="301">
        <v>2371.4499999999998</v>
      </c>
      <c r="D389" s="302">
        <v>2410.2166666666667</v>
      </c>
      <c r="E389" s="302">
        <v>2311.2333333333336</v>
      </c>
      <c r="F389" s="302">
        <v>2251.0166666666669</v>
      </c>
      <c r="G389" s="302">
        <v>2152.0333333333338</v>
      </c>
      <c r="H389" s="302">
        <v>2470.4333333333334</v>
      </c>
      <c r="I389" s="302">
        <v>2569.4166666666661</v>
      </c>
      <c r="J389" s="302">
        <v>2629.6333333333332</v>
      </c>
      <c r="K389" s="301">
        <v>2509.1999999999998</v>
      </c>
      <c r="L389" s="301">
        <v>2350</v>
      </c>
      <c r="M389" s="301">
        <v>0.30070999999999998</v>
      </c>
      <c r="N389" s="1"/>
      <c r="O389" s="1"/>
    </row>
    <row r="390" spans="1:15" ht="12.75" customHeight="1">
      <c r="A390" s="30">
        <v>380</v>
      </c>
      <c r="B390" s="311" t="s">
        <v>857</v>
      </c>
      <c r="C390" s="301">
        <v>100.85</v>
      </c>
      <c r="D390" s="302">
        <v>101.21666666666665</v>
      </c>
      <c r="E390" s="302">
        <v>98.933333333333309</v>
      </c>
      <c r="F390" s="302">
        <v>97.016666666666652</v>
      </c>
      <c r="G390" s="302">
        <v>94.733333333333306</v>
      </c>
      <c r="H390" s="302">
        <v>103.13333333333331</v>
      </c>
      <c r="I390" s="302">
        <v>105.41666666666664</v>
      </c>
      <c r="J390" s="302">
        <v>107.33333333333331</v>
      </c>
      <c r="K390" s="301">
        <v>103.5</v>
      </c>
      <c r="L390" s="301">
        <v>99.3</v>
      </c>
      <c r="M390" s="301">
        <v>6.0438099999999997</v>
      </c>
      <c r="N390" s="1"/>
      <c r="O390" s="1"/>
    </row>
    <row r="391" spans="1:15" ht="12.75" customHeight="1">
      <c r="A391" s="30">
        <v>381</v>
      </c>
      <c r="B391" s="311" t="s">
        <v>183</v>
      </c>
      <c r="C391" s="301">
        <v>81.400000000000006</v>
      </c>
      <c r="D391" s="302">
        <v>81.116666666666674</v>
      </c>
      <c r="E391" s="302">
        <v>79.283333333333346</v>
      </c>
      <c r="F391" s="302">
        <v>77.166666666666671</v>
      </c>
      <c r="G391" s="302">
        <v>75.333333333333343</v>
      </c>
      <c r="H391" s="302">
        <v>83.233333333333348</v>
      </c>
      <c r="I391" s="302">
        <v>85.066666666666663</v>
      </c>
      <c r="J391" s="302">
        <v>87.183333333333351</v>
      </c>
      <c r="K391" s="301">
        <v>82.95</v>
      </c>
      <c r="L391" s="301">
        <v>79</v>
      </c>
      <c r="M391" s="301">
        <v>363.24576000000002</v>
      </c>
      <c r="N391" s="1"/>
      <c r="O391" s="1"/>
    </row>
    <row r="392" spans="1:15" ht="12.75" customHeight="1">
      <c r="A392" s="30">
        <v>382</v>
      </c>
      <c r="B392" s="311" t="s">
        <v>485</v>
      </c>
      <c r="C392" s="301">
        <v>78.2</v>
      </c>
      <c r="D392" s="302">
        <v>78.833333333333329</v>
      </c>
      <c r="E392" s="302">
        <v>77.166666666666657</v>
      </c>
      <c r="F392" s="302">
        <v>76.133333333333326</v>
      </c>
      <c r="G392" s="302">
        <v>74.466666666666654</v>
      </c>
      <c r="H392" s="302">
        <v>79.86666666666666</v>
      </c>
      <c r="I392" s="302">
        <v>81.533333333333317</v>
      </c>
      <c r="J392" s="302">
        <v>82.566666666666663</v>
      </c>
      <c r="K392" s="301">
        <v>80.5</v>
      </c>
      <c r="L392" s="301">
        <v>77.8</v>
      </c>
      <c r="M392" s="301">
        <v>30.80979</v>
      </c>
      <c r="N392" s="1"/>
      <c r="O392" s="1"/>
    </row>
    <row r="393" spans="1:15" ht="12.75" customHeight="1">
      <c r="A393" s="30">
        <v>383</v>
      </c>
      <c r="B393" s="311" t="s">
        <v>184</v>
      </c>
      <c r="C393" s="301">
        <v>112.8</v>
      </c>
      <c r="D393" s="302">
        <v>112.3</v>
      </c>
      <c r="E393" s="302">
        <v>110.5</v>
      </c>
      <c r="F393" s="302">
        <v>108.2</v>
      </c>
      <c r="G393" s="302">
        <v>106.4</v>
      </c>
      <c r="H393" s="302">
        <v>114.6</v>
      </c>
      <c r="I393" s="302">
        <v>116.39999999999998</v>
      </c>
      <c r="J393" s="302">
        <v>118.69999999999999</v>
      </c>
      <c r="K393" s="301">
        <v>114.1</v>
      </c>
      <c r="L393" s="301">
        <v>110</v>
      </c>
      <c r="M393" s="301">
        <v>51.397489999999998</v>
      </c>
      <c r="N393" s="1"/>
      <c r="O393" s="1"/>
    </row>
    <row r="394" spans="1:15" ht="12.75" customHeight="1">
      <c r="A394" s="30">
        <v>384</v>
      </c>
      <c r="B394" s="311" t="s">
        <v>487</v>
      </c>
      <c r="C394" s="301">
        <v>115</v>
      </c>
      <c r="D394" s="302">
        <v>114.08333333333333</v>
      </c>
      <c r="E394" s="302">
        <v>110.31666666666666</v>
      </c>
      <c r="F394" s="302">
        <v>105.63333333333334</v>
      </c>
      <c r="G394" s="302">
        <v>101.86666666666667</v>
      </c>
      <c r="H394" s="302">
        <v>118.76666666666665</v>
      </c>
      <c r="I394" s="302">
        <v>122.53333333333333</v>
      </c>
      <c r="J394" s="302">
        <v>127.21666666666664</v>
      </c>
      <c r="K394" s="301">
        <v>117.85</v>
      </c>
      <c r="L394" s="301">
        <v>109.4</v>
      </c>
      <c r="M394" s="301">
        <v>32.389800000000001</v>
      </c>
      <c r="N394" s="1"/>
      <c r="O394" s="1"/>
    </row>
    <row r="395" spans="1:15" ht="12.75" customHeight="1">
      <c r="A395" s="30">
        <v>385</v>
      </c>
      <c r="B395" s="311" t="s">
        <v>488</v>
      </c>
      <c r="C395" s="301">
        <v>955.15</v>
      </c>
      <c r="D395" s="302">
        <v>955.43333333333339</v>
      </c>
      <c r="E395" s="302">
        <v>945.86666666666679</v>
      </c>
      <c r="F395" s="302">
        <v>936.58333333333337</v>
      </c>
      <c r="G395" s="302">
        <v>927.01666666666677</v>
      </c>
      <c r="H395" s="302">
        <v>964.71666666666681</v>
      </c>
      <c r="I395" s="302">
        <v>974.28333333333342</v>
      </c>
      <c r="J395" s="302">
        <v>983.56666666666683</v>
      </c>
      <c r="K395" s="301">
        <v>965</v>
      </c>
      <c r="L395" s="301">
        <v>946.15</v>
      </c>
      <c r="M395" s="301">
        <v>0.92506999999999995</v>
      </c>
      <c r="N395" s="1"/>
      <c r="O395" s="1"/>
    </row>
    <row r="396" spans="1:15" ht="12.75" customHeight="1">
      <c r="A396" s="30">
        <v>386</v>
      </c>
      <c r="B396" s="311" t="s">
        <v>185</v>
      </c>
      <c r="C396" s="301">
        <v>2590</v>
      </c>
      <c r="D396" s="302">
        <v>2590.3166666666671</v>
      </c>
      <c r="E396" s="302">
        <v>2555.7833333333342</v>
      </c>
      <c r="F396" s="302">
        <v>2521.5666666666671</v>
      </c>
      <c r="G396" s="302">
        <v>2487.0333333333342</v>
      </c>
      <c r="H396" s="302">
        <v>2624.5333333333342</v>
      </c>
      <c r="I396" s="302">
        <v>2659.0666666666671</v>
      </c>
      <c r="J396" s="302">
        <v>2693.2833333333342</v>
      </c>
      <c r="K396" s="301">
        <v>2624.85</v>
      </c>
      <c r="L396" s="301">
        <v>2556.1</v>
      </c>
      <c r="M396" s="301">
        <v>112.86987999999999</v>
      </c>
      <c r="N396" s="1"/>
      <c r="O396" s="1"/>
    </row>
    <row r="397" spans="1:15" ht="12.75" customHeight="1">
      <c r="A397" s="30">
        <v>387</v>
      </c>
      <c r="B397" s="311" t="s">
        <v>843</v>
      </c>
      <c r="C397" s="301">
        <v>496.65</v>
      </c>
      <c r="D397" s="302">
        <v>496.81666666666666</v>
      </c>
      <c r="E397" s="302">
        <v>483.83333333333331</v>
      </c>
      <c r="F397" s="302">
        <v>471.01666666666665</v>
      </c>
      <c r="G397" s="302">
        <v>458.0333333333333</v>
      </c>
      <c r="H397" s="302">
        <v>509.63333333333333</v>
      </c>
      <c r="I397" s="302">
        <v>522.61666666666667</v>
      </c>
      <c r="J397" s="302">
        <v>535.43333333333339</v>
      </c>
      <c r="K397" s="301">
        <v>509.8</v>
      </c>
      <c r="L397" s="301">
        <v>484</v>
      </c>
      <c r="M397" s="301">
        <v>2.1187</v>
      </c>
      <c r="N397" s="1"/>
      <c r="O397" s="1"/>
    </row>
    <row r="398" spans="1:15" ht="12.75" customHeight="1">
      <c r="A398" s="30">
        <v>388</v>
      </c>
      <c r="B398" s="311" t="s">
        <v>479</v>
      </c>
      <c r="C398" s="301">
        <v>228.7</v>
      </c>
      <c r="D398" s="302">
        <v>231.61666666666667</v>
      </c>
      <c r="E398" s="302">
        <v>224.93333333333334</v>
      </c>
      <c r="F398" s="302">
        <v>221.16666666666666</v>
      </c>
      <c r="G398" s="302">
        <v>214.48333333333332</v>
      </c>
      <c r="H398" s="302">
        <v>235.38333333333335</v>
      </c>
      <c r="I398" s="302">
        <v>242.06666666666669</v>
      </c>
      <c r="J398" s="302">
        <v>245.83333333333337</v>
      </c>
      <c r="K398" s="301">
        <v>238.3</v>
      </c>
      <c r="L398" s="301">
        <v>227.85</v>
      </c>
      <c r="M398" s="301">
        <v>5.5294699999999999</v>
      </c>
      <c r="N398" s="1"/>
      <c r="O398" s="1"/>
    </row>
    <row r="399" spans="1:15" ht="12.75" customHeight="1">
      <c r="A399" s="30">
        <v>389</v>
      </c>
      <c r="B399" s="311" t="s">
        <v>489</v>
      </c>
      <c r="C399" s="301">
        <v>834.75</v>
      </c>
      <c r="D399" s="302">
        <v>837.4666666666667</v>
      </c>
      <c r="E399" s="302">
        <v>823.28333333333342</v>
      </c>
      <c r="F399" s="302">
        <v>811.81666666666672</v>
      </c>
      <c r="G399" s="302">
        <v>797.63333333333344</v>
      </c>
      <c r="H399" s="302">
        <v>848.93333333333339</v>
      </c>
      <c r="I399" s="302">
        <v>863.11666666666679</v>
      </c>
      <c r="J399" s="302">
        <v>874.58333333333337</v>
      </c>
      <c r="K399" s="301">
        <v>851.65</v>
      </c>
      <c r="L399" s="301">
        <v>826</v>
      </c>
      <c r="M399" s="301">
        <v>0.19059999999999999</v>
      </c>
      <c r="N399" s="1"/>
      <c r="O399" s="1"/>
    </row>
    <row r="400" spans="1:15" ht="12.75" customHeight="1">
      <c r="A400" s="30">
        <v>390</v>
      </c>
      <c r="B400" s="311" t="s">
        <v>490</v>
      </c>
      <c r="C400" s="301">
        <v>1166.8</v>
      </c>
      <c r="D400" s="302">
        <v>1179.2666666666667</v>
      </c>
      <c r="E400" s="302">
        <v>1140.5333333333333</v>
      </c>
      <c r="F400" s="302">
        <v>1114.2666666666667</v>
      </c>
      <c r="G400" s="302">
        <v>1075.5333333333333</v>
      </c>
      <c r="H400" s="302">
        <v>1205.5333333333333</v>
      </c>
      <c r="I400" s="302">
        <v>1244.2666666666664</v>
      </c>
      <c r="J400" s="302">
        <v>1270.5333333333333</v>
      </c>
      <c r="K400" s="301">
        <v>1218</v>
      </c>
      <c r="L400" s="301">
        <v>1153</v>
      </c>
      <c r="M400" s="301">
        <v>3.9516200000000001</v>
      </c>
      <c r="N400" s="1"/>
      <c r="O400" s="1"/>
    </row>
    <row r="401" spans="1:15" ht="12.75" customHeight="1">
      <c r="A401" s="30">
        <v>391</v>
      </c>
      <c r="B401" s="311" t="s">
        <v>481</v>
      </c>
      <c r="C401" s="301">
        <v>30.2</v>
      </c>
      <c r="D401" s="302">
        <v>30.2</v>
      </c>
      <c r="E401" s="302">
        <v>29.9</v>
      </c>
      <c r="F401" s="302">
        <v>29.599999999999998</v>
      </c>
      <c r="G401" s="302">
        <v>29.299999999999997</v>
      </c>
      <c r="H401" s="302">
        <v>30.5</v>
      </c>
      <c r="I401" s="302">
        <v>30.800000000000004</v>
      </c>
      <c r="J401" s="302">
        <v>31.1</v>
      </c>
      <c r="K401" s="301">
        <v>30.5</v>
      </c>
      <c r="L401" s="301">
        <v>29.9</v>
      </c>
      <c r="M401" s="301">
        <v>12.437569999999999</v>
      </c>
      <c r="N401" s="1"/>
      <c r="O401" s="1"/>
    </row>
    <row r="402" spans="1:15" ht="12.75" customHeight="1">
      <c r="A402" s="30">
        <v>392</v>
      </c>
      <c r="B402" s="311" t="s">
        <v>186</v>
      </c>
      <c r="C402" s="301">
        <v>68.45</v>
      </c>
      <c r="D402" s="302">
        <v>68.25</v>
      </c>
      <c r="E402" s="302">
        <v>66.45</v>
      </c>
      <c r="F402" s="302">
        <v>64.45</v>
      </c>
      <c r="G402" s="302">
        <v>62.650000000000006</v>
      </c>
      <c r="H402" s="302">
        <v>70.25</v>
      </c>
      <c r="I402" s="302">
        <v>72.050000000000011</v>
      </c>
      <c r="J402" s="302">
        <v>74.05</v>
      </c>
      <c r="K402" s="301">
        <v>70.05</v>
      </c>
      <c r="L402" s="301">
        <v>66.25</v>
      </c>
      <c r="M402" s="301">
        <v>685.42282</v>
      </c>
      <c r="N402" s="1"/>
      <c r="O402" s="1"/>
    </row>
    <row r="403" spans="1:15" ht="12.75" customHeight="1">
      <c r="A403" s="30">
        <v>393</v>
      </c>
      <c r="B403" s="311" t="s">
        <v>274</v>
      </c>
      <c r="C403" s="301">
        <v>6521.5</v>
      </c>
      <c r="D403" s="302">
        <v>6506.5666666666666</v>
      </c>
      <c r="E403" s="302">
        <v>6473.9333333333334</v>
      </c>
      <c r="F403" s="302">
        <v>6426.3666666666668</v>
      </c>
      <c r="G403" s="302">
        <v>6393.7333333333336</v>
      </c>
      <c r="H403" s="302">
        <v>6554.1333333333332</v>
      </c>
      <c r="I403" s="302">
        <v>6586.7666666666664</v>
      </c>
      <c r="J403" s="302">
        <v>6634.333333333333</v>
      </c>
      <c r="K403" s="301">
        <v>6539.2</v>
      </c>
      <c r="L403" s="301">
        <v>6459</v>
      </c>
      <c r="M403" s="301">
        <v>6.7680000000000004E-2</v>
      </c>
      <c r="N403" s="1"/>
      <c r="O403" s="1"/>
    </row>
    <row r="404" spans="1:15" ht="12.75" customHeight="1">
      <c r="A404" s="30">
        <v>394</v>
      </c>
      <c r="B404" s="311" t="s">
        <v>273</v>
      </c>
      <c r="C404" s="301">
        <v>685.7</v>
      </c>
      <c r="D404" s="302">
        <v>693.06666666666661</v>
      </c>
      <c r="E404" s="302">
        <v>672.68333333333317</v>
      </c>
      <c r="F404" s="302">
        <v>659.66666666666652</v>
      </c>
      <c r="G404" s="302">
        <v>639.28333333333308</v>
      </c>
      <c r="H404" s="302">
        <v>706.08333333333326</v>
      </c>
      <c r="I404" s="302">
        <v>726.4666666666667</v>
      </c>
      <c r="J404" s="302">
        <v>739.48333333333335</v>
      </c>
      <c r="K404" s="301">
        <v>713.45</v>
      </c>
      <c r="L404" s="301">
        <v>680.05</v>
      </c>
      <c r="M404" s="301">
        <v>29.419550000000001</v>
      </c>
      <c r="N404" s="1"/>
      <c r="O404" s="1"/>
    </row>
    <row r="405" spans="1:15" ht="12.75" customHeight="1">
      <c r="A405" s="30">
        <v>395</v>
      </c>
      <c r="B405" s="311" t="s">
        <v>187</v>
      </c>
      <c r="C405" s="301">
        <v>1082.0999999999999</v>
      </c>
      <c r="D405" s="302">
        <v>1090.7833333333333</v>
      </c>
      <c r="E405" s="302">
        <v>1067.2166666666667</v>
      </c>
      <c r="F405" s="302">
        <v>1052.3333333333335</v>
      </c>
      <c r="G405" s="302">
        <v>1028.7666666666669</v>
      </c>
      <c r="H405" s="302">
        <v>1105.6666666666665</v>
      </c>
      <c r="I405" s="302">
        <v>1129.2333333333331</v>
      </c>
      <c r="J405" s="302">
        <v>1144.1166666666663</v>
      </c>
      <c r="K405" s="301">
        <v>1114.3499999999999</v>
      </c>
      <c r="L405" s="301">
        <v>1075.9000000000001</v>
      </c>
      <c r="M405" s="301">
        <v>15.355650000000001</v>
      </c>
      <c r="N405" s="1"/>
      <c r="O405" s="1"/>
    </row>
    <row r="406" spans="1:15" ht="12.75" customHeight="1">
      <c r="A406" s="30">
        <v>396</v>
      </c>
      <c r="B406" s="311" t="s">
        <v>188</v>
      </c>
      <c r="C406" s="301">
        <v>441</v>
      </c>
      <c r="D406" s="302">
        <v>441.93333333333334</v>
      </c>
      <c r="E406" s="302">
        <v>436.31666666666666</v>
      </c>
      <c r="F406" s="302">
        <v>431.63333333333333</v>
      </c>
      <c r="G406" s="302">
        <v>426.01666666666665</v>
      </c>
      <c r="H406" s="302">
        <v>446.61666666666667</v>
      </c>
      <c r="I406" s="302">
        <v>452.23333333333335</v>
      </c>
      <c r="J406" s="302">
        <v>456.91666666666669</v>
      </c>
      <c r="K406" s="301">
        <v>447.55</v>
      </c>
      <c r="L406" s="301">
        <v>437.25</v>
      </c>
      <c r="M406" s="301">
        <v>143.26050000000001</v>
      </c>
      <c r="N406" s="1"/>
      <c r="O406" s="1"/>
    </row>
    <row r="407" spans="1:15" ht="12.75" customHeight="1">
      <c r="A407" s="30">
        <v>397</v>
      </c>
      <c r="B407" s="311" t="s">
        <v>494</v>
      </c>
      <c r="C407" s="301">
        <v>2210.1999999999998</v>
      </c>
      <c r="D407" s="302">
        <v>2229.25</v>
      </c>
      <c r="E407" s="302">
        <v>2186.5</v>
      </c>
      <c r="F407" s="302">
        <v>2162.8000000000002</v>
      </c>
      <c r="G407" s="302">
        <v>2120.0500000000002</v>
      </c>
      <c r="H407" s="302">
        <v>2252.9499999999998</v>
      </c>
      <c r="I407" s="302">
        <v>2295.6999999999998</v>
      </c>
      <c r="J407" s="302">
        <v>2319.3999999999996</v>
      </c>
      <c r="K407" s="301">
        <v>2272</v>
      </c>
      <c r="L407" s="301">
        <v>2205.5500000000002</v>
      </c>
      <c r="M407" s="301">
        <v>0.53907000000000005</v>
      </c>
      <c r="N407" s="1"/>
      <c r="O407" s="1"/>
    </row>
    <row r="408" spans="1:15" ht="12.75" customHeight="1">
      <c r="A408" s="30">
        <v>398</v>
      </c>
      <c r="B408" s="311" t="s">
        <v>495</v>
      </c>
      <c r="C408" s="301">
        <v>103.15</v>
      </c>
      <c r="D408" s="302">
        <v>102.58333333333333</v>
      </c>
      <c r="E408" s="302">
        <v>100.81666666666666</v>
      </c>
      <c r="F408" s="302">
        <v>98.483333333333334</v>
      </c>
      <c r="G408" s="302">
        <v>96.716666666666669</v>
      </c>
      <c r="H408" s="302">
        <v>104.91666666666666</v>
      </c>
      <c r="I408" s="302">
        <v>106.68333333333334</v>
      </c>
      <c r="J408" s="302">
        <v>109.01666666666665</v>
      </c>
      <c r="K408" s="301">
        <v>104.35</v>
      </c>
      <c r="L408" s="301">
        <v>100.25</v>
      </c>
      <c r="M408" s="301">
        <v>3.50196</v>
      </c>
      <c r="N408" s="1"/>
      <c r="O408" s="1"/>
    </row>
    <row r="409" spans="1:15" ht="12.75" customHeight="1">
      <c r="A409" s="30">
        <v>399</v>
      </c>
      <c r="B409" s="311" t="s">
        <v>500</v>
      </c>
      <c r="C409" s="301">
        <v>99.15</v>
      </c>
      <c r="D409" s="302">
        <v>98.883333333333326</v>
      </c>
      <c r="E409" s="302">
        <v>97.416666666666657</v>
      </c>
      <c r="F409" s="302">
        <v>95.683333333333337</v>
      </c>
      <c r="G409" s="302">
        <v>94.216666666666669</v>
      </c>
      <c r="H409" s="302">
        <v>100.61666666666665</v>
      </c>
      <c r="I409" s="302">
        <v>102.08333333333331</v>
      </c>
      <c r="J409" s="302">
        <v>103.81666666666663</v>
      </c>
      <c r="K409" s="301">
        <v>100.35</v>
      </c>
      <c r="L409" s="301">
        <v>97.15</v>
      </c>
      <c r="M409" s="301">
        <v>10.757149999999999</v>
      </c>
      <c r="N409" s="1"/>
      <c r="O409" s="1"/>
    </row>
    <row r="410" spans="1:15" ht="12.75" customHeight="1">
      <c r="A410" s="30">
        <v>400</v>
      </c>
      <c r="B410" s="311" t="s">
        <v>496</v>
      </c>
      <c r="C410" s="301">
        <v>93.95</v>
      </c>
      <c r="D410" s="302">
        <v>93.983333333333334</v>
      </c>
      <c r="E410" s="302">
        <v>92.166666666666671</v>
      </c>
      <c r="F410" s="302">
        <v>90.38333333333334</v>
      </c>
      <c r="G410" s="302">
        <v>88.566666666666677</v>
      </c>
      <c r="H410" s="302">
        <v>95.766666666666666</v>
      </c>
      <c r="I410" s="302">
        <v>97.583333333333329</v>
      </c>
      <c r="J410" s="302">
        <v>99.36666666666666</v>
      </c>
      <c r="K410" s="301">
        <v>95.8</v>
      </c>
      <c r="L410" s="301">
        <v>92.2</v>
      </c>
      <c r="M410" s="301">
        <v>9.2425899999999999</v>
      </c>
      <c r="N410" s="1"/>
      <c r="O410" s="1"/>
    </row>
    <row r="411" spans="1:15" ht="12.75" customHeight="1">
      <c r="A411" s="30">
        <v>401</v>
      </c>
      <c r="B411" s="311" t="s">
        <v>498</v>
      </c>
      <c r="C411" s="301">
        <v>2644.8</v>
      </c>
      <c r="D411" s="302">
        <v>2654.7833333333333</v>
      </c>
      <c r="E411" s="302">
        <v>2573.0166666666664</v>
      </c>
      <c r="F411" s="302">
        <v>2501.2333333333331</v>
      </c>
      <c r="G411" s="302">
        <v>2419.4666666666662</v>
      </c>
      <c r="H411" s="302">
        <v>2726.5666666666666</v>
      </c>
      <c r="I411" s="302">
        <v>2808.3333333333339</v>
      </c>
      <c r="J411" s="302">
        <v>2880.1166666666668</v>
      </c>
      <c r="K411" s="301">
        <v>2736.55</v>
      </c>
      <c r="L411" s="301">
        <v>2583</v>
      </c>
      <c r="M411" s="301">
        <v>0.21415999999999999</v>
      </c>
      <c r="N411" s="1"/>
      <c r="O411" s="1"/>
    </row>
    <row r="412" spans="1:15" ht="12.75" customHeight="1">
      <c r="A412" s="30">
        <v>402</v>
      </c>
      <c r="B412" s="311" t="s">
        <v>497</v>
      </c>
      <c r="C412" s="301">
        <v>638.4</v>
      </c>
      <c r="D412" s="302">
        <v>639.69999999999993</v>
      </c>
      <c r="E412" s="302">
        <v>623.74999999999989</v>
      </c>
      <c r="F412" s="302">
        <v>609.09999999999991</v>
      </c>
      <c r="G412" s="302">
        <v>593.14999999999986</v>
      </c>
      <c r="H412" s="302">
        <v>654.34999999999991</v>
      </c>
      <c r="I412" s="302">
        <v>670.3</v>
      </c>
      <c r="J412" s="302">
        <v>684.94999999999993</v>
      </c>
      <c r="K412" s="301">
        <v>655.65</v>
      </c>
      <c r="L412" s="301">
        <v>625.04999999999995</v>
      </c>
      <c r="M412" s="301">
        <v>3.1768299999999998</v>
      </c>
      <c r="N412" s="1"/>
      <c r="O412" s="1"/>
    </row>
    <row r="413" spans="1:15" ht="12.75" customHeight="1">
      <c r="A413" s="30">
        <v>403</v>
      </c>
      <c r="B413" s="311" t="s">
        <v>499</v>
      </c>
      <c r="C413" s="301">
        <v>401.55</v>
      </c>
      <c r="D413" s="302">
        <v>407.81666666666666</v>
      </c>
      <c r="E413" s="302">
        <v>393.73333333333335</v>
      </c>
      <c r="F413" s="302">
        <v>385.91666666666669</v>
      </c>
      <c r="G413" s="302">
        <v>371.83333333333337</v>
      </c>
      <c r="H413" s="302">
        <v>415.63333333333333</v>
      </c>
      <c r="I413" s="302">
        <v>429.7166666666667</v>
      </c>
      <c r="J413" s="302">
        <v>437.5333333333333</v>
      </c>
      <c r="K413" s="301">
        <v>421.9</v>
      </c>
      <c r="L413" s="301">
        <v>400</v>
      </c>
      <c r="M413" s="301">
        <v>0.93786000000000003</v>
      </c>
      <c r="N413" s="1"/>
      <c r="O413" s="1"/>
    </row>
    <row r="414" spans="1:15" ht="12.75" customHeight="1">
      <c r="A414" s="30">
        <v>404</v>
      </c>
      <c r="B414" s="311" t="s">
        <v>189</v>
      </c>
      <c r="C414" s="301">
        <v>18045.75</v>
      </c>
      <c r="D414" s="302">
        <v>18254.783333333336</v>
      </c>
      <c r="E414" s="302">
        <v>17771.166666666672</v>
      </c>
      <c r="F414" s="302">
        <v>17496.583333333336</v>
      </c>
      <c r="G414" s="302">
        <v>17012.966666666671</v>
      </c>
      <c r="H414" s="302">
        <v>18529.366666666672</v>
      </c>
      <c r="I414" s="302">
        <v>19012.983333333334</v>
      </c>
      <c r="J414" s="302">
        <v>19287.566666666673</v>
      </c>
      <c r="K414" s="301">
        <v>18738.400000000001</v>
      </c>
      <c r="L414" s="301">
        <v>17980.2</v>
      </c>
      <c r="M414" s="301">
        <v>0.75217000000000001</v>
      </c>
      <c r="N414" s="1"/>
      <c r="O414" s="1"/>
    </row>
    <row r="415" spans="1:15" ht="12.75" customHeight="1">
      <c r="A415" s="30">
        <v>405</v>
      </c>
      <c r="B415" s="311" t="s">
        <v>501</v>
      </c>
      <c r="C415" s="301">
        <v>1616.85</v>
      </c>
      <c r="D415" s="302">
        <v>1618.9166666666667</v>
      </c>
      <c r="E415" s="302">
        <v>1597.9333333333334</v>
      </c>
      <c r="F415" s="302">
        <v>1579.0166666666667</v>
      </c>
      <c r="G415" s="302">
        <v>1558.0333333333333</v>
      </c>
      <c r="H415" s="302">
        <v>1637.8333333333335</v>
      </c>
      <c r="I415" s="302">
        <v>1658.8166666666666</v>
      </c>
      <c r="J415" s="302">
        <v>1677.7333333333336</v>
      </c>
      <c r="K415" s="301">
        <v>1639.9</v>
      </c>
      <c r="L415" s="301">
        <v>1600</v>
      </c>
      <c r="M415" s="301">
        <v>2.3999700000000002</v>
      </c>
      <c r="N415" s="1"/>
      <c r="O415" s="1"/>
    </row>
    <row r="416" spans="1:15" ht="12.75" customHeight="1">
      <c r="A416" s="30">
        <v>406</v>
      </c>
      <c r="B416" s="311" t="s">
        <v>190</v>
      </c>
      <c r="C416" s="301">
        <v>2323.5500000000002</v>
      </c>
      <c r="D416" s="302">
        <v>2333.1</v>
      </c>
      <c r="E416" s="302">
        <v>2288.3999999999996</v>
      </c>
      <c r="F416" s="302">
        <v>2253.2499999999995</v>
      </c>
      <c r="G416" s="302">
        <v>2208.5499999999993</v>
      </c>
      <c r="H416" s="302">
        <v>2368.25</v>
      </c>
      <c r="I416" s="302">
        <v>2412.9499999999998</v>
      </c>
      <c r="J416" s="302">
        <v>2448.1000000000004</v>
      </c>
      <c r="K416" s="301">
        <v>2377.8000000000002</v>
      </c>
      <c r="L416" s="301">
        <v>2297.9499999999998</v>
      </c>
      <c r="M416" s="301">
        <v>4.8849600000000004</v>
      </c>
      <c r="N416" s="1"/>
      <c r="O416" s="1"/>
    </row>
    <row r="417" spans="1:15" ht="12.75" customHeight="1">
      <c r="A417" s="30">
        <v>407</v>
      </c>
      <c r="B417" s="311" t="s">
        <v>491</v>
      </c>
      <c r="C417" s="301">
        <v>461.65</v>
      </c>
      <c r="D417" s="302">
        <v>460.18333333333339</v>
      </c>
      <c r="E417" s="302">
        <v>452.06666666666678</v>
      </c>
      <c r="F417" s="302">
        <v>442.48333333333341</v>
      </c>
      <c r="G417" s="302">
        <v>434.36666666666679</v>
      </c>
      <c r="H417" s="302">
        <v>469.76666666666677</v>
      </c>
      <c r="I417" s="302">
        <v>477.88333333333333</v>
      </c>
      <c r="J417" s="302">
        <v>487.46666666666675</v>
      </c>
      <c r="K417" s="301">
        <v>468.3</v>
      </c>
      <c r="L417" s="301">
        <v>450.6</v>
      </c>
      <c r="M417" s="301">
        <v>0.59477999999999998</v>
      </c>
      <c r="N417" s="1"/>
      <c r="O417" s="1"/>
    </row>
    <row r="418" spans="1:15" ht="12.75" customHeight="1">
      <c r="A418" s="30">
        <v>408</v>
      </c>
      <c r="B418" s="311" t="s">
        <v>492</v>
      </c>
      <c r="C418" s="301">
        <v>26.2</v>
      </c>
      <c r="D418" s="302">
        <v>26.316666666666666</v>
      </c>
      <c r="E418" s="302">
        <v>25.833333333333332</v>
      </c>
      <c r="F418" s="302">
        <v>25.466666666666665</v>
      </c>
      <c r="G418" s="302">
        <v>24.983333333333331</v>
      </c>
      <c r="H418" s="302">
        <v>26.683333333333334</v>
      </c>
      <c r="I418" s="302">
        <v>27.166666666666668</v>
      </c>
      <c r="J418" s="302">
        <v>27.533333333333335</v>
      </c>
      <c r="K418" s="301">
        <v>26.8</v>
      </c>
      <c r="L418" s="301">
        <v>25.95</v>
      </c>
      <c r="M418" s="301">
        <v>12.90366</v>
      </c>
      <c r="N418" s="1"/>
      <c r="O418" s="1"/>
    </row>
    <row r="419" spans="1:15" ht="12.75" customHeight="1">
      <c r="A419" s="30">
        <v>409</v>
      </c>
      <c r="B419" s="311" t="s">
        <v>493</v>
      </c>
      <c r="C419" s="301">
        <v>3189.2</v>
      </c>
      <c r="D419" s="302">
        <v>3194.15</v>
      </c>
      <c r="E419" s="302">
        <v>3148.3500000000004</v>
      </c>
      <c r="F419" s="302">
        <v>3107.5000000000005</v>
      </c>
      <c r="G419" s="302">
        <v>3061.7000000000007</v>
      </c>
      <c r="H419" s="302">
        <v>3235</v>
      </c>
      <c r="I419" s="302">
        <v>3280.8</v>
      </c>
      <c r="J419" s="302">
        <v>3321.6499999999996</v>
      </c>
      <c r="K419" s="301">
        <v>3239.95</v>
      </c>
      <c r="L419" s="301">
        <v>3153.3</v>
      </c>
      <c r="M419" s="301">
        <v>0.24825</v>
      </c>
      <c r="N419" s="1"/>
      <c r="O419" s="1"/>
    </row>
    <row r="420" spans="1:15" ht="12.75" customHeight="1">
      <c r="A420" s="30">
        <v>410</v>
      </c>
      <c r="B420" s="311" t="s">
        <v>502</v>
      </c>
      <c r="C420" s="301">
        <v>492.65</v>
      </c>
      <c r="D420" s="302">
        <v>494.15000000000003</v>
      </c>
      <c r="E420" s="302">
        <v>486.50000000000006</v>
      </c>
      <c r="F420" s="302">
        <v>480.35</v>
      </c>
      <c r="G420" s="302">
        <v>472.70000000000005</v>
      </c>
      <c r="H420" s="302">
        <v>500.30000000000007</v>
      </c>
      <c r="I420" s="302">
        <v>507.95000000000005</v>
      </c>
      <c r="J420" s="302">
        <v>514.10000000000014</v>
      </c>
      <c r="K420" s="301">
        <v>501.8</v>
      </c>
      <c r="L420" s="301">
        <v>488</v>
      </c>
      <c r="M420" s="301">
        <v>0.90308999999999995</v>
      </c>
      <c r="N420" s="1"/>
      <c r="O420" s="1"/>
    </row>
    <row r="421" spans="1:15" ht="12.75" customHeight="1">
      <c r="A421" s="30">
        <v>411</v>
      </c>
      <c r="B421" s="311" t="s">
        <v>504</v>
      </c>
      <c r="C421" s="301">
        <v>350.45</v>
      </c>
      <c r="D421" s="302">
        <v>353.55</v>
      </c>
      <c r="E421" s="302">
        <v>345.1</v>
      </c>
      <c r="F421" s="302">
        <v>339.75</v>
      </c>
      <c r="G421" s="302">
        <v>331.3</v>
      </c>
      <c r="H421" s="302">
        <v>358.90000000000003</v>
      </c>
      <c r="I421" s="302">
        <v>367.34999999999997</v>
      </c>
      <c r="J421" s="302">
        <v>372.70000000000005</v>
      </c>
      <c r="K421" s="301">
        <v>362</v>
      </c>
      <c r="L421" s="301">
        <v>348.2</v>
      </c>
      <c r="M421" s="301">
        <v>0.57835000000000003</v>
      </c>
      <c r="N421" s="1"/>
      <c r="O421" s="1"/>
    </row>
    <row r="422" spans="1:15" ht="12.75" customHeight="1">
      <c r="A422" s="30">
        <v>412</v>
      </c>
      <c r="B422" s="311" t="s">
        <v>503</v>
      </c>
      <c r="C422" s="301">
        <v>2761</v>
      </c>
      <c r="D422" s="302">
        <v>2750.7333333333336</v>
      </c>
      <c r="E422" s="302">
        <v>2702.4666666666672</v>
      </c>
      <c r="F422" s="302">
        <v>2643.9333333333334</v>
      </c>
      <c r="G422" s="302">
        <v>2595.666666666667</v>
      </c>
      <c r="H422" s="302">
        <v>2809.2666666666673</v>
      </c>
      <c r="I422" s="302">
        <v>2857.5333333333338</v>
      </c>
      <c r="J422" s="302">
        <v>2916.0666666666675</v>
      </c>
      <c r="K422" s="301">
        <v>2799</v>
      </c>
      <c r="L422" s="301">
        <v>2692.2</v>
      </c>
      <c r="M422" s="301">
        <v>0.26773000000000002</v>
      </c>
      <c r="N422" s="1"/>
      <c r="O422" s="1"/>
    </row>
    <row r="423" spans="1:15" ht="12.75" customHeight="1">
      <c r="A423" s="30">
        <v>413</v>
      </c>
      <c r="B423" s="311" t="s">
        <v>858</v>
      </c>
      <c r="C423" s="301">
        <v>566.79999999999995</v>
      </c>
      <c r="D423" s="302">
        <v>567.6</v>
      </c>
      <c r="E423" s="302">
        <v>550.45000000000005</v>
      </c>
      <c r="F423" s="302">
        <v>534.1</v>
      </c>
      <c r="G423" s="302">
        <v>516.95000000000005</v>
      </c>
      <c r="H423" s="302">
        <v>583.95000000000005</v>
      </c>
      <c r="I423" s="302">
        <v>601.09999999999991</v>
      </c>
      <c r="J423" s="302">
        <v>617.45000000000005</v>
      </c>
      <c r="K423" s="301">
        <v>584.75</v>
      </c>
      <c r="L423" s="301">
        <v>551.25</v>
      </c>
      <c r="M423" s="301">
        <v>7.1192500000000001</v>
      </c>
      <c r="N423" s="1"/>
      <c r="O423" s="1"/>
    </row>
    <row r="424" spans="1:15" ht="12.75" customHeight="1">
      <c r="A424" s="30">
        <v>414</v>
      </c>
      <c r="B424" s="311" t="s">
        <v>505</v>
      </c>
      <c r="C424" s="301">
        <v>660.05</v>
      </c>
      <c r="D424" s="302">
        <v>654.55000000000007</v>
      </c>
      <c r="E424" s="302">
        <v>643.10000000000014</v>
      </c>
      <c r="F424" s="302">
        <v>626.15000000000009</v>
      </c>
      <c r="G424" s="302">
        <v>614.70000000000016</v>
      </c>
      <c r="H424" s="302">
        <v>671.50000000000011</v>
      </c>
      <c r="I424" s="302">
        <v>682.95000000000016</v>
      </c>
      <c r="J424" s="302">
        <v>699.90000000000009</v>
      </c>
      <c r="K424" s="301">
        <v>666</v>
      </c>
      <c r="L424" s="301">
        <v>637.6</v>
      </c>
      <c r="M424" s="301">
        <v>0.88932999999999995</v>
      </c>
      <c r="N424" s="1"/>
      <c r="O424" s="1"/>
    </row>
    <row r="425" spans="1:15" ht="12.75" customHeight="1">
      <c r="A425" s="30">
        <v>415</v>
      </c>
      <c r="B425" s="311" t="s">
        <v>506</v>
      </c>
      <c r="C425" s="301">
        <v>321.60000000000002</v>
      </c>
      <c r="D425" s="302">
        <v>316.88333333333338</v>
      </c>
      <c r="E425" s="302">
        <v>304.76666666666677</v>
      </c>
      <c r="F425" s="302">
        <v>287.93333333333339</v>
      </c>
      <c r="G425" s="302">
        <v>275.81666666666678</v>
      </c>
      <c r="H425" s="302">
        <v>333.71666666666675</v>
      </c>
      <c r="I425" s="302">
        <v>345.83333333333343</v>
      </c>
      <c r="J425" s="302">
        <v>362.66666666666674</v>
      </c>
      <c r="K425" s="301">
        <v>329</v>
      </c>
      <c r="L425" s="301">
        <v>300.05</v>
      </c>
      <c r="M425" s="301">
        <v>2.82619</v>
      </c>
      <c r="N425" s="1"/>
      <c r="O425" s="1"/>
    </row>
    <row r="426" spans="1:15" ht="12.75" customHeight="1">
      <c r="A426" s="30">
        <v>416</v>
      </c>
      <c r="B426" s="311" t="s">
        <v>514</v>
      </c>
      <c r="C426" s="301">
        <v>185.15</v>
      </c>
      <c r="D426" s="302">
        <v>181.86666666666665</v>
      </c>
      <c r="E426" s="302">
        <v>173.73333333333329</v>
      </c>
      <c r="F426" s="302">
        <v>162.31666666666663</v>
      </c>
      <c r="G426" s="302">
        <v>154.18333333333328</v>
      </c>
      <c r="H426" s="302">
        <v>193.2833333333333</v>
      </c>
      <c r="I426" s="302">
        <v>201.41666666666669</v>
      </c>
      <c r="J426" s="302">
        <v>212.83333333333331</v>
      </c>
      <c r="K426" s="301">
        <v>190</v>
      </c>
      <c r="L426" s="301">
        <v>170.45</v>
      </c>
      <c r="M426" s="301">
        <v>7.6093099999999998</v>
      </c>
      <c r="N426" s="1"/>
      <c r="O426" s="1"/>
    </row>
    <row r="427" spans="1:15" ht="12.75" customHeight="1">
      <c r="A427" s="30">
        <v>417</v>
      </c>
      <c r="B427" s="311" t="s">
        <v>507</v>
      </c>
      <c r="C427" s="301">
        <v>42.3</v>
      </c>
      <c r="D427" s="302">
        <v>41.533333333333331</v>
      </c>
      <c r="E427" s="302">
        <v>40.166666666666664</v>
      </c>
      <c r="F427" s="302">
        <v>38.033333333333331</v>
      </c>
      <c r="G427" s="302">
        <v>36.666666666666664</v>
      </c>
      <c r="H427" s="302">
        <v>43.666666666666664</v>
      </c>
      <c r="I427" s="302">
        <v>45.033333333333339</v>
      </c>
      <c r="J427" s="302">
        <v>47.166666666666664</v>
      </c>
      <c r="K427" s="301">
        <v>42.9</v>
      </c>
      <c r="L427" s="301">
        <v>39.4</v>
      </c>
      <c r="M427" s="301">
        <v>42.563450000000003</v>
      </c>
      <c r="N427" s="1"/>
      <c r="O427" s="1"/>
    </row>
    <row r="428" spans="1:15" ht="12.75" customHeight="1">
      <c r="A428" s="30">
        <v>418</v>
      </c>
      <c r="B428" s="311" t="s">
        <v>191</v>
      </c>
      <c r="C428" s="301">
        <v>2181.85</v>
      </c>
      <c r="D428" s="302">
        <v>2172.2833333333333</v>
      </c>
      <c r="E428" s="302">
        <v>2138.1166666666668</v>
      </c>
      <c r="F428" s="302">
        <v>2094.3833333333337</v>
      </c>
      <c r="G428" s="302">
        <v>2060.2166666666672</v>
      </c>
      <c r="H428" s="302">
        <v>2216.0166666666664</v>
      </c>
      <c r="I428" s="302">
        <v>2250.1833333333334</v>
      </c>
      <c r="J428" s="302">
        <v>2293.9166666666661</v>
      </c>
      <c r="K428" s="301">
        <v>2206.4499999999998</v>
      </c>
      <c r="L428" s="301">
        <v>2128.5500000000002</v>
      </c>
      <c r="M428" s="301">
        <v>8.0571999999999999</v>
      </c>
      <c r="N428" s="1"/>
      <c r="O428" s="1"/>
    </row>
    <row r="429" spans="1:15" ht="12.75" customHeight="1">
      <c r="A429" s="30">
        <v>419</v>
      </c>
      <c r="B429" s="311" t="s">
        <v>192</v>
      </c>
      <c r="C429" s="301">
        <v>1149.05</v>
      </c>
      <c r="D429" s="302">
        <v>1138.7</v>
      </c>
      <c r="E429" s="302">
        <v>1122.9000000000001</v>
      </c>
      <c r="F429" s="302">
        <v>1096.75</v>
      </c>
      <c r="G429" s="302">
        <v>1080.95</v>
      </c>
      <c r="H429" s="302">
        <v>1164.8500000000001</v>
      </c>
      <c r="I429" s="302">
        <v>1180.6499999999999</v>
      </c>
      <c r="J429" s="302">
        <v>1206.8000000000002</v>
      </c>
      <c r="K429" s="301">
        <v>1154.5</v>
      </c>
      <c r="L429" s="301">
        <v>1112.55</v>
      </c>
      <c r="M429" s="301">
        <v>13.46148</v>
      </c>
      <c r="N429" s="1"/>
      <c r="O429" s="1"/>
    </row>
    <row r="430" spans="1:15" ht="12.75" customHeight="1">
      <c r="A430" s="30">
        <v>420</v>
      </c>
      <c r="B430" s="311" t="s">
        <v>511</v>
      </c>
      <c r="C430" s="301">
        <v>308.95</v>
      </c>
      <c r="D430" s="302">
        <v>302.18333333333334</v>
      </c>
      <c r="E430" s="302">
        <v>292.36666666666667</v>
      </c>
      <c r="F430" s="302">
        <v>275.78333333333336</v>
      </c>
      <c r="G430" s="302">
        <v>265.9666666666667</v>
      </c>
      <c r="H430" s="302">
        <v>318.76666666666665</v>
      </c>
      <c r="I430" s="302">
        <v>328.58333333333337</v>
      </c>
      <c r="J430" s="302">
        <v>345.16666666666663</v>
      </c>
      <c r="K430" s="301">
        <v>312</v>
      </c>
      <c r="L430" s="301">
        <v>285.60000000000002</v>
      </c>
      <c r="M430" s="301">
        <v>21.344090000000001</v>
      </c>
      <c r="N430" s="1"/>
      <c r="O430" s="1"/>
    </row>
    <row r="431" spans="1:15" ht="12.75" customHeight="1">
      <c r="A431" s="30">
        <v>421</v>
      </c>
      <c r="B431" s="311" t="s">
        <v>508</v>
      </c>
      <c r="C431" s="301">
        <v>85.05</v>
      </c>
      <c r="D431" s="302">
        <v>84.016666666666666</v>
      </c>
      <c r="E431" s="302">
        <v>82.033333333333331</v>
      </c>
      <c r="F431" s="302">
        <v>79.016666666666666</v>
      </c>
      <c r="G431" s="302">
        <v>77.033333333333331</v>
      </c>
      <c r="H431" s="302">
        <v>87.033333333333331</v>
      </c>
      <c r="I431" s="302">
        <v>89.016666666666652</v>
      </c>
      <c r="J431" s="302">
        <v>92.033333333333331</v>
      </c>
      <c r="K431" s="301">
        <v>86</v>
      </c>
      <c r="L431" s="301">
        <v>81</v>
      </c>
      <c r="M431" s="301">
        <v>1.49658</v>
      </c>
      <c r="N431" s="1"/>
      <c r="O431" s="1"/>
    </row>
    <row r="432" spans="1:15" ht="12.75" customHeight="1">
      <c r="A432" s="30">
        <v>422</v>
      </c>
      <c r="B432" s="311" t="s">
        <v>510</v>
      </c>
      <c r="C432" s="301">
        <v>151.44999999999999</v>
      </c>
      <c r="D432" s="302">
        <v>151.61666666666667</v>
      </c>
      <c r="E432" s="302">
        <v>148.43333333333334</v>
      </c>
      <c r="F432" s="302">
        <v>145.41666666666666</v>
      </c>
      <c r="G432" s="302">
        <v>142.23333333333332</v>
      </c>
      <c r="H432" s="302">
        <v>154.63333333333335</v>
      </c>
      <c r="I432" s="302">
        <v>157.81666666666669</v>
      </c>
      <c r="J432" s="302">
        <v>160.83333333333337</v>
      </c>
      <c r="K432" s="301">
        <v>154.80000000000001</v>
      </c>
      <c r="L432" s="301">
        <v>148.6</v>
      </c>
      <c r="M432" s="301">
        <v>3.6825299999999999</v>
      </c>
      <c r="N432" s="1"/>
      <c r="O432" s="1"/>
    </row>
    <row r="433" spans="1:15" ht="12.75" customHeight="1">
      <c r="A433" s="30">
        <v>423</v>
      </c>
      <c r="B433" s="311" t="s">
        <v>512</v>
      </c>
      <c r="C433" s="301">
        <v>418.45</v>
      </c>
      <c r="D433" s="302">
        <v>415.56666666666661</v>
      </c>
      <c r="E433" s="302">
        <v>408.53333333333319</v>
      </c>
      <c r="F433" s="302">
        <v>398.61666666666656</v>
      </c>
      <c r="G433" s="302">
        <v>391.58333333333314</v>
      </c>
      <c r="H433" s="302">
        <v>425.48333333333323</v>
      </c>
      <c r="I433" s="302">
        <v>432.51666666666665</v>
      </c>
      <c r="J433" s="302">
        <v>442.43333333333328</v>
      </c>
      <c r="K433" s="301">
        <v>422.6</v>
      </c>
      <c r="L433" s="301">
        <v>405.65</v>
      </c>
      <c r="M433" s="301">
        <v>1.0061599999999999</v>
      </c>
      <c r="N433" s="1"/>
      <c r="O433" s="1"/>
    </row>
    <row r="434" spans="1:15" ht="12.75" customHeight="1">
      <c r="A434" s="30">
        <v>424</v>
      </c>
      <c r="B434" s="311" t="s">
        <v>513</v>
      </c>
      <c r="C434" s="301">
        <v>435.35</v>
      </c>
      <c r="D434" s="302">
        <v>433.78333333333336</v>
      </c>
      <c r="E434" s="302">
        <v>426.76666666666671</v>
      </c>
      <c r="F434" s="302">
        <v>418.18333333333334</v>
      </c>
      <c r="G434" s="302">
        <v>411.16666666666669</v>
      </c>
      <c r="H434" s="302">
        <v>442.36666666666673</v>
      </c>
      <c r="I434" s="302">
        <v>449.38333333333338</v>
      </c>
      <c r="J434" s="302">
        <v>457.96666666666675</v>
      </c>
      <c r="K434" s="301">
        <v>440.8</v>
      </c>
      <c r="L434" s="301">
        <v>425.2</v>
      </c>
      <c r="M434" s="301">
        <v>2.2448399999999999</v>
      </c>
      <c r="N434" s="1"/>
      <c r="O434" s="1"/>
    </row>
    <row r="435" spans="1:15" ht="12.75" customHeight="1">
      <c r="A435" s="30">
        <v>425</v>
      </c>
      <c r="B435" s="311" t="s">
        <v>515</v>
      </c>
      <c r="C435" s="301">
        <v>1724.3</v>
      </c>
      <c r="D435" s="302">
        <v>1721.8999999999999</v>
      </c>
      <c r="E435" s="302">
        <v>1683.4999999999998</v>
      </c>
      <c r="F435" s="302">
        <v>1642.6999999999998</v>
      </c>
      <c r="G435" s="302">
        <v>1604.2999999999997</v>
      </c>
      <c r="H435" s="302">
        <v>1762.6999999999998</v>
      </c>
      <c r="I435" s="302">
        <v>1801.1</v>
      </c>
      <c r="J435" s="302">
        <v>1841.8999999999999</v>
      </c>
      <c r="K435" s="301">
        <v>1760.3</v>
      </c>
      <c r="L435" s="301">
        <v>1681.1</v>
      </c>
      <c r="M435" s="301">
        <v>0.83782999999999996</v>
      </c>
      <c r="N435" s="1"/>
      <c r="O435" s="1"/>
    </row>
    <row r="436" spans="1:15" ht="12.75" customHeight="1">
      <c r="A436" s="30">
        <v>426</v>
      </c>
      <c r="B436" s="311" t="s">
        <v>516</v>
      </c>
      <c r="C436" s="301">
        <v>690.5</v>
      </c>
      <c r="D436" s="302">
        <v>695.85</v>
      </c>
      <c r="E436" s="302">
        <v>671.15000000000009</v>
      </c>
      <c r="F436" s="302">
        <v>651.80000000000007</v>
      </c>
      <c r="G436" s="302">
        <v>627.10000000000014</v>
      </c>
      <c r="H436" s="302">
        <v>715.2</v>
      </c>
      <c r="I436" s="302">
        <v>739.90000000000009</v>
      </c>
      <c r="J436" s="302">
        <v>759.25</v>
      </c>
      <c r="K436" s="301">
        <v>720.55</v>
      </c>
      <c r="L436" s="301">
        <v>676.5</v>
      </c>
      <c r="M436" s="301">
        <v>0.92003999999999997</v>
      </c>
      <c r="N436" s="1"/>
      <c r="O436" s="1"/>
    </row>
    <row r="437" spans="1:15" ht="12.75" customHeight="1">
      <c r="A437" s="30">
        <v>427</v>
      </c>
      <c r="B437" s="311" t="s">
        <v>193</v>
      </c>
      <c r="C437" s="301">
        <v>793.4</v>
      </c>
      <c r="D437" s="302">
        <v>797.86666666666667</v>
      </c>
      <c r="E437" s="302">
        <v>785.43333333333339</v>
      </c>
      <c r="F437" s="302">
        <v>777.4666666666667</v>
      </c>
      <c r="G437" s="302">
        <v>765.03333333333342</v>
      </c>
      <c r="H437" s="302">
        <v>805.83333333333337</v>
      </c>
      <c r="I437" s="302">
        <v>818.26666666666654</v>
      </c>
      <c r="J437" s="302">
        <v>826.23333333333335</v>
      </c>
      <c r="K437" s="301">
        <v>810.3</v>
      </c>
      <c r="L437" s="301">
        <v>789.9</v>
      </c>
      <c r="M437" s="301">
        <v>57.190890000000003</v>
      </c>
      <c r="N437" s="1"/>
      <c r="O437" s="1"/>
    </row>
    <row r="438" spans="1:15" ht="12.75" customHeight="1">
      <c r="A438" s="30">
        <v>428</v>
      </c>
      <c r="B438" s="311" t="s">
        <v>517</v>
      </c>
      <c r="C438" s="301">
        <v>454.85</v>
      </c>
      <c r="D438" s="302">
        <v>448.61666666666662</v>
      </c>
      <c r="E438" s="302">
        <v>436.23333333333323</v>
      </c>
      <c r="F438" s="302">
        <v>417.61666666666662</v>
      </c>
      <c r="G438" s="302">
        <v>405.23333333333323</v>
      </c>
      <c r="H438" s="302">
        <v>467.23333333333323</v>
      </c>
      <c r="I438" s="302">
        <v>479.61666666666656</v>
      </c>
      <c r="J438" s="302">
        <v>498.23333333333323</v>
      </c>
      <c r="K438" s="301">
        <v>461</v>
      </c>
      <c r="L438" s="301">
        <v>430</v>
      </c>
      <c r="M438" s="301">
        <v>8.1967400000000001</v>
      </c>
      <c r="N438" s="1"/>
      <c r="O438" s="1"/>
    </row>
    <row r="439" spans="1:15" ht="12.75" customHeight="1">
      <c r="A439" s="30">
        <v>429</v>
      </c>
      <c r="B439" s="311" t="s">
        <v>194</v>
      </c>
      <c r="C439" s="301">
        <v>433.05</v>
      </c>
      <c r="D439" s="302">
        <v>424.73333333333329</v>
      </c>
      <c r="E439" s="302">
        <v>412.46666666666658</v>
      </c>
      <c r="F439" s="302">
        <v>391.88333333333327</v>
      </c>
      <c r="G439" s="302">
        <v>379.61666666666656</v>
      </c>
      <c r="H439" s="302">
        <v>445.31666666666661</v>
      </c>
      <c r="I439" s="302">
        <v>457.58333333333337</v>
      </c>
      <c r="J439" s="302">
        <v>478.16666666666663</v>
      </c>
      <c r="K439" s="301">
        <v>437</v>
      </c>
      <c r="L439" s="301">
        <v>404.15</v>
      </c>
      <c r="M439" s="301">
        <v>44.663820000000001</v>
      </c>
      <c r="N439" s="1"/>
      <c r="O439" s="1"/>
    </row>
    <row r="440" spans="1:15" ht="12.75" customHeight="1">
      <c r="A440" s="30">
        <v>430</v>
      </c>
      <c r="B440" s="311" t="s">
        <v>1025</v>
      </c>
      <c r="C440" s="301" t="e">
        <v>#N/A</v>
      </c>
      <c r="D440" s="302" t="e">
        <v>#N/A</v>
      </c>
      <c r="E440" s="302" t="e">
        <v>#N/A</v>
      </c>
      <c r="F440" s="302" t="e">
        <v>#N/A</v>
      </c>
      <c r="G440" s="302" t="e">
        <v>#N/A</v>
      </c>
      <c r="H440" s="302" t="e">
        <v>#N/A</v>
      </c>
      <c r="I440" s="302" t="e">
        <v>#N/A</v>
      </c>
      <c r="J440" s="302" t="e">
        <v>#N/A</v>
      </c>
      <c r="K440" s="301" t="e">
        <v>#N/A</v>
      </c>
      <c r="L440" s="301" t="e">
        <v>#N/A</v>
      </c>
      <c r="M440" s="301" t="e">
        <v>#N/A</v>
      </c>
      <c r="N440" s="1"/>
      <c r="O440" s="1"/>
    </row>
    <row r="441" spans="1:15" ht="12.75" customHeight="1">
      <c r="A441" s="30">
        <v>431</v>
      </c>
      <c r="B441" s="311" t="s">
        <v>518</v>
      </c>
      <c r="C441" s="301">
        <v>306.8</v>
      </c>
      <c r="D441" s="302">
        <v>306.36666666666662</v>
      </c>
      <c r="E441" s="302">
        <v>303.48333333333323</v>
      </c>
      <c r="F441" s="302">
        <v>300.16666666666663</v>
      </c>
      <c r="G441" s="302">
        <v>297.28333333333325</v>
      </c>
      <c r="H441" s="302">
        <v>309.68333333333322</v>
      </c>
      <c r="I441" s="302">
        <v>312.56666666666655</v>
      </c>
      <c r="J441" s="302">
        <v>315.88333333333321</v>
      </c>
      <c r="K441" s="301">
        <v>309.25</v>
      </c>
      <c r="L441" s="301">
        <v>303.05</v>
      </c>
      <c r="M441" s="301">
        <v>1.15991</v>
      </c>
      <c r="N441" s="1"/>
      <c r="O441" s="1"/>
    </row>
    <row r="442" spans="1:15" ht="12.75" customHeight="1">
      <c r="A442" s="30">
        <v>432</v>
      </c>
      <c r="B442" s="311" t="s">
        <v>519</v>
      </c>
      <c r="C442" s="301">
        <v>1762</v>
      </c>
      <c r="D442" s="302">
        <v>1764.0666666666666</v>
      </c>
      <c r="E442" s="302">
        <v>1735.7833333333333</v>
      </c>
      <c r="F442" s="302">
        <v>1709.5666666666666</v>
      </c>
      <c r="G442" s="302">
        <v>1681.2833333333333</v>
      </c>
      <c r="H442" s="302">
        <v>1790.2833333333333</v>
      </c>
      <c r="I442" s="302">
        <v>1818.5666666666666</v>
      </c>
      <c r="J442" s="302">
        <v>1844.7833333333333</v>
      </c>
      <c r="K442" s="301">
        <v>1792.35</v>
      </c>
      <c r="L442" s="301">
        <v>1737.85</v>
      </c>
      <c r="M442" s="301">
        <v>0.60265999999999997</v>
      </c>
      <c r="N442" s="1"/>
      <c r="O442" s="1"/>
    </row>
    <row r="443" spans="1:15" ht="12.75" customHeight="1">
      <c r="A443" s="30">
        <v>433</v>
      </c>
      <c r="B443" s="311" t="s">
        <v>520</v>
      </c>
      <c r="C443" s="301">
        <v>448.3</v>
      </c>
      <c r="D443" s="302">
        <v>453.4666666666667</v>
      </c>
      <c r="E443" s="302">
        <v>429.93333333333339</v>
      </c>
      <c r="F443" s="302">
        <v>411.56666666666672</v>
      </c>
      <c r="G443" s="302">
        <v>388.03333333333342</v>
      </c>
      <c r="H443" s="302">
        <v>471.83333333333337</v>
      </c>
      <c r="I443" s="302">
        <v>495.36666666666667</v>
      </c>
      <c r="J443" s="302">
        <v>513.73333333333335</v>
      </c>
      <c r="K443" s="301">
        <v>477</v>
      </c>
      <c r="L443" s="301">
        <v>435.1</v>
      </c>
      <c r="M443" s="301">
        <v>3.0605799999999999</v>
      </c>
      <c r="N443" s="1"/>
      <c r="O443" s="1"/>
    </row>
    <row r="444" spans="1:15" ht="12.75" customHeight="1">
      <c r="A444" s="30">
        <v>434</v>
      </c>
      <c r="B444" s="311" t="s">
        <v>521</v>
      </c>
      <c r="C444" s="301">
        <v>7.7</v>
      </c>
      <c r="D444" s="302">
        <v>7.75</v>
      </c>
      <c r="E444" s="302">
        <v>7.5</v>
      </c>
      <c r="F444" s="302">
        <v>7.3</v>
      </c>
      <c r="G444" s="302">
        <v>7.05</v>
      </c>
      <c r="H444" s="302">
        <v>7.95</v>
      </c>
      <c r="I444" s="302">
        <v>8.1999999999999993</v>
      </c>
      <c r="J444" s="302">
        <v>8.4</v>
      </c>
      <c r="K444" s="301">
        <v>8</v>
      </c>
      <c r="L444" s="301">
        <v>7.55</v>
      </c>
      <c r="M444" s="301">
        <v>466.44018999999997</v>
      </c>
      <c r="N444" s="1"/>
      <c r="O444" s="1"/>
    </row>
    <row r="445" spans="1:15" ht="12.75" customHeight="1">
      <c r="A445" s="30">
        <v>435</v>
      </c>
      <c r="B445" s="311" t="s">
        <v>509</v>
      </c>
      <c r="C445" s="301">
        <v>289.45</v>
      </c>
      <c r="D445" s="302">
        <v>291.55</v>
      </c>
      <c r="E445" s="302">
        <v>284.90000000000003</v>
      </c>
      <c r="F445" s="302">
        <v>280.35000000000002</v>
      </c>
      <c r="G445" s="302">
        <v>273.70000000000005</v>
      </c>
      <c r="H445" s="302">
        <v>296.10000000000002</v>
      </c>
      <c r="I445" s="302">
        <v>302.75</v>
      </c>
      <c r="J445" s="302">
        <v>307.3</v>
      </c>
      <c r="K445" s="301">
        <v>298.2</v>
      </c>
      <c r="L445" s="301">
        <v>287</v>
      </c>
      <c r="M445" s="301">
        <v>2.2914099999999999</v>
      </c>
      <c r="N445" s="1"/>
      <c r="O445" s="1"/>
    </row>
    <row r="446" spans="1:15" ht="12.75" customHeight="1">
      <c r="A446" s="30">
        <v>436</v>
      </c>
      <c r="B446" s="311" t="s">
        <v>522</v>
      </c>
      <c r="C446" s="301">
        <v>867.05</v>
      </c>
      <c r="D446" s="302">
        <v>871.36666666666679</v>
      </c>
      <c r="E446" s="302">
        <v>846.88333333333355</v>
      </c>
      <c r="F446" s="302">
        <v>826.71666666666681</v>
      </c>
      <c r="G446" s="302">
        <v>802.23333333333358</v>
      </c>
      <c r="H446" s="302">
        <v>891.53333333333353</v>
      </c>
      <c r="I446" s="302">
        <v>916.01666666666665</v>
      </c>
      <c r="J446" s="302">
        <v>936.18333333333351</v>
      </c>
      <c r="K446" s="301">
        <v>895.85</v>
      </c>
      <c r="L446" s="301">
        <v>851.2</v>
      </c>
      <c r="M446" s="301">
        <v>0.35546</v>
      </c>
      <c r="N446" s="1"/>
      <c r="O446" s="1"/>
    </row>
    <row r="447" spans="1:15" ht="12.75" customHeight="1">
      <c r="A447" s="30">
        <v>437</v>
      </c>
      <c r="B447" s="311" t="s">
        <v>275</v>
      </c>
      <c r="C447" s="301">
        <v>538.20000000000005</v>
      </c>
      <c r="D447" s="302">
        <v>536.91666666666674</v>
      </c>
      <c r="E447" s="302">
        <v>531.48333333333346</v>
      </c>
      <c r="F447" s="302">
        <v>524.76666666666677</v>
      </c>
      <c r="G447" s="302">
        <v>519.33333333333348</v>
      </c>
      <c r="H447" s="302">
        <v>543.63333333333344</v>
      </c>
      <c r="I447" s="302">
        <v>549.06666666666683</v>
      </c>
      <c r="J447" s="302">
        <v>555.78333333333342</v>
      </c>
      <c r="K447" s="301">
        <v>542.35</v>
      </c>
      <c r="L447" s="301">
        <v>530.20000000000005</v>
      </c>
      <c r="M447" s="301">
        <v>3.2354400000000001</v>
      </c>
      <c r="N447" s="1"/>
      <c r="O447" s="1"/>
    </row>
    <row r="448" spans="1:15" ht="12.75" customHeight="1">
      <c r="A448" s="30">
        <v>438</v>
      </c>
      <c r="B448" s="311" t="s">
        <v>527</v>
      </c>
      <c r="C448" s="301">
        <v>1074.75</v>
      </c>
      <c r="D448" s="302">
        <v>1075.0833333333333</v>
      </c>
      <c r="E448" s="302">
        <v>1042.8166666666666</v>
      </c>
      <c r="F448" s="302">
        <v>1010.8833333333334</v>
      </c>
      <c r="G448" s="302">
        <v>978.61666666666679</v>
      </c>
      <c r="H448" s="302">
        <v>1107.0166666666664</v>
      </c>
      <c r="I448" s="302">
        <v>1139.2833333333333</v>
      </c>
      <c r="J448" s="302">
        <v>1171.2166666666662</v>
      </c>
      <c r="K448" s="301">
        <v>1107.3499999999999</v>
      </c>
      <c r="L448" s="301">
        <v>1043.1500000000001</v>
      </c>
      <c r="M448" s="301">
        <v>3.5554199999999998</v>
      </c>
      <c r="N448" s="1"/>
      <c r="O448" s="1"/>
    </row>
    <row r="449" spans="1:15" ht="12.75" customHeight="1">
      <c r="A449" s="30">
        <v>439</v>
      </c>
      <c r="B449" s="311" t="s">
        <v>528</v>
      </c>
      <c r="C449" s="301">
        <v>8791.85</v>
      </c>
      <c r="D449" s="302">
        <v>8822.3000000000011</v>
      </c>
      <c r="E449" s="302">
        <v>8694.5500000000029</v>
      </c>
      <c r="F449" s="302">
        <v>8597.2500000000018</v>
      </c>
      <c r="G449" s="302">
        <v>8469.5000000000036</v>
      </c>
      <c r="H449" s="302">
        <v>8919.6000000000022</v>
      </c>
      <c r="I449" s="302">
        <v>9047.3499999999985</v>
      </c>
      <c r="J449" s="302">
        <v>9144.6500000000015</v>
      </c>
      <c r="K449" s="301">
        <v>8950.0499999999993</v>
      </c>
      <c r="L449" s="301">
        <v>8725</v>
      </c>
      <c r="M449" s="301">
        <v>1.1730000000000001E-2</v>
      </c>
      <c r="N449" s="1"/>
      <c r="O449" s="1"/>
    </row>
    <row r="450" spans="1:15" ht="12.75" customHeight="1">
      <c r="A450" s="30">
        <v>440</v>
      </c>
      <c r="B450" s="311" t="s">
        <v>195</v>
      </c>
      <c r="C450" s="301">
        <v>838.05</v>
      </c>
      <c r="D450" s="302">
        <v>842.65</v>
      </c>
      <c r="E450" s="302">
        <v>830.3</v>
      </c>
      <c r="F450" s="302">
        <v>822.55</v>
      </c>
      <c r="G450" s="302">
        <v>810.19999999999993</v>
      </c>
      <c r="H450" s="302">
        <v>850.4</v>
      </c>
      <c r="I450" s="302">
        <v>862.75000000000011</v>
      </c>
      <c r="J450" s="302">
        <v>870.5</v>
      </c>
      <c r="K450" s="301">
        <v>855</v>
      </c>
      <c r="L450" s="301">
        <v>834.9</v>
      </c>
      <c r="M450" s="301">
        <v>9.2035599999999995</v>
      </c>
      <c r="N450" s="1"/>
      <c r="O450" s="1"/>
    </row>
    <row r="451" spans="1:15" ht="12.75" customHeight="1">
      <c r="A451" s="30">
        <v>441</v>
      </c>
      <c r="B451" s="311" t="s">
        <v>529</v>
      </c>
      <c r="C451" s="301">
        <v>194.3</v>
      </c>
      <c r="D451" s="302">
        <v>195.9</v>
      </c>
      <c r="E451" s="302">
        <v>191.85000000000002</v>
      </c>
      <c r="F451" s="302">
        <v>189.4</v>
      </c>
      <c r="G451" s="302">
        <v>185.35000000000002</v>
      </c>
      <c r="H451" s="302">
        <v>198.35000000000002</v>
      </c>
      <c r="I451" s="302">
        <v>202.40000000000003</v>
      </c>
      <c r="J451" s="302">
        <v>204.85000000000002</v>
      </c>
      <c r="K451" s="301">
        <v>199.95</v>
      </c>
      <c r="L451" s="301">
        <v>193.45</v>
      </c>
      <c r="M451" s="301">
        <v>8.6386299999999991</v>
      </c>
      <c r="N451" s="1"/>
      <c r="O451" s="1"/>
    </row>
    <row r="452" spans="1:15" ht="12.75" customHeight="1">
      <c r="A452" s="30">
        <v>442</v>
      </c>
      <c r="B452" s="311" t="s">
        <v>530</v>
      </c>
      <c r="C452" s="301">
        <v>870.05</v>
      </c>
      <c r="D452" s="302">
        <v>871.63333333333333</v>
      </c>
      <c r="E452" s="302">
        <v>856.41666666666663</v>
      </c>
      <c r="F452" s="302">
        <v>842.7833333333333</v>
      </c>
      <c r="G452" s="302">
        <v>827.56666666666661</v>
      </c>
      <c r="H452" s="302">
        <v>885.26666666666665</v>
      </c>
      <c r="I452" s="302">
        <v>900.48333333333335</v>
      </c>
      <c r="J452" s="302">
        <v>914.11666666666667</v>
      </c>
      <c r="K452" s="301">
        <v>886.85</v>
      </c>
      <c r="L452" s="301">
        <v>858</v>
      </c>
      <c r="M452" s="301">
        <v>6.7958999999999996</v>
      </c>
      <c r="N452" s="1"/>
      <c r="O452" s="1"/>
    </row>
    <row r="453" spans="1:15" ht="12.75" customHeight="1">
      <c r="A453" s="30">
        <v>443</v>
      </c>
      <c r="B453" s="311" t="s">
        <v>196</v>
      </c>
      <c r="C453" s="301">
        <v>711.65</v>
      </c>
      <c r="D453" s="302">
        <v>716.31666666666661</v>
      </c>
      <c r="E453" s="302">
        <v>704.13333333333321</v>
      </c>
      <c r="F453" s="302">
        <v>696.61666666666656</v>
      </c>
      <c r="G453" s="302">
        <v>684.43333333333317</v>
      </c>
      <c r="H453" s="302">
        <v>723.83333333333326</v>
      </c>
      <c r="I453" s="302">
        <v>736.01666666666665</v>
      </c>
      <c r="J453" s="302">
        <v>743.5333333333333</v>
      </c>
      <c r="K453" s="301">
        <v>728.5</v>
      </c>
      <c r="L453" s="301">
        <v>708.8</v>
      </c>
      <c r="M453" s="301">
        <v>13.293150000000001</v>
      </c>
      <c r="N453" s="1"/>
      <c r="O453" s="1"/>
    </row>
    <row r="454" spans="1:15" ht="12.75" customHeight="1">
      <c r="A454" s="30">
        <v>444</v>
      </c>
      <c r="B454" s="311" t="s">
        <v>276</v>
      </c>
      <c r="C454" s="301">
        <v>7812.85</v>
      </c>
      <c r="D454" s="302">
        <v>7806.1166666666659</v>
      </c>
      <c r="E454" s="302">
        <v>7687.2333333333318</v>
      </c>
      <c r="F454" s="302">
        <v>7561.6166666666659</v>
      </c>
      <c r="G454" s="302">
        <v>7442.7333333333318</v>
      </c>
      <c r="H454" s="302">
        <v>7931.7333333333318</v>
      </c>
      <c r="I454" s="302">
        <v>8050.616666666665</v>
      </c>
      <c r="J454" s="302">
        <v>8176.2333333333318</v>
      </c>
      <c r="K454" s="301">
        <v>7925</v>
      </c>
      <c r="L454" s="301">
        <v>7680.5</v>
      </c>
      <c r="M454" s="301">
        <v>6.45946</v>
      </c>
      <c r="N454" s="1"/>
      <c r="O454" s="1"/>
    </row>
    <row r="455" spans="1:15" ht="12.75" customHeight="1">
      <c r="A455" s="30">
        <v>445</v>
      </c>
      <c r="B455" s="311" t="s">
        <v>197</v>
      </c>
      <c r="C455" s="301">
        <v>388.95</v>
      </c>
      <c r="D455" s="302">
        <v>388.68333333333334</v>
      </c>
      <c r="E455" s="302">
        <v>382.91666666666669</v>
      </c>
      <c r="F455" s="302">
        <v>376.88333333333333</v>
      </c>
      <c r="G455" s="302">
        <v>371.11666666666667</v>
      </c>
      <c r="H455" s="302">
        <v>394.7166666666667</v>
      </c>
      <c r="I455" s="302">
        <v>400.48333333333335</v>
      </c>
      <c r="J455" s="302">
        <v>406.51666666666671</v>
      </c>
      <c r="K455" s="301">
        <v>394.45</v>
      </c>
      <c r="L455" s="301">
        <v>382.65</v>
      </c>
      <c r="M455" s="301">
        <v>248.24898999999999</v>
      </c>
      <c r="N455" s="1"/>
      <c r="O455" s="1"/>
    </row>
    <row r="456" spans="1:15" ht="12.75" customHeight="1">
      <c r="A456" s="30">
        <v>446</v>
      </c>
      <c r="B456" s="311" t="s">
        <v>531</v>
      </c>
      <c r="C456" s="301">
        <v>187.6</v>
      </c>
      <c r="D456" s="302">
        <v>189.2166666666667</v>
      </c>
      <c r="E456" s="302">
        <v>184.43333333333339</v>
      </c>
      <c r="F456" s="302">
        <v>181.26666666666671</v>
      </c>
      <c r="G456" s="302">
        <v>176.48333333333341</v>
      </c>
      <c r="H456" s="302">
        <v>192.38333333333338</v>
      </c>
      <c r="I456" s="302">
        <v>197.16666666666669</v>
      </c>
      <c r="J456" s="302">
        <v>200.33333333333337</v>
      </c>
      <c r="K456" s="301">
        <v>194</v>
      </c>
      <c r="L456" s="301">
        <v>186.05</v>
      </c>
      <c r="M456" s="301">
        <v>35.966479999999997</v>
      </c>
      <c r="N456" s="1"/>
      <c r="O456" s="1"/>
    </row>
    <row r="457" spans="1:15" ht="12.75" customHeight="1">
      <c r="A457" s="30">
        <v>447</v>
      </c>
      <c r="B457" s="311" t="s">
        <v>198</v>
      </c>
      <c r="C457" s="301">
        <v>210.3</v>
      </c>
      <c r="D457" s="302">
        <v>210.43333333333331</v>
      </c>
      <c r="E457" s="302">
        <v>206.91666666666663</v>
      </c>
      <c r="F457" s="302">
        <v>203.53333333333333</v>
      </c>
      <c r="G457" s="302">
        <v>200.01666666666665</v>
      </c>
      <c r="H457" s="302">
        <v>213.81666666666661</v>
      </c>
      <c r="I457" s="302">
        <v>217.33333333333331</v>
      </c>
      <c r="J457" s="302">
        <v>220.71666666666658</v>
      </c>
      <c r="K457" s="301">
        <v>213.95</v>
      </c>
      <c r="L457" s="301">
        <v>207.05</v>
      </c>
      <c r="M457" s="301">
        <v>204.47908000000001</v>
      </c>
      <c r="N457" s="1"/>
      <c r="O457" s="1"/>
    </row>
    <row r="458" spans="1:15" ht="12.75" customHeight="1">
      <c r="A458" s="30">
        <v>448</v>
      </c>
      <c r="B458" s="311" t="s">
        <v>199</v>
      </c>
      <c r="C458" s="301">
        <v>906.7</v>
      </c>
      <c r="D458" s="302">
        <v>909.86666666666667</v>
      </c>
      <c r="E458" s="302">
        <v>892.33333333333337</v>
      </c>
      <c r="F458" s="302">
        <v>877.9666666666667</v>
      </c>
      <c r="G458" s="302">
        <v>860.43333333333339</v>
      </c>
      <c r="H458" s="302">
        <v>924.23333333333335</v>
      </c>
      <c r="I458" s="302">
        <v>941.76666666666665</v>
      </c>
      <c r="J458" s="302">
        <v>956.13333333333333</v>
      </c>
      <c r="K458" s="301">
        <v>927.4</v>
      </c>
      <c r="L458" s="301">
        <v>895.5</v>
      </c>
      <c r="M458" s="301">
        <v>121.29026</v>
      </c>
      <c r="N458" s="1"/>
      <c r="O458" s="1"/>
    </row>
    <row r="459" spans="1:15" ht="12.75" customHeight="1">
      <c r="A459" s="30">
        <v>449</v>
      </c>
      <c r="B459" s="311" t="s">
        <v>844</v>
      </c>
      <c r="C459" s="301">
        <v>565.85</v>
      </c>
      <c r="D459" s="302">
        <v>570.91666666666663</v>
      </c>
      <c r="E459" s="302">
        <v>554.93333333333328</v>
      </c>
      <c r="F459" s="302">
        <v>544.01666666666665</v>
      </c>
      <c r="G459" s="302">
        <v>528.0333333333333</v>
      </c>
      <c r="H459" s="302">
        <v>581.83333333333326</v>
      </c>
      <c r="I459" s="302">
        <v>597.81666666666661</v>
      </c>
      <c r="J459" s="302">
        <v>608.73333333333323</v>
      </c>
      <c r="K459" s="301">
        <v>586.9</v>
      </c>
      <c r="L459" s="301">
        <v>560</v>
      </c>
      <c r="M459" s="301">
        <v>0.60007999999999995</v>
      </c>
      <c r="N459" s="1"/>
      <c r="O459" s="1"/>
    </row>
    <row r="460" spans="1:15" ht="12.75" customHeight="1">
      <c r="A460" s="30">
        <v>450</v>
      </c>
      <c r="B460" s="311" t="s">
        <v>523</v>
      </c>
      <c r="C460" s="301">
        <v>1650.25</v>
      </c>
      <c r="D460" s="302">
        <v>1624.4166666666667</v>
      </c>
      <c r="E460" s="302">
        <v>1581.9833333333336</v>
      </c>
      <c r="F460" s="302">
        <v>1513.7166666666669</v>
      </c>
      <c r="G460" s="302">
        <v>1471.2833333333338</v>
      </c>
      <c r="H460" s="302">
        <v>1692.6833333333334</v>
      </c>
      <c r="I460" s="302">
        <v>1735.1166666666663</v>
      </c>
      <c r="J460" s="302">
        <v>1803.3833333333332</v>
      </c>
      <c r="K460" s="301">
        <v>1666.85</v>
      </c>
      <c r="L460" s="301">
        <v>1556.15</v>
      </c>
      <c r="M460" s="301">
        <v>0.3054</v>
      </c>
      <c r="N460" s="1"/>
      <c r="O460" s="1"/>
    </row>
    <row r="461" spans="1:15" ht="12.75" customHeight="1">
      <c r="A461" s="30">
        <v>451</v>
      </c>
      <c r="B461" s="311" t="s">
        <v>524</v>
      </c>
      <c r="C461" s="301">
        <v>509.65</v>
      </c>
      <c r="D461" s="302">
        <v>513.2166666666667</v>
      </c>
      <c r="E461" s="302">
        <v>496.43333333333339</v>
      </c>
      <c r="F461" s="302">
        <v>483.2166666666667</v>
      </c>
      <c r="G461" s="302">
        <v>466.43333333333339</v>
      </c>
      <c r="H461" s="302">
        <v>526.43333333333339</v>
      </c>
      <c r="I461" s="302">
        <v>543.2166666666667</v>
      </c>
      <c r="J461" s="302">
        <v>556.43333333333339</v>
      </c>
      <c r="K461" s="301">
        <v>530</v>
      </c>
      <c r="L461" s="301">
        <v>500</v>
      </c>
      <c r="M461" s="301">
        <v>0.41909000000000002</v>
      </c>
      <c r="N461" s="1"/>
      <c r="O461" s="1"/>
    </row>
    <row r="462" spans="1:15" ht="12.75" customHeight="1">
      <c r="A462" s="30">
        <v>452</v>
      </c>
      <c r="B462" s="311" t="s">
        <v>200</v>
      </c>
      <c r="C462" s="301">
        <v>3088.9</v>
      </c>
      <c r="D462" s="302">
        <v>3077.1666666666665</v>
      </c>
      <c r="E462" s="302">
        <v>3035.583333333333</v>
      </c>
      <c r="F462" s="302">
        <v>2982.2666666666664</v>
      </c>
      <c r="G462" s="302">
        <v>2940.6833333333329</v>
      </c>
      <c r="H462" s="302">
        <v>3130.4833333333331</v>
      </c>
      <c r="I462" s="302">
        <v>3172.0666666666662</v>
      </c>
      <c r="J462" s="302">
        <v>3225.3833333333332</v>
      </c>
      <c r="K462" s="301">
        <v>3118.75</v>
      </c>
      <c r="L462" s="301">
        <v>3023.85</v>
      </c>
      <c r="M462" s="301">
        <v>52.404339999999998</v>
      </c>
      <c r="N462" s="1"/>
      <c r="O462" s="1"/>
    </row>
    <row r="463" spans="1:15" ht="12.75" customHeight="1">
      <c r="A463" s="30">
        <v>453</v>
      </c>
      <c r="B463" s="311" t="s">
        <v>532</v>
      </c>
      <c r="C463" s="301">
        <v>3094.65</v>
      </c>
      <c r="D463" s="302">
        <v>3054.9833333333336</v>
      </c>
      <c r="E463" s="302">
        <v>2949.666666666667</v>
      </c>
      <c r="F463" s="302">
        <v>2804.6833333333334</v>
      </c>
      <c r="G463" s="302">
        <v>2699.3666666666668</v>
      </c>
      <c r="H463" s="302">
        <v>3199.9666666666672</v>
      </c>
      <c r="I463" s="302">
        <v>3305.2833333333338</v>
      </c>
      <c r="J463" s="302">
        <v>3450.2666666666673</v>
      </c>
      <c r="K463" s="301">
        <v>3160.3</v>
      </c>
      <c r="L463" s="301">
        <v>2910</v>
      </c>
      <c r="M463" s="301">
        <v>0.63834000000000002</v>
      </c>
      <c r="N463" s="1"/>
      <c r="O463" s="1"/>
    </row>
    <row r="464" spans="1:15" ht="12.75" customHeight="1">
      <c r="A464" s="30">
        <v>454</v>
      </c>
      <c r="B464" s="311" t="s">
        <v>201</v>
      </c>
      <c r="C464" s="301">
        <v>965.05</v>
      </c>
      <c r="D464" s="302">
        <v>961.03333333333342</v>
      </c>
      <c r="E464" s="302">
        <v>947.71666666666681</v>
      </c>
      <c r="F464" s="302">
        <v>930.38333333333344</v>
      </c>
      <c r="G464" s="302">
        <v>917.06666666666683</v>
      </c>
      <c r="H464" s="302">
        <v>978.36666666666679</v>
      </c>
      <c r="I464" s="302">
        <v>991.68333333333339</v>
      </c>
      <c r="J464" s="302">
        <v>1009.0166666666668</v>
      </c>
      <c r="K464" s="301">
        <v>974.35</v>
      </c>
      <c r="L464" s="301">
        <v>943.7</v>
      </c>
      <c r="M464" s="301">
        <v>70.433700000000002</v>
      </c>
      <c r="N464" s="1"/>
      <c r="O464" s="1"/>
    </row>
    <row r="465" spans="1:15" ht="12.75" customHeight="1">
      <c r="A465" s="30">
        <v>455</v>
      </c>
      <c r="B465" s="311" t="s">
        <v>534</v>
      </c>
      <c r="C465" s="301">
        <v>2030.35</v>
      </c>
      <c r="D465" s="302">
        <v>2018.45</v>
      </c>
      <c r="E465" s="302">
        <v>1991.9</v>
      </c>
      <c r="F465" s="302">
        <v>1953.45</v>
      </c>
      <c r="G465" s="302">
        <v>1926.9</v>
      </c>
      <c r="H465" s="302">
        <v>2056.9</v>
      </c>
      <c r="I465" s="302">
        <v>2083.4499999999998</v>
      </c>
      <c r="J465" s="302">
        <v>2121.9</v>
      </c>
      <c r="K465" s="301">
        <v>2045</v>
      </c>
      <c r="L465" s="301">
        <v>1980</v>
      </c>
      <c r="M465" s="301">
        <v>0.40812999999999999</v>
      </c>
      <c r="N465" s="1"/>
      <c r="O465" s="1"/>
    </row>
    <row r="466" spans="1:15" ht="12.75" customHeight="1">
      <c r="A466" s="30">
        <v>456</v>
      </c>
      <c r="B466" s="311" t="s">
        <v>535</v>
      </c>
      <c r="C466" s="301">
        <v>641.65</v>
      </c>
      <c r="D466" s="302">
        <v>638.11666666666667</v>
      </c>
      <c r="E466" s="302">
        <v>629.48333333333335</v>
      </c>
      <c r="F466" s="302">
        <v>617.31666666666672</v>
      </c>
      <c r="G466" s="302">
        <v>608.68333333333339</v>
      </c>
      <c r="H466" s="302">
        <v>650.2833333333333</v>
      </c>
      <c r="I466" s="302">
        <v>658.91666666666674</v>
      </c>
      <c r="J466" s="302">
        <v>671.08333333333326</v>
      </c>
      <c r="K466" s="301">
        <v>646.75</v>
      </c>
      <c r="L466" s="301">
        <v>625.95000000000005</v>
      </c>
      <c r="M466" s="301">
        <v>0.38639000000000001</v>
      </c>
      <c r="N466" s="1"/>
      <c r="O466" s="1"/>
    </row>
    <row r="467" spans="1:15" ht="12.75" customHeight="1">
      <c r="A467" s="30">
        <v>457</v>
      </c>
      <c r="B467" s="311" t="s">
        <v>539</v>
      </c>
      <c r="C467" s="301">
        <v>1487.5</v>
      </c>
      <c r="D467" s="302">
        <v>1492.1666666666667</v>
      </c>
      <c r="E467" s="302">
        <v>1460.3333333333335</v>
      </c>
      <c r="F467" s="302">
        <v>1433.1666666666667</v>
      </c>
      <c r="G467" s="302">
        <v>1401.3333333333335</v>
      </c>
      <c r="H467" s="302">
        <v>1519.3333333333335</v>
      </c>
      <c r="I467" s="302">
        <v>1551.166666666667</v>
      </c>
      <c r="J467" s="302">
        <v>1578.3333333333335</v>
      </c>
      <c r="K467" s="301">
        <v>1524</v>
      </c>
      <c r="L467" s="301">
        <v>1465</v>
      </c>
      <c r="M467" s="301">
        <v>8.0000599999999995</v>
      </c>
      <c r="N467" s="1"/>
      <c r="O467" s="1"/>
    </row>
    <row r="468" spans="1:15" ht="12.75" customHeight="1">
      <c r="A468" s="30">
        <v>458</v>
      </c>
      <c r="B468" s="311" t="s">
        <v>536</v>
      </c>
      <c r="C468" s="301">
        <v>2382.65</v>
      </c>
      <c r="D468" s="302">
        <v>2360.8166666666671</v>
      </c>
      <c r="E468" s="302">
        <v>2321.8333333333339</v>
      </c>
      <c r="F468" s="302">
        <v>2261.0166666666669</v>
      </c>
      <c r="G468" s="302">
        <v>2222.0333333333338</v>
      </c>
      <c r="H468" s="302">
        <v>2421.6333333333341</v>
      </c>
      <c r="I468" s="302">
        <v>2460.6166666666668</v>
      </c>
      <c r="J468" s="302">
        <v>2521.4333333333343</v>
      </c>
      <c r="K468" s="301">
        <v>2399.8000000000002</v>
      </c>
      <c r="L468" s="301">
        <v>2300</v>
      </c>
      <c r="M468" s="301">
        <v>0.81918999999999997</v>
      </c>
      <c r="N468" s="1"/>
      <c r="O468" s="1"/>
    </row>
    <row r="469" spans="1:15" ht="12.75" customHeight="1">
      <c r="A469" s="30">
        <v>459</v>
      </c>
      <c r="B469" s="311" t="s">
        <v>202</v>
      </c>
      <c r="C469" s="301">
        <v>1936.45</v>
      </c>
      <c r="D469" s="302">
        <v>1966.2166666666669</v>
      </c>
      <c r="E469" s="302">
        <v>1880.7833333333338</v>
      </c>
      <c r="F469" s="302">
        <v>1825.1166666666668</v>
      </c>
      <c r="G469" s="302">
        <v>1739.6833333333336</v>
      </c>
      <c r="H469" s="302">
        <v>2021.8833333333339</v>
      </c>
      <c r="I469" s="302">
        <v>2107.3166666666666</v>
      </c>
      <c r="J469" s="302">
        <v>2162.983333333334</v>
      </c>
      <c r="K469" s="301">
        <v>2051.65</v>
      </c>
      <c r="L469" s="301">
        <v>1910.55</v>
      </c>
      <c r="M469" s="301">
        <v>60.667079999999999</v>
      </c>
      <c r="N469" s="1"/>
      <c r="O469" s="1"/>
    </row>
    <row r="470" spans="1:15" ht="12.75" customHeight="1">
      <c r="A470" s="30">
        <v>460</v>
      </c>
      <c r="B470" s="311" t="s">
        <v>203</v>
      </c>
      <c r="C470" s="301">
        <v>2757.9</v>
      </c>
      <c r="D470" s="302">
        <v>2762.0166666666669</v>
      </c>
      <c r="E470" s="302">
        <v>2723.9833333333336</v>
      </c>
      <c r="F470" s="302">
        <v>2690.0666666666666</v>
      </c>
      <c r="G470" s="302">
        <v>2652.0333333333333</v>
      </c>
      <c r="H470" s="302">
        <v>2795.9333333333338</v>
      </c>
      <c r="I470" s="302">
        <v>2833.9666666666676</v>
      </c>
      <c r="J470" s="302">
        <v>2867.8833333333341</v>
      </c>
      <c r="K470" s="301">
        <v>2800.05</v>
      </c>
      <c r="L470" s="301">
        <v>2728.1</v>
      </c>
      <c r="M470" s="301">
        <v>1.3420099999999999</v>
      </c>
      <c r="N470" s="1"/>
      <c r="O470" s="1"/>
    </row>
    <row r="471" spans="1:15" ht="12.75" customHeight="1">
      <c r="A471" s="30">
        <v>461</v>
      </c>
      <c r="B471" s="311" t="s">
        <v>204</v>
      </c>
      <c r="C471" s="301">
        <v>465.6</v>
      </c>
      <c r="D471" s="302">
        <v>468.81666666666666</v>
      </c>
      <c r="E471" s="302">
        <v>458.5333333333333</v>
      </c>
      <c r="F471" s="302">
        <v>451.46666666666664</v>
      </c>
      <c r="G471" s="302">
        <v>441.18333333333328</v>
      </c>
      <c r="H471" s="302">
        <v>475.88333333333333</v>
      </c>
      <c r="I471" s="302">
        <v>486.16666666666674</v>
      </c>
      <c r="J471" s="302">
        <v>493.23333333333335</v>
      </c>
      <c r="K471" s="301">
        <v>479.1</v>
      </c>
      <c r="L471" s="301">
        <v>461.75</v>
      </c>
      <c r="M471" s="301">
        <v>8.4631799999999995</v>
      </c>
      <c r="N471" s="1"/>
      <c r="O471" s="1"/>
    </row>
    <row r="472" spans="1:15" ht="12.75" customHeight="1">
      <c r="A472" s="30">
        <v>462</v>
      </c>
      <c r="B472" s="311" t="s">
        <v>205</v>
      </c>
      <c r="C472" s="301">
        <v>1043.8</v>
      </c>
      <c r="D472" s="302">
        <v>1054.9333333333334</v>
      </c>
      <c r="E472" s="302">
        <v>1025.1666666666667</v>
      </c>
      <c r="F472" s="302">
        <v>1006.5333333333333</v>
      </c>
      <c r="G472" s="302">
        <v>976.76666666666665</v>
      </c>
      <c r="H472" s="302">
        <v>1073.5666666666668</v>
      </c>
      <c r="I472" s="302">
        <v>1103.3333333333333</v>
      </c>
      <c r="J472" s="302">
        <v>1121.9666666666669</v>
      </c>
      <c r="K472" s="301">
        <v>1084.7</v>
      </c>
      <c r="L472" s="301">
        <v>1036.3</v>
      </c>
      <c r="M472" s="301">
        <v>7.5309699999999999</v>
      </c>
      <c r="N472" s="1"/>
      <c r="O472" s="1"/>
    </row>
    <row r="473" spans="1:15" ht="12.75" customHeight="1">
      <c r="A473" s="30">
        <v>463</v>
      </c>
      <c r="B473" s="311" t="s">
        <v>537</v>
      </c>
      <c r="C473" s="301">
        <v>36.549999999999997</v>
      </c>
      <c r="D473" s="302">
        <v>36.833333333333329</v>
      </c>
      <c r="E473" s="302">
        <v>36.266666666666659</v>
      </c>
      <c r="F473" s="302">
        <v>35.983333333333327</v>
      </c>
      <c r="G473" s="302">
        <v>35.416666666666657</v>
      </c>
      <c r="H473" s="302">
        <v>37.11666666666666</v>
      </c>
      <c r="I473" s="302">
        <v>37.683333333333323</v>
      </c>
      <c r="J473" s="302">
        <v>37.966666666666661</v>
      </c>
      <c r="K473" s="301">
        <v>37.4</v>
      </c>
      <c r="L473" s="301">
        <v>36.549999999999997</v>
      </c>
      <c r="M473" s="301">
        <v>114.05068</v>
      </c>
      <c r="N473" s="1"/>
      <c r="O473" s="1"/>
    </row>
    <row r="474" spans="1:15" ht="12.75" customHeight="1">
      <c r="A474" s="30">
        <v>464</v>
      </c>
      <c r="B474" s="311" t="s">
        <v>538</v>
      </c>
      <c r="C474" s="301">
        <v>158.80000000000001</v>
      </c>
      <c r="D474" s="302">
        <v>155.83333333333334</v>
      </c>
      <c r="E474" s="302">
        <v>150.2166666666667</v>
      </c>
      <c r="F474" s="302">
        <v>141.63333333333335</v>
      </c>
      <c r="G474" s="302">
        <v>136.01666666666671</v>
      </c>
      <c r="H474" s="302">
        <v>164.41666666666669</v>
      </c>
      <c r="I474" s="302">
        <v>170.0333333333333</v>
      </c>
      <c r="J474" s="302">
        <v>178.61666666666667</v>
      </c>
      <c r="K474" s="301">
        <v>161.44999999999999</v>
      </c>
      <c r="L474" s="301">
        <v>147.25</v>
      </c>
      <c r="M474" s="301">
        <v>3.9736600000000002</v>
      </c>
      <c r="N474" s="1"/>
      <c r="O474" s="1"/>
    </row>
    <row r="475" spans="1:15" ht="12.75" customHeight="1">
      <c r="A475" s="30">
        <v>465</v>
      </c>
      <c r="B475" s="311" t="s">
        <v>525</v>
      </c>
      <c r="C475" s="301">
        <v>770.35</v>
      </c>
      <c r="D475" s="302">
        <v>764.83333333333337</v>
      </c>
      <c r="E475" s="302">
        <v>750.2166666666667</v>
      </c>
      <c r="F475" s="302">
        <v>730.08333333333337</v>
      </c>
      <c r="G475" s="302">
        <v>715.4666666666667</v>
      </c>
      <c r="H475" s="302">
        <v>784.9666666666667</v>
      </c>
      <c r="I475" s="302">
        <v>799.58333333333326</v>
      </c>
      <c r="J475" s="302">
        <v>819.7166666666667</v>
      </c>
      <c r="K475" s="301">
        <v>779.45</v>
      </c>
      <c r="L475" s="301">
        <v>744.7</v>
      </c>
      <c r="M475" s="301">
        <v>0.46143000000000001</v>
      </c>
      <c r="N475" s="1"/>
      <c r="O475" s="1"/>
    </row>
    <row r="476" spans="1:15" ht="12.75" customHeight="1">
      <c r="A476" s="30">
        <v>466</v>
      </c>
      <c r="B476" s="311" t="s">
        <v>845</v>
      </c>
      <c r="C476" s="301">
        <v>120.8</v>
      </c>
      <c r="D476" s="302">
        <v>120.23333333333333</v>
      </c>
      <c r="E476" s="302">
        <v>115.76666666666667</v>
      </c>
      <c r="F476" s="302">
        <v>110.73333333333333</v>
      </c>
      <c r="G476" s="302">
        <v>106.26666666666667</v>
      </c>
      <c r="H476" s="302">
        <v>125.26666666666667</v>
      </c>
      <c r="I476" s="302">
        <v>129.73333333333335</v>
      </c>
      <c r="J476" s="302">
        <v>134.76666666666665</v>
      </c>
      <c r="K476" s="301">
        <v>124.7</v>
      </c>
      <c r="L476" s="301">
        <v>115.2</v>
      </c>
      <c r="M476" s="301">
        <v>53.836790000000001</v>
      </c>
      <c r="N476" s="1"/>
      <c r="O476" s="1"/>
    </row>
    <row r="477" spans="1:15" ht="12.75" customHeight="1">
      <c r="A477" s="30">
        <v>467</v>
      </c>
      <c r="B477" s="311" t="s">
        <v>526</v>
      </c>
      <c r="C477" s="301">
        <v>37.6</v>
      </c>
      <c r="D477" s="302">
        <v>37.466666666666669</v>
      </c>
      <c r="E477" s="302">
        <v>36.733333333333334</v>
      </c>
      <c r="F477" s="302">
        <v>35.866666666666667</v>
      </c>
      <c r="G477" s="302">
        <v>35.133333333333333</v>
      </c>
      <c r="H477" s="302">
        <v>38.333333333333336</v>
      </c>
      <c r="I477" s="302">
        <v>39.06666666666667</v>
      </c>
      <c r="J477" s="302">
        <v>39.933333333333337</v>
      </c>
      <c r="K477" s="301">
        <v>38.200000000000003</v>
      </c>
      <c r="L477" s="301">
        <v>36.6</v>
      </c>
      <c r="M477" s="301">
        <v>117.79027000000001</v>
      </c>
      <c r="N477" s="1"/>
      <c r="O477" s="1"/>
    </row>
    <row r="478" spans="1:15" ht="12.75" customHeight="1">
      <c r="A478" s="30">
        <v>468</v>
      </c>
      <c r="B478" s="311" t="s">
        <v>206</v>
      </c>
      <c r="C478" s="301">
        <v>740.15</v>
      </c>
      <c r="D478" s="302">
        <v>740.91666666666663</v>
      </c>
      <c r="E478" s="302">
        <v>731.18333333333328</v>
      </c>
      <c r="F478" s="302">
        <v>722.2166666666667</v>
      </c>
      <c r="G478" s="302">
        <v>712.48333333333335</v>
      </c>
      <c r="H478" s="302">
        <v>749.88333333333321</v>
      </c>
      <c r="I478" s="302">
        <v>759.61666666666656</v>
      </c>
      <c r="J478" s="302">
        <v>768.58333333333314</v>
      </c>
      <c r="K478" s="301">
        <v>750.65</v>
      </c>
      <c r="L478" s="301">
        <v>731.95</v>
      </c>
      <c r="M478" s="301">
        <v>18.299199999999999</v>
      </c>
      <c r="N478" s="1"/>
      <c r="O478" s="1"/>
    </row>
    <row r="479" spans="1:15" ht="12.75" customHeight="1">
      <c r="A479" s="30">
        <v>469</v>
      </c>
      <c r="B479" s="311" t="s">
        <v>207</v>
      </c>
      <c r="C479" s="301">
        <v>1444.75</v>
      </c>
      <c r="D479" s="302">
        <v>1439.5666666666666</v>
      </c>
      <c r="E479" s="302">
        <v>1415.1833333333332</v>
      </c>
      <c r="F479" s="302">
        <v>1385.6166666666666</v>
      </c>
      <c r="G479" s="302">
        <v>1361.2333333333331</v>
      </c>
      <c r="H479" s="302">
        <v>1469.1333333333332</v>
      </c>
      <c r="I479" s="302">
        <v>1493.5166666666664</v>
      </c>
      <c r="J479" s="302">
        <v>1523.0833333333333</v>
      </c>
      <c r="K479" s="301">
        <v>1463.95</v>
      </c>
      <c r="L479" s="301">
        <v>1410</v>
      </c>
      <c r="M479" s="301">
        <v>3.1392799999999998</v>
      </c>
      <c r="N479" s="1"/>
      <c r="O479" s="1"/>
    </row>
    <row r="480" spans="1:15" ht="12.75" customHeight="1">
      <c r="A480" s="30">
        <v>470</v>
      </c>
      <c r="B480" s="311" t="s">
        <v>540</v>
      </c>
      <c r="C480" s="301">
        <v>10.65</v>
      </c>
      <c r="D480" s="302">
        <v>10.700000000000001</v>
      </c>
      <c r="E480" s="302">
        <v>10.550000000000002</v>
      </c>
      <c r="F480" s="302">
        <v>10.450000000000001</v>
      </c>
      <c r="G480" s="302">
        <v>10.300000000000002</v>
      </c>
      <c r="H480" s="302">
        <v>10.800000000000002</v>
      </c>
      <c r="I480" s="302">
        <v>10.950000000000001</v>
      </c>
      <c r="J480" s="302">
        <v>11.050000000000002</v>
      </c>
      <c r="K480" s="301">
        <v>10.85</v>
      </c>
      <c r="L480" s="301">
        <v>10.6</v>
      </c>
      <c r="M480" s="301">
        <v>20.756779999999999</v>
      </c>
      <c r="N480" s="1"/>
      <c r="O480" s="1"/>
    </row>
    <row r="481" spans="1:15" ht="12.75" customHeight="1">
      <c r="A481" s="30">
        <v>471</v>
      </c>
      <c r="B481" s="311" t="s">
        <v>541</v>
      </c>
      <c r="C481" s="301">
        <v>554.85</v>
      </c>
      <c r="D481" s="302">
        <v>552.18333333333339</v>
      </c>
      <c r="E481" s="302">
        <v>544.76666666666677</v>
      </c>
      <c r="F481" s="302">
        <v>534.68333333333339</v>
      </c>
      <c r="G481" s="302">
        <v>527.26666666666677</v>
      </c>
      <c r="H481" s="302">
        <v>562.26666666666677</v>
      </c>
      <c r="I481" s="302">
        <v>569.68333333333328</v>
      </c>
      <c r="J481" s="302">
        <v>579.76666666666677</v>
      </c>
      <c r="K481" s="301">
        <v>559.6</v>
      </c>
      <c r="L481" s="301">
        <v>542.1</v>
      </c>
      <c r="M481" s="301">
        <v>0.98292000000000002</v>
      </c>
      <c r="N481" s="1"/>
      <c r="O481" s="1"/>
    </row>
    <row r="482" spans="1:15" ht="12.75" customHeight="1">
      <c r="A482" s="30">
        <v>472</v>
      </c>
      <c r="B482" s="311" t="s">
        <v>543</v>
      </c>
      <c r="C482" s="301">
        <v>128.5</v>
      </c>
      <c r="D482" s="302">
        <v>129.63333333333333</v>
      </c>
      <c r="E482" s="302">
        <v>125.36666666666665</v>
      </c>
      <c r="F482" s="302">
        <v>122.23333333333332</v>
      </c>
      <c r="G482" s="302">
        <v>117.96666666666664</v>
      </c>
      <c r="H482" s="302">
        <v>132.76666666666665</v>
      </c>
      <c r="I482" s="302">
        <v>137.0333333333333</v>
      </c>
      <c r="J482" s="302">
        <v>140.16666666666666</v>
      </c>
      <c r="K482" s="301">
        <v>133.9</v>
      </c>
      <c r="L482" s="301">
        <v>126.5</v>
      </c>
      <c r="M482" s="301">
        <v>2.4758599999999999</v>
      </c>
      <c r="N482" s="1"/>
      <c r="O482" s="1"/>
    </row>
    <row r="483" spans="1:15" ht="12.75" customHeight="1">
      <c r="A483" s="30">
        <v>473</v>
      </c>
      <c r="B483" s="311" t="s">
        <v>544</v>
      </c>
      <c r="C483" s="301">
        <v>15.05</v>
      </c>
      <c r="D483" s="302">
        <v>15.15</v>
      </c>
      <c r="E483" s="302">
        <v>14.8</v>
      </c>
      <c r="F483" s="302">
        <v>14.55</v>
      </c>
      <c r="G483" s="302">
        <v>14.200000000000001</v>
      </c>
      <c r="H483" s="302">
        <v>15.4</v>
      </c>
      <c r="I483" s="302">
        <v>15.749999999999998</v>
      </c>
      <c r="J483" s="302">
        <v>16</v>
      </c>
      <c r="K483" s="301">
        <v>15.5</v>
      </c>
      <c r="L483" s="301">
        <v>14.9</v>
      </c>
      <c r="M483" s="301">
        <v>10.04827</v>
      </c>
      <c r="N483" s="1"/>
      <c r="O483" s="1"/>
    </row>
    <row r="484" spans="1:15" ht="12.75" customHeight="1">
      <c r="A484" s="30">
        <v>474</v>
      </c>
      <c r="B484" s="311" t="s">
        <v>208</v>
      </c>
      <c r="C484" s="301">
        <v>5177.3</v>
      </c>
      <c r="D484" s="302">
        <v>5212.4333333333334</v>
      </c>
      <c r="E484" s="302">
        <v>5121.916666666667</v>
      </c>
      <c r="F484" s="302">
        <v>5066.5333333333338</v>
      </c>
      <c r="G484" s="302">
        <v>4976.0166666666673</v>
      </c>
      <c r="H484" s="302">
        <v>5267.8166666666666</v>
      </c>
      <c r="I484" s="302">
        <v>5358.333333333333</v>
      </c>
      <c r="J484" s="302">
        <v>5413.7166666666662</v>
      </c>
      <c r="K484" s="301">
        <v>5302.95</v>
      </c>
      <c r="L484" s="301">
        <v>5157.05</v>
      </c>
      <c r="M484" s="301">
        <v>8.1935199999999995</v>
      </c>
      <c r="N484" s="1"/>
      <c r="O484" s="1"/>
    </row>
    <row r="485" spans="1:15" ht="12.75" customHeight="1">
      <c r="A485" s="30">
        <v>475</v>
      </c>
      <c r="B485" s="311" t="s">
        <v>277</v>
      </c>
      <c r="C485" s="301">
        <v>35.700000000000003</v>
      </c>
      <c r="D485" s="302">
        <v>35.85</v>
      </c>
      <c r="E485" s="302">
        <v>34.450000000000003</v>
      </c>
      <c r="F485" s="302">
        <v>33.200000000000003</v>
      </c>
      <c r="G485" s="302">
        <v>31.800000000000004</v>
      </c>
      <c r="H485" s="302">
        <v>37.1</v>
      </c>
      <c r="I485" s="302">
        <v>38.499999999999993</v>
      </c>
      <c r="J485" s="302">
        <v>39.75</v>
      </c>
      <c r="K485" s="301">
        <v>37.25</v>
      </c>
      <c r="L485" s="301">
        <v>34.6</v>
      </c>
      <c r="M485" s="301">
        <v>212.37573</v>
      </c>
      <c r="N485" s="1"/>
      <c r="O485" s="1"/>
    </row>
    <row r="486" spans="1:15" ht="12.75" customHeight="1">
      <c r="A486" s="30">
        <v>476</v>
      </c>
      <c r="B486" s="311" t="s">
        <v>209</v>
      </c>
      <c r="C486" s="301">
        <v>665.15</v>
      </c>
      <c r="D486" s="302">
        <v>670.69999999999993</v>
      </c>
      <c r="E486" s="302">
        <v>653.69999999999982</v>
      </c>
      <c r="F486" s="302">
        <v>642.24999999999989</v>
      </c>
      <c r="G486" s="302">
        <v>625.24999999999977</v>
      </c>
      <c r="H486" s="302">
        <v>682.14999999999986</v>
      </c>
      <c r="I486" s="302">
        <v>699.15000000000009</v>
      </c>
      <c r="J486" s="302">
        <v>710.59999999999991</v>
      </c>
      <c r="K486" s="301">
        <v>687.7</v>
      </c>
      <c r="L486" s="301">
        <v>659.25</v>
      </c>
      <c r="M486" s="301">
        <v>26.074999999999999</v>
      </c>
      <c r="N486" s="1"/>
      <c r="O486" s="1"/>
    </row>
    <row r="487" spans="1:15" ht="12.75" customHeight="1">
      <c r="A487" s="30">
        <v>477</v>
      </c>
      <c r="B487" s="311" t="s">
        <v>542</v>
      </c>
      <c r="C487" s="301">
        <v>619.45000000000005</v>
      </c>
      <c r="D487" s="302">
        <v>618.15</v>
      </c>
      <c r="E487" s="302">
        <v>596.29999999999995</v>
      </c>
      <c r="F487" s="302">
        <v>573.15</v>
      </c>
      <c r="G487" s="302">
        <v>551.29999999999995</v>
      </c>
      <c r="H487" s="302">
        <v>641.29999999999995</v>
      </c>
      <c r="I487" s="302">
        <v>663.15000000000009</v>
      </c>
      <c r="J487" s="302">
        <v>686.3</v>
      </c>
      <c r="K487" s="301">
        <v>640</v>
      </c>
      <c r="L487" s="301">
        <v>595</v>
      </c>
      <c r="M487" s="301">
        <v>1.9016</v>
      </c>
      <c r="N487" s="1"/>
      <c r="O487" s="1"/>
    </row>
    <row r="488" spans="1:15" ht="12.75" customHeight="1">
      <c r="A488" s="30">
        <v>478</v>
      </c>
      <c r="B488" s="311" t="s">
        <v>547</v>
      </c>
      <c r="C488" s="301">
        <v>319.2</v>
      </c>
      <c r="D488" s="302">
        <v>319.66666666666669</v>
      </c>
      <c r="E488" s="302">
        <v>309.53333333333336</v>
      </c>
      <c r="F488" s="302">
        <v>299.86666666666667</v>
      </c>
      <c r="G488" s="302">
        <v>289.73333333333335</v>
      </c>
      <c r="H488" s="302">
        <v>329.33333333333337</v>
      </c>
      <c r="I488" s="302">
        <v>339.4666666666667</v>
      </c>
      <c r="J488" s="302">
        <v>349.13333333333338</v>
      </c>
      <c r="K488" s="301">
        <v>329.8</v>
      </c>
      <c r="L488" s="301">
        <v>310</v>
      </c>
      <c r="M488" s="301">
        <v>1.10145</v>
      </c>
      <c r="N488" s="1"/>
      <c r="O488" s="1"/>
    </row>
    <row r="489" spans="1:15" ht="12.75" customHeight="1">
      <c r="A489" s="30">
        <v>479</v>
      </c>
      <c r="B489" s="311" t="s">
        <v>548</v>
      </c>
      <c r="C489" s="301">
        <v>26</v>
      </c>
      <c r="D489" s="302">
        <v>26.383333333333336</v>
      </c>
      <c r="E489" s="302">
        <v>25.366666666666674</v>
      </c>
      <c r="F489" s="302">
        <v>24.733333333333338</v>
      </c>
      <c r="G489" s="302">
        <v>23.716666666666676</v>
      </c>
      <c r="H489" s="302">
        <v>27.016666666666673</v>
      </c>
      <c r="I489" s="302">
        <v>28.033333333333331</v>
      </c>
      <c r="J489" s="302">
        <v>28.666666666666671</v>
      </c>
      <c r="K489" s="301">
        <v>27.4</v>
      </c>
      <c r="L489" s="301">
        <v>25.75</v>
      </c>
      <c r="M489" s="301">
        <v>47.922510000000003</v>
      </c>
      <c r="N489" s="1"/>
      <c r="O489" s="1"/>
    </row>
    <row r="490" spans="1:15" ht="12.75" customHeight="1">
      <c r="A490" s="30">
        <v>480</v>
      </c>
      <c r="B490" s="311" t="s">
        <v>549</v>
      </c>
      <c r="C490" s="301">
        <v>523.85</v>
      </c>
      <c r="D490" s="302">
        <v>533.88333333333333</v>
      </c>
      <c r="E490" s="302">
        <v>505.01666666666665</v>
      </c>
      <c r="F490" s="302">
        <v>486.18333333333328</v>
      </c>
      <c r="G490" s="302">
        <v>457.31666666666661</v>
      </c>
      <c r="H490" s="302">
        <v>552.7166666666667</v>
      </c>
      <c r="I490" s="302">
        <v>581.58333333333326</v>
      </c>
      <c r="J490" s="302">
        <v>600.41666666666674</v>
      </c>
      <c r="K490" s="301">
        <v>562.75</v>
      </c>
      <c r="L490" s="301">
        <v>515.04999999999995</v>
      </c>
      <c r="M490" s="301">
        <v>1.23959</v>
      </c>
      <c r="N490" s="1"/>
      <c r="O490" s="1"/>
    </row>
    <row r="491" spans="1:15" ht="12.75" customHeight="1">
      <c r="A491" s="30">
        <v>481</v>
      </c>
      <c r="B491" s="311" t="s">
        <v>551</v>
      </c>
      <c r="C491" s="301">
        <v>303.8</v>
      </c>
      <c r="D491" s="302">
        <v>304.81666666666666</v>
      </c>
      <c r="E491" s="302">
        <v>297.23333333333335</v>
      </c>
      <c r="F491" s="302">
        <v>290.66666666666669</v>
      </c>
      <c r="G491" s="302">
        <v>283.08333333333337</v>
      </c>
      <c r="H491" s="302">
        <v>311.38333333333333</v>
      </c>
      <c r="I491" s="302">
        <v>318.9666666666667</v>
      </c>
      <c r="J491" s="302">
        <v>325.5333333333333</v>
      </c>
      <c r="K491" s="301">
        <v>312.39999999999998</v>
      </c>
      <c r="L491" s="301">
        <v>298.25</v>
      </c>
      <c r="M491" s="301">
        <v>1.7811999999999999</v>
      </c>
      <c r="N491" s="1"/>
      <c r="O491" s="1"/>
    </row>
    <row r="492" spans="1:15" ht="12.75" customHeight="1">
      <c r="A492" s="30">
        <v>482</v>
      </c>
      <c r="B492" s="311" t="s">
        <v>279</v>
      </c>
      <c r="C492" s="301">
        <v>751.05</v>
      </c>
      <c r="D492" s="302">
        <v>757.73333333333323</v>
      </c>
      <c r="E492" s="302">
        <v>739.36666666666645</v>
      </c>
      <c r="F492" s="302">
        <v>727.68333333333317</v>
      </c>
      <c r="G492" s="302">
        <v>709.31666666666638</v>
      </c>
      <c r="H492" s="302">
        <v>769.41666666666652</v>
      </c>
      <c r="I492" s="302">
        <v>787.7833333333333</v>
      </c>
      <c r="J492" s="302">
        <v>799.46666666666658</v>
      </c>
      <c r="K492" s="301">
        <v>776.1</v>
      </c>
      <c r="L492" s="301">
        <v>746.05</v>
      </c>
      <c r="M492" s="301">
        <v>21.366289999999999</v>
      </c>
      <c r="N492" s="1"/>
      <c r="O492" s="1"/>
    </row>
    <row r="493" spans="1:15" ht="12.75" customHeight="1">
      <c r="A493" s="30">
        <v>483</v>
      </c>
      <c r="B493" s="311" t="s">
        <v>210</v>
      </c>
      <c r="C493" s="301">
        <v>263.95</v>
      </c>
      <c r="D493" s="302">
        <v>266.25</v>
      </c>
      <c r="E493" s="302">
        <v>260.5</v>
      </c>
      <c r="F493" s="302">
        <v>257.05</v>
      </c>
      <c r="G493" s="302">
        <v>251.3</v>
      </c>
      <c r="H493" s="302">
        <v>269.7</v>
      </c>
      <c r="I493" s="302">
        <v>275.45</v>
      </c>
      <c r="J493" s="302">
        <v>278.89999999999998</v>
      </c>
      <c r="K493" s="301">
        <v>272</v>
      </c>
      <c r="L493" s="301">
        <v>262.8</v>
      </c>
      <c r="M493" s="301">
        <v>138.52869999999999</v>
      </c>
      <c r="N493" s="1"/>
      <c r="O493" s="1"/>
    </row>
    <row r="494" spans="1:15" ht="12.75" customHeight="1">
      <c r="A494" s="30">
        <v>484</v>
      </c>
      <c r="B494" s="311" t="s">
        <v>552</v>
      </c>
      <c r="C494" s="301">
        <v>1853.55</v>
      </c>
      <c r="D494" s="302">
        <v>1858.8500000000001</v>
      </c>
      <c r="E494" s="302">
        <v>1829.7000000000003</v>
      </c>
      <c r="F494" s="302">
        <v>1805.8500000000001</v>
      </c>
      <c r="G494" s="302">
        <v>1776.7000000000003</v>
      </c>
      <c r="H494" s="302">
        <v>1882.7000000000003</v>
      </c>
      <c r="I494" s="302">
        <v>1911.8500000000004</v>
      </c>
      <c r="J494" s="302">
        <v>1935.7000000000003</v>
      </c>
      <c r="K494" s="301">
        <v>1888</v>
      </c>
      <c r="L494" s="301">
        <v>1835</v>
      </c>
      <c r="M494" s="301">
        <v>0.15819</v>
      </c>
      <c r="N494" s="1"/>
      <c r="O494" s="1"/>
    </row>
    <row r="495" spans="1:15" ht="12.75" customHeight="1">
      <c r="A495" s="30">
        <v>485</v>
      </c>
      <c r="B495" s="320" t="s">
        <v>278</v>
      </c>
      <c r="C495" s="321">
        <v>210.25</v>
      </c>
      <c r="D495" s="321">
        <v>209.83333333333334</v>
      </c>
      <c r="E495" s="321">
        <v>207.4666666666667</v>
      </c>
      <c r="F495" s="321">
        <v>204.68333333333337</v>
      </c>
      <c r="G495" s="321">
        <v>202.31666666666672</v>
      </c>
      <c r="H495" s="321">
        <v>212.61666666666667</v>
      </c>
      <c r="I495" s="321">
        <v>214.98333333333329</v>
      </c>
      <c r="J495" s="320">
        <v>217.76666666666665</v>
      </c>
      <c r="K495" s="320">
        <v>212.2</v>
      </c>
      <c r="L495" s="320">
        <v>207.05</v>
      </c>
      <c r="M495" s="270">
        <v>2.7538200000000002</v>
      </c>
      <c r="N495" s="1"/>
      <c r="O495" s="1"/>
    </row>
    <row r="496" spans="1:15" ht="12.75" customHeight="1">
      <c r="A496" s="30">
        <v>486</v>
      </c>
      <c r="B496" s="320" t="s">
        <v>553</v>
      </c>
      <c r="C496" s="321">
        <v>1851.9</v>
      </c>
      <c r="D496" s="321">
        <v>1872.6333333333332</v>
      </c>
      <c r="E496" s="321">
        <v>1809.2666666666664</v>
      </c>
      <c r="F496" s="321">
        <v>1766.6333333333332</v>
      </c>
      <c r="G496" s="321">
        <v>1703.2666666666664</v>
      </c>
      <c r="H496" s="321">
        <v>1915.2666666666664</v>
      </c>
      <c r="I496" s="321">
        <v>1978.6333333333332</v>
      </c>
      <c r="J496" s="320">
        <v>2021.2666666666664</v>
      </c>
      <c r="K496" s="320">
        <v>1936</v>
      </c>
      <c r="L496" s="320">
        <v>1830</v>
      </c>
      <c r="M496" s="270">
        <v>1.00075</v>
      </c>
      <c r="N496" s="1"/>
      <c r="O496" s="1"/>
    </row>
    <row r="497" spans="1:15" ht="12.75" customHeight="1">
      <c r="A497" s="30">
        <v>487</v>
      </c>
      <c r="B497" s="320" t="s">
        <v>546</v>
      </c>
      <c r="C497" s="301">
        <v>596.20000000000005</v>
      </c>
      <c r="D497" s="302">
        <v>589.08333333333337</v>
      </c>
      <c r="E497" s="302">
        <v>575.16666666666674</v>
      </c>
      <c r="F497" s="302">
        <v>554.13333333333333</v>
      </c>
      <c r="G497" s="302">
        <v>540.2166666666667</v>
      </c>
      <c r="H497" s="302">
        <v>610.11666666666679</v>
      </c>
      <c r="I497" s="302">
        <v>624.03333333333353</v>
      </c>
      <c r="J497" s="302">
        <v>645.06666666666683</v>
      </c>
      <c r="K497" s="301">
        <v>603</v>
      </c>
      <c r="L497" s="301">
        <v>568.04999999999995</v>
      </c>
      <c r="M497" s="301">
        <v>7.5523199999999999</v>
      </c>
      <c r="N497" s="1"/>
      <c r="O497" s="1"/>
    </row>
    <row r="498" spans="1:15" ht="12.75" customHeight="1">
      <c r="A498" s="30">
        <v>488</v>
      </c>
      <c r="B498" s="320" t="s">
        <v>545</v>
      </c>
      <c r="C498" s="321">
        <v>2571.3000000000002</v>
      </c>
      <c r="D498" s="321">
        <v>2601.2666666666669</v>
      </c>
      <c r="E498" s="321">
        <v>2520.0333333333338</v>
      </c>
      <c r="F498" s="321">
        <v>2468.7666666666669</v>
      </c>
      <c r="G498" s="321">
        <v>2387.5333333333338</v>
      </c>
      <c r="H498" s="321">
        <v>2652.5333333333338</v>
      </c>
      <c r="I498" s="321">
        <v>2733.7666666666664</v>
      </c>
      <c r="J498" s="320">
        <v>2785.0333333333338</v>
      </c>
      <c r="K498" s="320">
        <v>2682.5</v>
      </c>
      <c r="L498" s="320">
        <v>2550</v>
      </c>
      <c r="M498" s="270">
        <v>0.18562999999999999</v>
      </c>
      <c r="N498" s="1"/>
      <c r="O498" s="1"/>
    </row>
    <row r="499" spans="1:15" ht="12.75" customHeight="1">
      <c r="A499" s="30">
        <v>489</v>
      </c>
      <c r="B499" s="353" t="s">
        <v>211</v>
      </c>
      <c r="C499" s="301">
        <v>955.3</v>
      </c>
      <c r="D499" s="302">
        <v>951.25</v>
      </c>
      <c r="E499" s="302">
        <v>937.65</v>
      </c>
      <c r="F499" s="302">
        <v>920</v>
      </c>
      <c r="G499" s="302">
        <v>906.4</v>
      </c>
      <c r="H499" s="302">
        <v>968.9</v>
      </c>
      <c r="I499" s="302">
        <v>982.49999999999989</v>
      </c>
      <c r="J499" s="302">
        <v>1000.15</v>
      </c>
      <c r="K499" s="301">
        <v>964.85</v>
      </c>
      <c r="L499" s="301">
        <v>933.6</v>
      </c>
      <c r="M499" s="301">
        <v>9.8503600000000002</v>
      </c>
      <c r="N499" s="1"/>
      <c r="O499" s="1"/>
    </row>
    <row r="500" spans="1:15" ht="12.75" customHeight="1">
      <c r="A500" s="30">
        <v>490</v>
      </c>
      <c r="B500" s="355" t="s">
        <v>550</v>
      </c>
      <c r="C500" s="321">
        <v>255.75</v>
      </c>
      <c r="D500" s="321">
        <v>258.46666666666664</v>
      </c>
      <c r="E500" s="321">
        <v>249.5333333333333</v>
      </c>
      <c r="F500" s="321">
        <v>243.31666666666666</v>
      </c>
      <c r="G500" s="321">
        <v>234.38333333333333</v>
      </c>
      <c r="H500" s="321">
        <v>264.68333333333328</v>
      </c>
      <c r="I500" s="321">
        <v>273.61666666666656</v>
      </c>
      <c r="J500" s="321">
        <v>279.83333333333326</v>
      </c>
      <c r="K500" s="320">
        <v>267.39999999999998</v>
      </c>
      <c r="L500" s="320">
        <v>252.25</v>
      </c>
      <c r="M500" s="270">
        <v>10.70528</v>
      </c>
      <c r="N500" s="1"/>
      <c r="O500" s="1"/>
    </row>
    <row r="501" spans="1:15" ht="12.75" customHeight="1">
      <c r="A501" s="30">
        <v>491</v>
      </c>
      <c r="B501" s="281" t="s">
        <v>554</v>
      </c>
      <c r="C501" s="301">
        <v>208.55</v>
      </c>
      <c r="D501" s="302">
        <v>205.86666666666667</v>
      </c>
      <c r="E501" s="302">
        <v>199.23333333333335</v>
      </c>
      <c r="F501" s="302">
        <v>189.91666666666669</v>
      </c>
      <c r="G501" s="302">
        <v>183.28333333333336</v>
      </c>
      <c r="H501" s="302">
        <v>215.18333333333334</v>
      </c>
      <c r="I501" s="302">
        <v>221.81666666666666</v>
      </c>
      <c r="J501" s="302">
        <v>231.13333333333333</v>
      </c>
      <c r="K501" s="301">
        <v>212.5</v>
      </c>
      <c r="L501" s="301">
        <v>196.55</v>
      </c>
      <c r="M501" s="301">
        <v>20.693999999999999</v>
      </c>
      <c r="N501" s="1"/>
      <c r="O501" s="1"/>
    </row>
    <row r="502" spans="1:15" ht="12.75" customHeight="1">
      <c r="A502" s="30">
        <v>492</v>
      </c>
      <c r="B502" s="320" t="s">
        <v>555</v>
      </c>
      <c r="C502" s="321">
        <v>71.150000000000006</v>
      </c>
      <c r="D502" s="321">
        <v>70.8</v>
      </c>
      <c r="E502" s="321">
        <v>69.25</v>
      </c>
      <c r="F502" s="321">
        <v>67.350000000000009</v>
      </c>
      <c r="G502" s="321">
        <v>65.800000000000011</v>
      </c>
      <c r="H502" s="321">
        <v>72.699999999999989</v>
      </c>
      <c r="I502" s="321">
        <v>74.249999999999972</v>
      </c>
      <c r="J502" s="321">
        <v>76.149999999999977</v>
      </c>
      <c r="K502" s="320">
        <v>72.349999999999994</v>
      </c>
      <c r="L502" s="320">
        <v>68.900000000000006</v>
      </c>
      <c r="M502" s="270">
        <v>24.95091</v>
      </c>
      <c r="N502" s="1"/>
      <c r="O502" s="1"/>
    </row>
    <row r="503" spans="1:15" ht="12.75" customHeight="1">
      <c r="A503" s="30">
        <v>493</v>
      </c>
      <c r="B503" s="270" t="s">
        <v>556</v>
      </c>
      <c r="C503" s="301">
        <v>471.85</v>
      </c>
      <c r="D503" s="302">
        <v>466.7</v>
      </c>
      <c r="E503" s="302">
        <v>458.4</v>
      </c>
      <c r="F503" s="302">
        <v>444.95</v>
      </c>
      <c r="G503" s="302">
        <v>436.65</v>
      </c>
      <c r="H503" s="302">
        <v>480.15</v>
      </c>
      <c r="I503" s="302">
        <v>488.45000000000005</v>
      </c>
      <c r="J503" s="302">
        <v>501.9</v>
      </c>
      <c r="K503" s="301">
        <v>475</v>
      </c>
      <c r="L503" s="301">
        <v>453.25</v>
      </c>
      <c r="M503" s="301">
        <v>0.54754999999999998</v>
      </c>
      <c r="N503" s="1"/>
      <c r="O503" s="1"/>
    </row>
    <row r="504" spans="1:15" ht="12.75" customHeight="1">
      <c r="A504" s="30">
        <v>494</v>
      </c>
      <c r="B504" s="354" t="s">
        <v>280</v>
      </c>
      <c r="C504" s="321">
        <v>1461.45</v>
      </c>
      <c r="D504" s="321">
        <v>1466.1499999999999</v>
      </c>
      <c r="E504" s="321">
        <v>1447.2999999999997</v>
      </c>
      <c r="F504" s="321">
        <v>1433.1499999999999</v>
      </c>
      <c r="G504" s="321">
        <v>1414.2999999999997</v>
      </c>
      <c r="H504" s="321">
        <v>1480.2999999999997</v>
      </c>
      <c r="I504" s="321">
        <v>1499.1499999999996</v>
      </c>
      <c r="J504" s="321">
        <v>1513.2999999999997</v>
      </c>
      <c r="K504" s="320">
        <v>1485</v>
      </c>
      <c r="L504" s="320">
        <v>1452</v>
      </c>
      <c r="M504" s="270">
        <v>1.7012</v>
      </c>
      <c r="N504" s="1"/>
      <c r="O504" s="1"/>
    </row>
    <row r="505" spans="1:15" ht="12.75" customHeight="1">
      <c r="A505" s="30">
        <v>495</v>
      </c>
      <c r="B505" s="270" t="s">
        <v>212</v>
      </c>
      <c r="C505" s="301">
        <v>405.2</v>
      </c>
      <c r="D505" s="302">
        <v>408.66666666666669</v>
      </c>
      <c r="E505" s="302">
        <v>398.58333333333337</v>
      </c>
      <c r="F505" s="302">
        <v>391.9666666666667</v>
      </c>
      <c r="G505" s="302">
        <v>381.88333333333338</v>
      </c>
      <c r="H505" s="302">
        <v>415.28333333333336</v>
      </c>
      <c r="I505" s="302">
        <v>425.36666666666673</v>
      </c>
      <c r="J505" s="302">
        <v>431.98333333333335</v>
      </c>
      <c r="K505" s="301">
        <v>418.75</v>
      </c>
      <c r="L505" s="301">
        <v>402.05</v>
      </c>
      <c r="M505" s="301">
        <v>207.75273000000001</v>
      </c>
      <c r="N505" s="1"/>
      <c r="O505" s="1"/>
    </row>
    <row r="506" spans="1:15" ht="12.75" customHeight="1">
      <c r="A506" s="30">
        <v>496</v>
      </c>
      <c r="B506" s="270" t="s">
        <v>557</v>
      </c>
      <c r="C506" s="321">
        <v>229.05</v>
      </c>
      <c r="D506" s="321">
        <v>229.18333333333331</v>
      </c>
      <c r="E506" s="321">
        <v>225.86666666666662</v>
      </c>
      <c r="F506" s="321">
        <v>222.68333333333331</v>
      </c>
      <c r="G506" s="321">
        <v>219.36666666666662</v>
      </c>
      <c r="H506" s="321">
        <v>232.36666666666662</v>
      </c>
      <c r="I506" s="321">
        <v>235.68333333333328</v>
      </c>
      <c r="J506" s="320">
        <v>238.86666666666662</v>
      </c>
      <c r="K506" s="320">
        <v>232.5</v>
      </c>
      <c r="L506" s="320">
        <v>226</v>
      </c>
      <c r="M506" s="270">
        <v>2.79</v>
      </c>
      <c r="N506" s="1"/>
      <c r="O506" s="1"/>
    </row>
    <row r="507" spans="1:15" ht="12.75" customHeight="1">
      <c r="A507" s="377">
        <v>497</v>
      </c>
      <c r="B507" s="270" t="s">
        <v>281</v>
      </c>
      <c r="C507" s="321">
        <v>12.45</v>
      </c>
      <c r="D507" s="321">
        <v>12.5</v>
      </c>
      <c r="E507" s="321">
        <v>12.3</v>
      </c>
      <c r="F507" s="321">
        <v>12.15</v>
      </c>
      <c r="G507" s="321">
        <v>11.950000000000001</v>
      </c>
      <c r="H507" s="321">
        <v>12.65</v>
      </c>
      <c r="I507" s="321">
        <v>12.85</v>
      </c>
      <c r="J507" s="320">
        <v>13</v>
      </c>
      <c r="K507" s="320">
        <v>12.7</v>
      </c>
      <c r="L507" s="320">
        <v>12.35</v>
      </c>
      <c r="M507" s="270">
        <v>898.33411000000001</v>
      </c>
      <c r="N507" s="1"/>
      <c r="O507" s="1"/>
    </row>
    <row r="508" spans="1:15" ht="12.75" customHeight="1">
      <c r="A508" s="320">
        <v>498</v>
      </c>
      <c r="B508" s="270" t="s">
        <v>213</v>
      </c>
      <c r="C508" s="321">
        <v>214.8</v>
      </c>
      <c r="D508" s="321">
        <v>214.16666666666666</v>
      </c>
      <c r="E508" s="321">
        <v>210.5333333333333</v>
      </c>
      <c r="F508" s="321">
        <v>206.26666666666665</v>
      </c>
      <c r="G508" s="321">
        <v>202.6333333333333</v>
      </c>
      <c r="H508" s="321">
        <v>218.43333333333331</v>
      </c>
      <c r="I508" s="321">
        <v>222.06666666666669</v>
      </c>
      <c r="J508" s="320">
        <v>226.33333333333331</v>
      </c>
      <c r="K508" s="320">
        <v>217.8</v>
      </c>
      <c r="L508" s="320">
        <v>209.9</v>
      </c>
      <c r="M508" s="270">
        <v>101.80352000000001</v>
      </c>
      <c r="N508" s="1"/>
      <c r="O508" s="1"/>
    </row>
    <row r="509" spans="1:15" ht="12.75" customHeight="1">
      <c r="A509" s="320">
        <v>499</v>
      </c>
      <c r="B509" s="270" t="s">
        <v>558</v>
      </c>
      <c r="C509" s="321">
        <v>263.25</v>
      </c>
      <c r="D509" s="321">
        <v>264</v>
      </c>
      <c r="E509" s="321">
        <v>258.3</v>
      </c>
      <c r="F509" s="321">
        <v>253.35000000000002</v>
      </c>
      <c r="G509" s="321">
        <v>247.65000000000003</v>
      </c>
      <c r="H509" s="321">
        <v>268.95</v>
      </c>
      <c r="I509" s="321">
        <v>274.65000000000003</v>
      </c>
      <c r="J509" s="320">
        <v>279.59999999999997</v>
      </c>
      <c r="K509" s="320">
        <v>269.7</v>
      </c>
      <c r="L509" s="320">
        <v>259.05</v>
      </c>
      <c r="M509" s="270">
        <v>4.18004</v>
      </c>
      <c r="N509" s="1"/>
      <c r="O509" s="1"/>
    </row>
    <row r="510" spans="1:15" ht="12.75" customHeight="1">
      <c r="A510" s="320"/>
      <c r="B510" s="283" t="s">
        <v>559</v>
      </c>
      <c r="C510" s="282">
        <v>1527.1</v>
      </c>
      <c r="D510" s="282">
        <v>1529.3666666666668</v>
      </c>
      <c r="E510" s="282">
        <v>1508.7333333333336</v>
      </c>
      <c r="F510" s="282">
        <v>1490.3666666666668</v>
      </c>
      <c r="G510" s="282">
        <v>1469.7333333333336</v>
      </c>
      <c r="H510" s="282">
        <v>1547.7333333333336</v>
      </c>
      <c r="I510" s="282">
        <v>1568.3666666666668</v>
      </c>
      <c r="J510" s="281">
        <v>1586.7333333333336</v>
      </c>
      <c r="K510" s="281">
        <v>1550</v>
      </c>
      <c r="L510" s="281">
        <v>1511</v>
      </c>
      <c r="M510" s="283">
        <v>0.16752</v>
      </c>
      <c r="N510" s="1"/>
      <c r="O510" s="1"/>
    </row>
    <row r="511" spans="1:15" ht="12.75" customHeight="1">
      <c r="A511" s="320"/>
      <c r="J511" s="1"/>
      <c r="K511" s="1"/>
      <c r="L511" s="1"/>
      <c r="M511" s="1"/>
      <c r="N511" s="1"/>
      <c r="O511" s="1"/>
    </row>
    <row r="512" spans="1:15" ht="12.75" customHeight="1">
      <c r="A512" s="281"/>
      <c r="J512" s="1"/>
      <c r="K512" s="1"/>
      <c r="L512" s="1"/>
      <c r="M512" s="1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3" t="s">
        <v>284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214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227</v>
      </c>
      <c r="N529" s="1"/>
      <c r="O529" s="1"/>
    </row>
    <row r="530" spans="1:15" ht="12.75" customHeight="1">
      <c r="A530" s="67" t="s">
        <v>228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86"/>
      <c r="B5" s="487"/>
      <c r="C5" s="486"/>
      <c r="D5" s="487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15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561</v>
      </c>
      <c r="B7" s="488" t="s">
        <v>562</v>
      </c>
      <c r="C7" s="487"/>
      <c r="D7" s="7">
        <f>Main!B10</f>
        <v>44732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563</v>
      </c>
      <c r="B9" s="85" t="s">
        <v>564</v>
      </c>
      <c r="C9" s="85" t="s">
        <v>565</v>
      </c>
      <c r="D9" s="85" t="s">
        <v>566</v>
      </c>
      <c r="E9" s="85" t="s">
        <v>567</v>
      </c>
      <c r="F9" s="85" t="s">
        <v>568</v>
      </c>
      <c r="G9" s="85" t="s">
        <v>569</v>
      </c>
      <c r="H9" s="85" t="s">
        <v>570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44729</v>
      </c>
      <c r="B10" s="29">
        <v>539011</v>
      </c>
      <c r="C10" s="28" t="s">
        <v>1026</v>
      </c>
      <c r="D10" s="28" t="s">
        <v>992</v>
      </c>
      <c r="E10" s="28" t="s">
        <v>571</v>
      </c>
      <c r="F10" s="87">
        <v>35000</v>
      </c>
      <c r="G10" s="29">
        <v>298.75</v>
      </c>
      <c r="H10" s="29" t="s">
        <v>310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44729</v>
      </c>
      <c r="B11" s="29">
        <v>539011</v>
      </c>
      <c r="C11" s="28" t="s">
        <v>1026</v>
      </c>
      <c r="D11" s="28" t="s">
        <v>992</v>
      </c>
      <c r="E11" s="28" t="s">
        <v>572</v>
      </c>
      <c r="F11" s="87">
        <v>12320</v>
      </c>
      <c r="G11" s="29">
        <v>301.32</v>
      </c>
      <c r="H11" s="29" t="s">
        <v>310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44729</v>
      </c>
      <c r="B12" s="29">
        <v>532848</v>
      </c>
      <c r="C12" s="28" t="s">
        <v>346</v>
      </c>
      <c r="D12" s="28" t="s">
        <v>1045</v>
      </c>
      <c r="E12" s="28" t="s">
        <v>572</v>
      </c>
      <c r="F12" s="87">
        <v>5750000</v>
      </c>
      <c r="G12" s="29">
        <v>167.17</v>
      </c>
      <c r="H12" s="29" t="s">
        <v>310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44729</v>
      </c>
      <c r="B13" s="29">
        <v>532848</v>
      </c>
      <c r="C13" s="28" t="s">
        <v>346</v>
      </c>
      <c r="D13" s="28" t="s">
        <v>1046</v>
      </c>
      <c r="E13" s="28" t="s">
        <v>572</v>
      </c>
      <c r="F13" s="87">
        <v>301879</v>
      </c>
      <c r="G13" s="29">
        <v>167.14</v>
      </c>
      <c r="H13" s="29" t="s">
        <v>310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44729</v>
      </c>
      <c r="B14" s="29">
        <v>532848</v>
      </c>
      <c r="C14" s="28" t="s">
        <v>346</v>
      </c>
      <c r="D14" s="28" t="s">
        <v>1046</v>
      </c>
      <c r="E14" s="28" t="s">
        <v>571</v>
      </c>
      <c r="F14" s="87">
        <v>1681879</v>
      </c>
      <c r="G14" s="29">
        <v>167.5</v>
      </c>
      <c r="H14" s="29" t="s">
        <v>310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44729</v>
      </c>
      <c r="B15" s="29">
        <v>543516</v>
      </c>
      <c r="C15" s="28" t="s">
        <v>1047</v>
      </c>
      <c r="D15" s="28" t="s">
        <v>1048</v>
      </c>
      <c r="E15" s="28" t="s">
        <v>572</v>
      </c>
      <c r="F15" s="87">
        <v>8000</v>
      </c>
      <c r="G15" s="29">
        <v>88</v>
      </c>
      <c r="H15" s="29" t="s">
        <v>310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44729</v>
      </c>
      <c r="B16" s="29">
        <v>543516</v>
      </c>
      <c r="C16" s="28" t="s">
        <v>1047</v>
      </c>
      <c r="D16" s="28" t="s">
        <v>1049</v>
      </c>
      <c r="E16" s="28" t="s">
        <v>571</v>
      </c>
      <c r="F16" s="87">
        <v>14000</v>
      </c>
      <c r="G16" s="29">
        <v>88</v>
      </c>
      <c r="H16" s="29" t="s">
        <v>310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44729</v>
      </c>
      <c r="B17" s="29">
        <v>542906</v>
      </c>
      <c r="C17" s="28" t="s">
        <v>1050</v>
      </c>
      <c r="D17" s="28" t="s">
        <v>1051</v>
      </c>
      <c r="E17" s="28" t="s">
        <v>572</v>
      </c>
      <c r="F17" s="87">
        <v>37500</v>
      </c>
      <c r="G17" s="29">
        <v>24.25</v>
      </c>
      <c r="H17" s="29" t="s">
        <v>310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44729</v>
      </c>
      <c r="B18" s="29">
        <v>537707</v>
      </c>
      <c r="C18" s="28" t="s">
        <v>1003</v>
      </c>
      <c r="D18" s="28" t="s">
        <v>1052</v>
      </c>
      <c r="E18" s="28" t="s">
        <v>572</v>
      </c>
      <c r="F18" s="87">
        <v>87000</v>
      </c>
      <c r="G18" s="29">
        <v>36.5</v>
      </c>
      <c r="H18" s="29" t="s">
        <v>310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44729</v>
      </c>
      <c r="B19" s="29">
        <v>537707</v>
      </c>
      <c r="C19" s="28" t="s">
        <v>1003</v>
      </c>
      <c r="D19" s="28" t="s">
        <v>1053</v>
      </c>
      <c r="E19" s="28" t="s">
        <v>572</v>
      </c>
      <c r="F19" s="87">
        <v>78005</v>
      </c>
      <c r="G19" s="29">
        <v>36.5</v>
      </c>
      <c r="H19" s="29" t="s">
        <v>310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44729</v>
      </c>
      <c r="B20" s="29">
        <v>537707</v>
      </c>
      <c r="C20" s="28" t="s">
        <v>1003</v>
      </c>
      <c r="D20" s="28" t="s">
        <v>1054</v>
      </c>
      <c r="E20" s="28" t="s">
        <v>572</v>
      </c>
      <c r="F20" s="87">
        <v>100000</v>
      </c>
      <c r="G20" s="29">
        <v>36.5</v>
      </c>
      <c r="H20" s="29" t="s">
        <v>310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44729</v>
      </c>
      <c r="B21" s="29">
        <v>537707</v>
      </c>
      <c r="C21" s="28" t="s">
        <v>1003</v>
      </c>
      <c r="D21" s="28" t="s">
        <v>1055</v>
      </c>
      <c r="E21" s="28" t="s">
        <v>571</v>
      </c>
      <c r="F21" s="87">
        <v>149715</v>
      </c>
      <c r="G21" s="29">
        <v>36.5</v>
      </c>
      <c r="H21" s="29" t="s">
        <v>310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44729</v>
      </c>
      <c r="B22" s="29">
        <v>537707</v>
      </c>
      <c r="C22" s="28" t="s">
        <v>1003</v>
      </c>
      <c r="D22" s="28" t="s">
        <v>1056</v>
      </c>
      <c r="E22" s="28" t="s">
        <v>571</v>
      </c>
      <c r="F22" s="87">
        <v>150000</v>
      </c>
      <c r="G22" s="29">
        <v>36.5</v>
      </c>
      <c r="H22" s="29" t="s">
        <v>310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44729</v>
      </c>
      <c r="B23" s="29">
        <v>524743</v>
      </c>
      <c r="C23" s="28" t="s">
        <v>1057</v>
      </c>
      <c r="D23" s="28" t="s">
        <v>1058</v>
      </c>
      <c r="E23" s="28" t="s">
        <v>571</v>
      </c>
      <c r="F23" s="87">
        <v>996</v>
      </c>
      <c r="G23" s="29">
        <v>79.97</v>
      </c>
      <c r="H23" s="29" t="s">
        <v>310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44729</v>
      </c>
      <c r="B24" s="29">
        <v>539032</v>
      </c>
      <c r="C24" s="28" t="s">
        <v>1059</v>
      </c>
      <c r="D24" s="28" t="s">
        <v>1060</v>
      </c>
      <c r="E24" s="28" t="s">
        <v>571</v>
      </c>
      <c r="F24" s="87">
        <v>95000</v>
      </c>
      <c r="G24" s="29">
        <v>8.52</v>
      </c>
      <c r="H24" s="29" t="s">
        <v>310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44729</v>
      </c>
      <c r="B25" s="29">
        <v>539032</v>
      </c>
      <c r="C25" s="28" t="s">
        <v>1059</v>
      </c>
      <c r="D25" s="28" t="s">
        <v>1061</v>
      </c>
      <c r="E25" s="28" t="s">
        <v>571</v>
      </c>
      <c r="F25" s="87">
        <v>60398</v>
      </c>
      <c r="G25" s="29">
        <v>8.49</v>
      </c>
      <c r="H25" s="29" t="s">
        <v>310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44729</v>
      </c>
      <c r="B26" s="29">
        <v>539032</v>
      </c>
      <c r="C26" s="28" t="s">
        <v>1059</v>
      </c>
      <c r="D26" s="28" t="s">
        <v>1061</v>
      </c>
      <c r="E26" s="28" t="s">
        <v>572</v>
      </c>
      <c r="F26" s="87">
        <v>36136</v>
      </c>
      <c r="G26" s="29">
        <v>8.9</v>
      </c>
      <c r="H26" s="29" t="s">
        <v>310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44729</v>
      </c>
      <c r="B27" s="29">
        <v>540377</v>
      </c>
      <c r="C27" s="28" t="s">
        <v>1062</v>
      </c>
      <c r="D27" s="28" t="s">
        <v>1063</v>
      </c>
      <c r="E27" s="28" t="s">
        <v>572</v>
      </c>
      <c r="F27" s="87">
        <v>30000</v>
      </c>
      <c r="G27" s="29">
        <v>83.04</v>
      </c>
      <c r="H27" s="29" t="s">
        <v>310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44729</v>
      </c>
      <c r="B28" s="29">
        <v>540377</v>
      </c>
      <c r="C28" s="28" t="s">
        <v>1062</v>
      </c>
      <c r="D28" s="28" t="s">
        <v>1064</v>
      </c>
      <c r="E28" s="28" t="s">
        <v>571</v>
      </c>
      <c r="F28" s="87">
        <v>24000</v>
      </c>
      <c r="G28" s="29">
        <v>83.15</v>
      </c>
      <c r="H28" s="29" t="s">
        <v>310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44729</v>
      </c>
      <c r="B29" s="29">
        <v>543286</v>
      </c>
      <c r="C29" s="28" t="s">
        <v>1065</v>
      </c>
      <c r="D29" s="28" t="s">
        <v>1066</v>
      </c>
      <c r="E29" s="28" t="s">
        <v>572</v>
      </c>
      <c r="F29" s="87">
        <v>6000</v>
      </c>
      <c r="G29" s="29">
        <v>26.85</v>
      </c>
      <c r="H29" s="29" t="s">
        <v>310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44729</v>
      </c>
      <c r="B30" s="29">
        <v>543286</v>
      </c>
      <c r="C30" s="28" t="s">
        <v>1065</v>
      </c>
      <c r="D30" s="28" t="s">
        <v>1066</v>
      </c>
      <c r="E30" s="28" t="s">
        <v>571</v>
      </c>
      <c r="F30" s="87">
        <v>36000</v>
      </c>
      <c r="G30" s="29">
        <v>26.8</v>
      </c>
      <c r="H30" s="29" t="s">
        <v>310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44729</v>
      </c>
      <c r="B31" s="29">
        <v>543286</v>
      </c>
      <c r="C31" s="28" t="s">
        <v>1065</v>
      </c>
      <c r="D31" s="28" t="s">
        <v>1067</v>
      </c>
      <c r="E31" s="28" t="s">
        <v>572</v>
      </c>
      <c r="F31" s="87">
        <v>48000</v>
      </c>
      <c r="G31" s="29">
        <v>26.8</v>
      </c>
      <c r="H31" s="29" t="s">
        <v>310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44729</v>
      </c>
      <c r="B32" s="29">
        <v>539841</v>
      </c>
      <c r="C32" s="28" t="s">
        <v>1068</v>
      </c>
      <c r="D32" s="28" t="s">
        <v>1069</v>
      </c>
      <c r="E32" s="28" t="s">
        <v>572</v>
      </c>
      <c r="F32" s="87">
        <v>400000</v>
      </c>
      <c r="G32" s="29">
        <v>200</v>
      </c>
      <c r="H32" s="29" t="s">
        <v>310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44729</v>
      </c>
      <c r="B33" s="29">
        <v>511688</v>
      </c>
      <c r="C33" s="28" t="s">
        <v>1027</v>
      </c>
      <c r="D33" s="28" t="s">
        <v>1070</v>
      </c>
      <c r="E33" s="28" t="s">
        <v>572</v>
      </c>
      <c r="F33" s="87">
        <v>33500</v>
      </c>
      <c r="G33" s="29">
        <v>7.29</v>
      </c>
      <c r="H33" s="29" t="s">
        <v>310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44729</v>
      </c>
      <c r="B34" s="29">
        <v>543207</v>
      </c>
      <c r="C34" s="28" t="s">
        <v>1071</v>
      </c>
      <c r="D34" s="28" t="s">
        <v>1072</v>
      </c>
      <c r="E34" s="28" t="s">
        <v>572</v>
      </c>
      <c r="F34" s="87">
        <v>64361</v>
      </c>
      <c r="G34" s="29">
        <v>5.34</v>
      </c>
      <c r="H34" s="29" t="s">
        <v>310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44729</v>
      </c>
      <c r="B35" s="29">
        <v>539143</v>
      </c>
      <c r="C35" s="28" t="s">
        <v>953</v>
      </c>
      <c r="D35" s="28" t="s">
        <v>1073</v>
      </c>
      <c r="E35" s="28" t="s">
        <v>572</v>
      </c>
      <c r="F35" s="87">
        <v>70111</v>
      </c>
      <c r="G35" s="29">
        <v>27.8</v>
      </c>
      <c r="H35" s="29" t="s">
        <v>310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44729</v>
      </c>
      <c r="B36" s="29">
        <v>539143</v>
      </c>
      <c r="C36" s="28" t="s">
        <v>953</v>
      </c>
      <c r="D36" s="28" t="s">
        <v>973</v>
      </c>
      <c r="E36" s="28" t="s">
        <v>572</v>
      </c>
      <c r="F36" s="87">
        <v>76472</v>
      </c>
      <c r="G36" s="29">
        <v>27.8</v>
      </c>
      <c r="H36" s="29" t="s">
        <v>310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44729</v>
      </c>
      <c r="B37" s="29">
        <v>539143</v>
      </c>
      <c r="C37" s="28" t="s">
        <v>953</v>
      </c>
      <c r="D37" s="28" t="s">
        <v>1073</v>
      </c>
      <c r="E37" s="28" t="s">
        <v>571</v>
      </c>
      <c r="F37" s="87">
        <v>69999</v>
      </c>
      <c r="G37" s="29">
        <v>27.71</v>
      </c>
      <c r="H37" s="29" t="s">
        <v>310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44729</v>
      </c>
      <c r="B38" s="29">
        <v>539143</v>
      </c>
      <c r="C38" s="28" t="s">
        <v>953</v>
      </c>
      <c r="D38" s="28" t="s">
        <v>973</v>
      </c>
      <c r="E38" s="28" t="s">
        <v>571</v>
      </c>
      <c r="F38" s="87">
        <v>410085</v>
      </c>
      <c r="G38" s="29">
        <v>27.7</v>
      </c>
      <c r="H38" s="29" t="s">
        <v>310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44729</v>
      </c>
      <c r="B39" s="29">
        <v>539143</v>
      </c>
      <c r="C39" s="28" t="s">
        <v>953</v>
      </c>
      <c r="D39" s="28" t="s">
        <v>1074</v>
      </c>
      <c r="E39" s="28" t="s">
        <v>572</v>
      </c>
      <c r="F39" s="87">
        <v>98619</v>
      </c>
      <c r="G39" s="29">
        <v>27.79</v>
      </c>
      <c r="H39" s="29" t="s">
        <v>310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44729</v>
      </c>
      <c r="B40" s="29">
        <v>523862</v>
      </c>
      <c r="C40" s="28" t="s">
        <v>1075</v>
      </c>
      <c r="D40" s="28" t="s">
        <v>1076</v>
      </c>
      <c r="E40" s="28" t="s">
        <v>572</v>
      </c>
      <c r="F40" s="87">
        <v>48500</v>
      </c>
      <c r="G40" s="29">
        <v>10.62</v>
      </c>
      <c r="H40" s="29" t="s">
        <v>310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44729</v>
      </c>
      <c r="B41" s="29">
        <v>523862</v>
      </c>
      <c r="C41" s="28" t="s">
        <v>1075</v>
      </c>
      <c r="D41" s="28" t="s">
        <v>1077</v>
      </c>
      <c r="E41" s="28" t="s">
        <v>571</v>
      </c>
      <c r="F41" s="87">
        <v>49990</v>
      </c>
      <c r="G41" s="29">
        <v>10.62</v>
      </c>
      <c r="H41" s="29" t="s">
        <v>310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44729</v>
      </c>
      <c r="B42" s="29">
        <v>540727</v>
      </c>
      <c r="C42" s="28" t="s">
        <v>1078</v>
      </c>
      <c r="D42" s="28" t="s">
        <v>1079</v>
      </c>
      <c r="E42" s="28" t="s">
        <v>571</v>
      </c>
      <c r="F42" s="87">
        <v>50988</v>
      </c>
      <c r="G42" s="29">
        <v>40.4</v>
      </c>
      <c r="H42" s="29" t="s">
        <v>310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44729</v>
      </c>
      <c r="B43" s="29">
        <v>540727</v>
      </c>
      <c r="C43" s="28" t="s">
        <v>1078</v>
      </c>
      <c r="D43" s="28" t="s">
        <v>1079</v>
      </c>
      <c r="E43" s="28" t="s">
        <v>572</v>
      </c>
      <c r="F43" s="87">
        <v>40500</v>
      </c>
      <c r="G43" s="29">
        <v>40.76</v>
      </c>
      <c r="H43" s="29" t="s">
        <v>310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44729</v>
      </c>
      <c r="B44" s="29">
        <v>540727</v>
      </c>
      <c r="C44" s="28" t="s">
        <v>1078</v>
      </c>
      <c r="D44" s="28" t="s">
        <v>1080</v>
      </c>
      <c r="E44" s="28" t="s">
        <v>571</v>
      </c>
      <c r="F44" s="87">
        <v>73385</v>
      </c>
      <c r="G44" s="29">
        <v>40.67</v>
      </c>
      <c r="H44" s="29" t="s">
        <v>310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44729</v>
      </c>
      <c r="B45" s="29">
        <v>540727</v>
      </c>
      <c r="C45" s="28" t="s">
        <v>1078</v>
      </c>
      <c r="D45" s="28" t="s">
        <v>1080</v>
      </c>
      <c r="E45" s="28" t="s">
        <v>572</v>
      </c>
      <c r="F45" s="87">
        <v>47653</v>
      </c>
      <c r="G45" s="29">
        <v>40.43</v>
      </c>
      <c r="H45" s="29" t="s">
        <v>310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44729</v>
      </c>
      <c r="B46" s="29">
        <v>512217</v>
      </c>
      <c r="C46" s="28" t="s">
        <v>1081</v>
      </c>
      <c r="D46" s="28" t="s">
        <v>1082</v>
      </c>
      <c r="E46" s="28" t="s">
        <v>571</v>
      </c>
      <c r="F46" s="87">
        <v>34139</v>
      </c>
      <c r="G46" s="29">
        <v>8.2899999999999991</v>
      </c>
      <c r="H46" s="29" t="s">
        <v>310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44729</v>
      </c>
      <c r="B47" s="29">
        <v>543376</v>
      </c>
      <c r="C47" s="28" t="s">
        <v>1083</v>
      </c>
      <c r="D47" s="28" t="s">
        <v>1084</v>
      </c>
      <c r="E47" s="28" t="s">
        <v>571</v>
      </c>
      <c r="F47" s="87">
        <v>22000</v>
      </c>
      <c r="G47" s="29">
        <v>62.46</v>
      </c>
      <c r="H47" s="29" t="s">
        <v>310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44729</v>
      </c>
      <c r="B48" s="29">
        <v>516110</v>
      </c>
      <c r="C48" s="28" t="s">
        <v>1004</v>
      </c>
      <c r="D48" s="28" t="s">
        <v>1085</v>
      </c>
      <c r="E48" s="28" t="s">
        <v>571</v>
      </c>
      <c r="F48" s="87">
        <v>191078</v>
      </c>
      <c r="G48" s="29">
        <v>34.17</v>
      </c>
      <c r="H48" s="29" t="s">
        <v>310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44729</v>
      </c>
      <c r="B49" s="29">
        <v>516110</v>
      </c>
      <c r="C49" s="28" t="s">
        <v>1004</v>
      </c>
      <c r="D49" s="28" t="s">
        <v>1085</v>
      </c>
      <c r="E49" s="28" t="s">
        <v>572</v>
      </c>
      <c r="F49" s="87">
        <v>278683</v>
      </c>
      <c r="G49" s="29">
        <v>34.229999999999997</v>
      </c>
      <c r="H49" s="29" t="s">
        <v>310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44729</v>
      </c>
      <c r="B50" s="29">
        <v>516110</v>
      </c>
      <c r="C50" s="28" t="s">
        <v>1004</v>
      </c>
      <c r="D50" s="28" t="s">
        <v>1005</v>
      </c>
      <c r="E50" s="28" t="s">
        <v>571</v>
      </c>
      <c r="F50" s="87">
        <v>347434</v>
      </c>
      <c r="G50" s="29">
        <v>34.229999999999997</v>
      </c>
      <c r="H50" s="29" t="s">
        <v>310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44729</v>
      </c>
      <c r="B51" s="29">
        <v>516110</v>
      </c>
      <c r="C51" s="28" t="s">
        <v>1004</v>
      </c>
      <c r="D51" s="28" t="s">
        <v>1005</v>
      </c>
      <c r="E51" s="28" t="s">
        <v>572</v>
      </c>
      <c r="F51" s="87">
        <v>453300</v>
      </c>
      <c r="G51" s="29">
        <v>34.24</v>
      </c>
      <c r="H51" s="29" t="s">
        <v>310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44729</v>
      </c>
      <c r="B52" s="29">
        <v>542753</v>
      </c>
      <c r="C52" s="28" t="s">
        <v>1086</v>
      </c>
      <c r="D52" s="28" t="s">
        <v>1087</v>
      </c>
      <c r="E52" s="28" t="s">
        <v>571</v>
      </c>
      <c r="F52" s="87">
        <v>1800000</v>
      </c>
      <c r="G52" s="29">
        <v>4.3899999999999997</v>
      </c>
      <c r="H52" s="29" t="s">
        <v>310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44729</v>
      </c>
      <c r="B53" s="29">
        <v>542753</v>
      </c>
      <c r="C53" s="28" t="s">
        <v>1086</v>
      </c>
      <c r="D53" s="28" t="s">
        <v>1088</v>
      </c>
      <c r="E53" s="28" t="s">
        <v>572</v>
      </c>
      <c r="F53" s="87">
        <v>5000000</v>
      </c>
      <c r="G53" s="29">
        <v>4.2699999999999996</v>
      </c>
      <c r="H53" s="29" t="s">
        <v>310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44729</v>
      </c>
      <c r="B54" s="29">
        <v>542753</v>
      </c>
      <c r="C54" s="28" t="s">
        <v>1086</v>
      </c>
      <c r="D54" s="28" t="s">
        <v>1089</v>
      </c>
      <c r="E54" s="28" t="s">
        <v>572</v>
      </c>
      <c r="F54" s="87">
        <v>3292512</v>
      </c>
      <c r="G54" s="29">
        <v>4.38</v>
      </c>
      <c r="H54" s="29" t="s">
        <v>310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44729</v>
      </c>
      <c r="B55" s="29">
        <v>542753</v>
      </c>
      <c r="C55" s="28" t="s">
        <v>1086</v>
      </c>
      <c r="D55" s="28" t="s">
        <v>1089</v>
      </c>
      <c r="E55" s="28" t="s">
        <v>571</v>
      </c>
      <c r="F55" s="87">
        <v>3292512</v>
      </c>
      <c r="G55" s="29">
        <v>4.25</v>
      </c>
      <c r="H55" s="29" t="s">
        <v>310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44729</v>
      </c>
      <c r="B56" s="29">
        <v>538875</v>
      </c>
      <c r="C56" s="28" t="s">
        <v>1028</v>
      </c>
      <c r="D56" s="28" t="s">
        <v>1090</v>
      </c>
      <c r="E56" s="28" t="s">
        <v>571</v>
      </c>
      <c r="F56" s="87">
        <v>73000</v>
      </c>
      <c r="G56" s="29">
        <v>25.18</v>
      </c>
      <c r="H56" s="29" t="s">
        <v>310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44729</v>
      </c>
      <c r="B57" s="29">
        <v>538875</v>
      </c>
      <c r="C57" s="28" t="s">
        <v>1028</v>
      </c>
      <c r="D57" s="28" t="s">
        <v>1091</v>
      </c>
      <c r="E57" s="28" t="s">
        <v>572</v>
      </c>
      <c r="F57" s="87">
        <v>50000</v>
      </c>
      <c r="G57" s="29">
        <v>25.05</v>
      </c>
      <c r="H57" s="29" t="s">
        <v>310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44729</v>
      </c>
      <c r="B58" s="29">
        <v>530433</v>
      </c>
      <c r="C58" s="28" t="s">
        <v>1092</v>
      </c>
      <c r="D58" s="28" t="s">
        <v>1093</v>
      </c>
      <c r="E58" s="28" t="s">
        <v>571</v>
      </c>
      <c r="F58" s="87">
        <v>1</v>
      </c>
      <c r="G58" s="29">
        <v>110.1</v>
      </c>
      <c r="H58" s="29" t="s">
        <v>310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44729</v>
      </c>
      <c r="B59" s="29">
        <v>530433</v>
      </c>
      <c r="C59" s="28" t="s">
        <v>1092</v>
      </c>
      <c r="D59" s="28" t="s">
        <v>1094</v>
      </c>
      <c r="E59" s="28" t="s">
        <v>571</v>
      </c>
      <c r="F59" s="87">
        <v>146934</v>
      </c>
      <c r="G59" s="29">
        <v>111.28</v>
      </c>
      <c r="H59" s="29" t="s">
        <v>310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44729</v>
      </c>
      <c r="B60" s="29">
        <v>530433</v>
      </c>
      <c r="C60" s="28" t="s">
        <v>1092</v>
      </c>
      <c r="D60" s="28" t="s">
        <v>1093</v>
      </c>
      <c r="E60" s="28" t="s">
        <v>572</v>
      </c>
      <c r="F60" s="87">
        <v>145001</v>
      </c>
      <c r="G60" s="29">
        <v>111.31</v>
      </c>
      <c r="H60" s="29" t="s">
        <v>310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44729</v>
      </c>
      <c r="B61" s="29">
        <v>526161</v>
      </c>
      <c r="C61" s="28" t="s">
        <v>1095</v>
      </c>
      <c r="D61" s="28" t="s">
        <v>1096</v>
      </c>
      <c r="E61" s="28" t="s">
        <v>572</v>
      </c>
      <c r="F61" s="87">
        <v>25000</v>
      </c>
      <c r="G61" s="29">
        <v>78.33</v>
      </c>
      <c r="H61" s="29" t="s">
        <v>310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44729</v>
      </c>
      <c r="B62" s="29">
        <v>530697</v>
      </c>
      <c r="C62" s="28" t="s">
        <v>1097</v>
      </c>
      <c r="D62" s="28" t="s">
        <v>1098</v>
      </c>
      <c r="E62" s="28" t="s">
        <v>572</v>
      </c>
      <c r="F62" s="87">
        <v>50000</v>
      </c>
      <c r="G62" s="29">
        <v>38.5</v>
      </c>
      <c r="H62" s="29" t="s">
        <v>310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44729</v>
      </c>
      <c r="B63" s="29">
        <v>506178</v>
      </c>
      <c r="C63" s="28" t="s">
        <v>1099</v>
      </c>
      <c r="D63" s="28" t="s">
        <v>1100</v>
      </c>
      <c r="E63" s="28" t="s">
        <v>571</v>
      </c>
      <c r="F63" s="87">
        <v>6000</v>
      </c>
      <c r="G63" s="29">
        <v>11.02</v>
      </c>
      <c r="H63" s="29" t="s">
        <v>310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44729</v>
      </c>
      <c r="B64" s="29">
        <v>506178</v>
      </c>
      <c r="C64" s="28" t="s">
        <v>1099</v>
      </c>
      <c r="D64" s="28" t="s">
        <v>1101</v>
      </c>
      <c r="E64" s="28" t="s">
        <v>572</v>
      </c>
      <c r="F64" s="87">
        <v>2000</v>
      </c>
      <c r="G64" s="29">
        <v>11.02</v>
      </c>
      <c r="H64" s="29" t="s">
        <v>310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44729</v>
      </c>
      <c r="B65" s="29">
        <v>506178</v>
      </c>
      <c r="C65" s="28" t="s">
        <v>1099</v>
      </c>
      <c r="D65" s="28" t="s">
        <v>1102</v>
      </c>
      <c r="E65" s="28" t="s">
        <v>572</v>
      </c>
      <c r="F65" s="87">
        <v>4000</v>
      </c>
      <c r="G65" s="29">
        <v>11.02</v>
      </c>
      <c r="H65" s="29" t="s">
        <v>310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44729</v>
      </c>
      <c r="B66" s="29" t="s">
        <v>1103</v>
      </c>
      <c r="C66" s="28" t="s">
        <v>1104</v>
      </c>
      <c r="D66" s="28" t="s">
        <v>1105</v>
      </c>
      <c r="E66" s="28" t="s">
        <v>571</v>
      </c>
      <c r="F66" s="87">
        <v>48000</v>
      </c>
      <c r="G66" s="29">
        <v>105.45</v>
      </c>
      <c r="H66" s="29" t="s">
        <v>850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44729</v>
      </c>
      <c r="B67" s="29" t="s">
        <v>346</v>
      </c>
      <c r="C67" s="28" t="s">
        <v>1106</v>
      </c>
      <c r="D67" s="28" t="s">
        <v>1107</v>
      </c>
      <c r="E67" s="28" t="s">
        <v>571</v>
      </c>
      <c r="F67" s="87">
        <v>478459</v>
      </c>
      <c r="G67" s="29">
        <v>180.25</v>
      </c>
      <c r="H67" s="29" t="s">
        <v>850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44729</v>
      </c>
      <c r="B68" s="29" t="s">
        <v>346</v>
      </c>
      <c r="C68" s="28" t="s">
        <v>1106</v>
      </c>
      <c r="D68" s="28" t="s">
        <v>956</v>
      </c>
      <c r="E68" s="28" t="s">
        <v>571</v>
      </c>
      <c r="F68" s="87">
        <v>1791403</v>
      </c>
      <c r="G68" s="29">
        <v>175.81</v>
      </c>
      <c r="H68" s="29" t="s">
        <v>850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44729</v>
      </c>
      <c r="B69" s="29" t="s">
        <v>705</v>
      </c>
      <c r="C69" s="28" t="s">
        <v>1108</v>
      </c>
      <c r="D69" s="28" t="s">
        <v>1109</v>
      </c>
      <c r="E69" s="28" t="s">
        <v>571</v>
      </c>
      <c r="F69" s="87">
        <v>280000</v>
      </c>
      <c r="G69" s="29">
        <v>1020</v>
      </c>
      <c r="H69" s="29" t="s">
        <v>850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44729</v>
      </c>
      <c r="B70" s="29" t="s">
        <v>705</v>
      </c>
      <c r="C70" s="28" t="s">
        <v>1108</v>
      </c>
      <c r="D70" s="28" t="s">
        <v>1110</v>
      </c>
      <c r="E70" s="28" t="s">
        <v>571</v>
      </c>
      <c r="F70" s="87">
        <v>100120</v>
      </c>
      <c r="G70" s="29">
        <v>1019.64</v>
      </c>
      <c r="H70" s="29" t="s">
        <v>850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44729</v>
      </c>
      <c r="B71" s="29" t="s">
        <v>1029</v>
      </c>
      <c r="C71" s="28" t="s">
        <v>1030</v>
      </c>
      <c r="D71" s="28" t="s">
        <v>1031</v>
      </c>
      <c r="E71" s="28" t="s">
        <v>571</v>
      </c>
      <c r="F71" s="87">
        <v>80000</v>
      </c>
      <c r="G71" s="29">
        <v>65.099999999999994</v>
      </c>
      <c r="H71" s="29" t="s">
        <v>850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44729</v>
      </c>
      <c r="B72" s="29" t="s">
        <v>1111</v>
      </c>
      <c r="C72" s="28" t="s">
        <v>1112</v>
      </c>
      <c r="D72" s="28" t="s">
        <v>1113</v>
      </c>
      <c r="E72" s="28" t="s">
        <v>571</v>
      </c>
      <c r="F72" s="87">
        <v>350000</v>
      </c>
      <c r="G72" s="29">
        <v>263</v>
      </c>
      <c r="H72" s="29" t="s">
        <v>850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44729</v>
      </c>
      <c r="B73" s="29" t="s">
        <v>183</v>
      </c>
      <c r="C73" s="28" t="s">
        <v>1032</v>
      </c>
      <c r="D73" s="28" t="s">
        <v>1033</v>
      </c>
      <c r="E73" s="28" t="s">
        <v>571</v>
      </c>
      <c r="F73" s="87">
        <v>3300083</v>
      </c>
      <c r="G73" s="29">
        <v>80.430000000000007</v>
      </c>
      <c r="H73" s="29" t="s">
        <v>850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44729</v>
      </c>
      <c r="B74" s="29" t="s">
        <v>1034</v>
      </c>
      <c r="C74" s="28" t="s">
        <v>1035</v>
      </c>
      <c r="D74" s="28" t="s">
        <v>974</v>
      </c>
      <c r="E74" s="28" t="s">
        <v>571</v>
      </c>
      <c r="F74" s="87">
        <v>119043</v>
      </c>
      <c r="G74" s="29">
        <v>846.48</v>
      </c>
      <c r="H74" s="29" t="s">
        <v>850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44729</v>
      </c>
      <c r="B75" s="29" t="s">
        <v>1034</v>
      </c>
      <c r="C75" s="28" t="s">
        <v>1035</v>
      </c>
      <c r="D75" s="28" t="s">
        <v>956</v>
      </c>
      <c r="E75" s="28" t="s">
        <v>571</v>
      </c>
      <c r="F75" s="87">
        <v>84964</v>
      </c>
      <c r="G75" s="29">
        <v>848.03</v>
      </c>
      <c r="H75" s="29" t="s">
        <v>850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44729</v>
      </c>
      <c r="B76" s="29" t="s">
        <v>1103</v>
      </c>
      <c r="C76" s="28" t="s">
        <v>1104</v>
      </c>
      <c r="D76" s="28" t="s">
        <v>1114</v>
      </c>
      <c r="E76" s="28" t="s">
        <v>572</v>
      </c>
      <c r="F76" s="87">
        <v>42000</v>
      </c>
      <c r="G76" s="29">
        <v>105.45</v>
      </c>
      <c r="H76" s="29" t="s">
        <v>850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44729</v>
      </c>
      <c r="B77" s="29" t="s">
        <v>346</v>
      </c>
      <c r="C77" s="28" t="s">
        <v>1106</v>
      </c>
      <c r="D77" s="28" t="s">
        <v>1107</v>
      </c>
      <c r="E77" s="28" t="s">
        <v>572</v>
      </c>
      <c r="F77" s="87">
        <v>1858454</v>
      </c>
      <c r="G77" s="29">
        <v>173.84</v>
      </c>
      <c r="H77" s="29" t="s">
        <v>850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44729</v>
      </c>
      <c r="B78" s="29" t="s">
        <v>346</v>
      </c>
      <c r="C78" s="28" t="s">
        <v>1106</v>
      </c>
      <c r="D78" s="28" t="s">
        <v>956</v>
      </c>
      <c r="E78" s="28" t="s">
        <v>572</v>
      </c>
      <c r="F78" s="87">
        <v>1791403</v>
      </c>
      <c r="G78" s="29">
        <v>176.01</v>
      </c>
      <c r="H78" s="29" t="s">
        <v>850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44729</v>
      </c>
      <c r="B79" s="29" t="s">
        <v>705</v>
      </c>
      <c r="C79" s="28" t="s">
        <v>1108</v>
      </c>
      <c r="D79" s="28" t="s">
        <v>1115</v>
      </c>
      <c r="E79" s="28" t="s">
        <v>572</v>
      </c>
      <c r="F79" s="87">
        <v>483667</v>
      </c>
      <c r="G79" s="29">
        <v>1020.01</v>
      </c>
      <c r="H79" s="29" t="s">
        <v>850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44729</v>
      </c>
      <c r="B80" s="29" t="s">
        <v>1029</v>
      </c>
      <c r="C80" s="28" t="s">
        <v>1030</v>
      </c>
      <c r="D80" s="28" t="s">
        <v>1031</v>
      </c>
      <c r="E80" s="28" t="s">
        <v>572</v>
      </c>
      <c r="F80" s="87">
        <v>8000</v>
      </c>
      <c r="G80" s="29">
        <v>64.349999999999994</v>
      </c>
      <c r="H80" s="29" t="s">
        <v>850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44729</v>
      </c>
      <c r="B81" s="29" t="s">
        <v>402</v>
      </c>
      <c r="C81" s="28" t="s">
        <v>1116</v>
      </c>
      <c r="D81" s="28" t="s">
        <v>1117</v>
      </c>
      <c r="E81" s="28" t="s">
        <v>572</v>
      </c>
      <c r="F81" s="87">
        <v>2975707</v>
      </c>
      <c r="G81" s="29">
        <v>63.51</v>
      </c>
      <c r="H81" s="29" t="s">
        <v>850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44729</v>
      </c>
      <c r="B82" s="29" t="s">
        <v>1118</v>
      </c>
      <c r="C82" s="28" t="s">
        <v>1119</v>
      </c>
      <c r="D82" s="28" t="s">
        <v>1120</v>
      </c>
      <c r="E82" s="28" t="s">
        <v>572</v>
      </c>
      <c r="F82" s="87">
        <v>96000</v>
      </c>
      <c r="G82" s="29">
        <v>2.57</v>
      </c>
      <c r="H82" s="29" t="s">
        <v>850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44729</v>
      </c>
      <c r="B83" s="29" t="s">
        <v>1068</v>
      </c>
      <c r="C83" s="28" t="s">
        <v>1121</v>
      </c>
      <c r="D83" s="28" t="s">
        <v>1069</v>
      </c>
      <c r="E83" s="28" t="s">
        <v>572</v>
      </c>
      <c r="F83" s="87">
        <v>400000</v>
      </c>
      <c r="G83" s="29">
        <v>200</v>
      </c>
      <c r="H83" s="29" t="s">
        <v>850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44729</v>
      </c>
      <c r="B84" s="29" t="s">
        <v>1111</v>
      </c>
      <c r="C84" s="28" t="s">
        <v>1112</v>
      </c>
      <c r="D84" s="28" t="s">
        <v>1122</v>
      </c>
      <c r="E84" s="28" t="s">
        <v>572</v>
      </c>
      <c r="F84" s="87">
        <v>144011</v>
      </c>
      <c r="G84" s="29">
        <v>263</v>
      </c>
      <c r="H84" s="29" t="s">
        <v>850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44729</v>
      </c>
      <c r="B85" s="29" t="s">
        <v>183</v>
      </c>
      <c r="C85" s="28" t="s">
        <v>1032</v>
      </c>
      <c r="D85" s="28" t="s">
        <v>1033</v>
      </c>
      <c r="E85" s="28" t="s">
        <v>572</v>
      </c>
      <c r="F85" s="87">
        <v>3682203</v>
      </c>
      <c r="G85" s="29">
        <v>80.459999999999994</v>
      </c>
      <c r="H85" s="29" t="s">
        <v>850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44729</v>
      </c>
      <c r="B86" s="29" t="s">
        <v>1034</v>
      </c>
      <c r="C86" s="28" t="s">
        <v>1035</v>
      </c>
      <c r="D86" s="28" t="s">
        <v>956</v>
      </c>
      <c r="E86" s="28" t="s">
        <v>572</v>
      </c>
      <c r="F86" s="87">
        <v>84967</v>
      </c>
      <c r="G86" s="29">
        <v>849.18</v>
      </c>
      <c r="H86" s="29" t="s">
        <v>850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44729</v>
      </c>
      <c r="B87" s="29" t="s">
        <v>1034</v>
      </c>
      <c r="C87" s="28" t="s">
        <v>1035</v>
      </c>
      <c r="D87" s="28" t="s">
        <v>974</v>
      </c>
      <c r="E87" s="28" t="s">
        <v>572</v>
      </c>
      <c r="F87" s="87">
        <v>112923</v>
      </c>
      <c r="G87" s="29">
        <v>848</v>
      </c>
      <c r="H87" s="29" t="s">
        <v>850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44729</v>
      </c>
      <c r="B88" s="29" t="s">
        <v>954</v>
      </c>
      <c r="C88" s="28" t="s">
        <v>955</v>
      </c>
      <c r="D88" s="28" t="s">
        <v>1036</v>
      </c>
      <c r="E88" s="28" t="s">
        <v>572</v>
      </c>
      <c r="F88" s="87">
        <v>200000</v>
      </c>
      <c r="G88" s="29">
        <v>141</v>
      </c>
      <c r="H88" s="29" t="s">
        <v>850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/>
      <c r="B89" s="29"/>
      <c r="C89" s="28"/>
      <c r="D89" s="28"/>
      <c r="E89" s="28"/>
      <c r="F89" s="87"/>
      <c r="G89" s="29"/>
      <c r="H89" s="29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/>
      <c r="B90" s="29"/>
      <c r="C90" s="28"/>
      <c r="D90" s="28"/>
      <c r="E90" s="28"/>
      <c r="F90" s="87"/>
      <c r="G90" s="29"/>
      <c r="H90" s="29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/>
      <c r="B91" s="29"/>
      <c r="C91" s="28"/>
      <c r="D91" s="28"/>
      <c r="E91" s="28"/>
      <c r="F91" s="87"/>
      <c r="G91" s="29"/>
      <c r="H91" s="29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/>
      <c r="B92" s="29"/>
      <c r="C92" s="28"/>
      <c r="D92" s="28"/>
      <c r="E92" s="28"/>
      <c r="F92" s="87"/>
      <c r="G92" s="29"/>
      <c r="H92" s="29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/>
      <c r="B93" s="29"/>
      <c r="C93" s="28"/>
      <c r="D93" s="28"/>
      <c r="E93" s="28"/>
      <c r="F93" s="87"/>
      <c r="G93" s="29"/>
      <c r="H93" s="29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/>
      <c r="B94" s="29"/>
      <c r="C94" s="28"/>
      <c r="D94" s="28"/>
      <c r="E94" s="28"/>
      <c r="F94" s="87"/>
      <c r="G94" s="29"/>
      <c r="H94" s="29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/>
      <c r="B95" s="29"/>
      <c r="C95" s="28"/>
      <c r="D95" s="28"/>
      <c r="E95" s="28"/>
      <c r="F95" s="87"/>
      <c r="G95" s="29"/>
      <c r="H95" s="29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/>
      <c r="B96" s="29"/>
      <c r="C96" s="28"/>
      <c r="D96" s="28"/>
      <c r="E96" s="28"/>
      <c r="F96" s="87"/>
      <c r="G96" s="29"/>
      <c r="H96" s="29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/>
      <c r="B97" s="29"/>
      <c r="C97" s="28"/>
      <c r="D97" s="28"/>
      <c r="E97" s="28"/>
      <c r="F97" s="87"/>
      <c r="G97" s="29"/>
      <c r="H97" s="29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/>
      <c r="B98" s="29"/>
      <c r="C98" s="28"/>
      <c r="D98" s="28"/>
      <c r="E98" s="28"/>
      <c r="F98" s="87"/>
      <c r="G98" s="29"/>
      <c r="H98" s="29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/>
      <c r="B99" s="29"/>
      <c r="C99" s="28"/>
      <c r="D99" s="28"/>
      <c r="E99" s="28"/>
      <c r="F99" s="87"/>
      <c r="G99" s="29"/>
      <c r="H99" s="29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/>
      <c r="B100" s="29"/>
      <c r="C100" s="28"/>
      <c r="D100" s="28"/>
      <c r="E100" s="28"/>
      <c r="F100" s="87"/>
      <c r="G100" s="29"/>
      <c r="H100" s="29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/>
      <c r="B101" s="29"/>
      <c r="C101" s="28"/>
      <c r="D101" s="28"/>
      <c r="E101" s="28"/>
      <c r="F101" s="87"/>
      <c r="G101" s="29"/>
      <c r="H101" s="29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/>
      <c r="B102" s="29"/>
      <c r="C102" s="28"/>
      <c r="D102" s="28"/>
      <c r="E102" s="28"/>
      <c r="F102" s="87"/>
      <c r="G102" s="29"/>
      <c r="H102" s="29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93"/>
  <sheetViews>
    <sheetView zoomScale="85" zoomScaleNormal="85" workbookViewId="0">
      <selection activeCell="J81" sqref="J81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14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878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44732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573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563</v>
      </c>
      <c r="C9" s="96"/>
      <c r="D9" s="97" t="s">
        <v>574</v>
      </c>
      <c r="E9" s="96" t="s">
        <v>575</v>
      </c>
      <c r="F9" s="96" t="s">
        <v>576</v>
      </c>
      <c r="G9" s="96" t="s">
        <v>577</v>
      </c>
      <c r="H9" s="96" t="s">
        <v>578</v>
      </c>
      <c r="I9" s="96" t="s">
        <v>579</v>
      </c>
      <c r="J9" s="95" t="s">
        <v>580</v>
      </c>
      <c r="K9" s="96" t="s">
        <v>581</v>
      </c>
      <c r="L9" s="98" t="s">
        <v>582</v>
      </c>
      <c r="M9" s="98" t="s">
        <v>583</v>
      </c>
      <c r="N9" s="96" t="s">
        <v>584</v>
      </c>
      <c r="O9" s="97" t="s">
        <v>585</v>
      </c>
      <c r="P9" s="96" t="s">
        <v>817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51">
        <v>1</v>
      </c>
      <c r="B10" s="248">
        <v>44700</v>
      </c>
      <c r="C10" s="319"/>
      <c r="D10" s="316" t="s">
        <v>75</v>
      </c>
      <c r="E10" s="317" t="s">
        <v>588</v>
      </c>
      <c r="F10" s="251" t="s">
        <v>867</v>
      </c>
      <c r="G10" s="251">
        <v>635</v>
      </c>
      <c r="H10" s="251"/>
      <c r="I10" s="318" t="s">
        <v>866</v>
      </c>
      <c r="J10" s="342" t="s">
        <v>589</v>
      </c>
      <c r="K10" s="284"/>
      <c r="L10" s="285"/>
      <c r="M10" s="286"/>
      <c r="N10" s="284"/>
      <c r="O10" s="308"/>
      <c r="P10" s="284">
        <f>VLOOKUP(D10,'MidCap Intra'!B37:C589,2,0)</f>
        <v>643.65</v>
      </c>
      <c r="Q10" s="246"/>
      <c r="R10" s="246" t="s">
        <v>587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365">
        <v>2</v>
      </c>
      <c r="B11" s="362">
        <v>44706</v>
      </c>
      <c r="C11" s="373"/>
      <c r="D11" s="374" t="s">
        <v>145</v>
      </c>
      <c r="E11" s="375" t="s">
        <v>588</v>
      </c>
      <c r="F11" s="365">
        <v>1595</v>
      </c>
      <c r="G11" s="365">
        <v>1475</v>
      </c>
      <c r="H11" s="365">
        <v>1672.5</v>
      </c>
      <c r="I11" s="376" t="s">
        <v>870</v>
      </c>
      <c r="J11" s="322" t="s">
        <v>888</v>
      </c>
      <c r="K11" s="322">
        <f t="shared" ref="K11" si="0">H11-F11</f>
        <v>77.5</v>
      </c>
      <c r="L11" s="323">
        <f t="shared" ref="L11" si="1">(F11*-0.7)/100</f>
        <v>-11.164999999999999</v>
      </c>
      <c r="M11" s="324">
        <f t="shared" ref="M11" si="2">(K11+L11)/F11</f>
        <v>4.1589341692789973E-2</v>
      </c>
      <c r="N11" s="322" t="s">
        <v>586</v>
      </c>
      <c r="O11" s="366">
        <v>44715</v>
      </c>
      <c r="P11" s="370"/>
      <c r="Q11" s="246"/>
      <c r="R11" s="246" t="s">
        <v>587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454">
        <v>3</v>
      </c>
      <c r="B12" s="455">
        <v>44708</v>
      </c>
      <c r="C12" s="456"/>
      <c r="D12" s="457" t="s">
        <v>487</v>
      </c>
      <c r="E12" s="458" t="s">
        <v>588</v>
      </c>
      <c r="F12" s="454">
        <v>131</v>
      </c>
      <c r="G12" s="454">
        <v>123</v>
      </c>
      <c r="H12" s="454">
        <f>(123+136)/2</f>
        <v>129.5</v>
      </c>
      <c r="I12" s="459" t="s">
        <v>872</v>
      </c>
      <c r="J12" s="460" t="s">
        <v>993</v>
      </c>
      <c r="K12" s="460">
        <f t="shared" ref="K12" si="3">H12-F12</f>
        <v>-1.5</v>
      </c>
      <c r="L12" s="461">
        <f t="shared" ref="L12" si="4">(F12*-0.7)/100</f>
        <v>-0.91699999999999993</v>
      </c>
      <c r="M12" s="462">
        <f t="shared" ref="M12" si="5">(K12+L12)/F12</f>
        <v>-1.8450381679389311E-2</v>
      </c>
      <c r="N12" s="330" t="s">
        <v>598</v>
      </c>
      <c r="O12" s="463">
        <v>44727</v>
      </c>
      <c r="P12" s="464"/>
      <c r="Q12" s="246"/>
      <c r="R12" s="246" t="s">
        <v>587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251">
        <v>4</v>
      </c>
      <c r="B13" s="248">
        <v>44719</v>
      </c>
      <c r="C13" s="319"/>
      <c r="D13" s="316" t="s">
        <v>122</v>
      </c>
      <c r="E13" s="317" t="s">
        <v>588</v>
      </c>
      <c r="F13" s="251" t="s">
        <v>904</v>
      </c>
      <c r="G13" s="251">
        <v>2088</v>
      </c>
      <c r="H13" s="251"/>
      <c r="I13" s="318" t="s">
        <v>905</v>
      </c>
      <c r="J13" s="284" t="s">
        <v>589</v>
      </c>
      <c r="K13" s="284"/>
      <c r="L13" s="285"/>
      <c r="M13" s="286"/>
      <c r="N13" s="284"/>
      <c r="O13" s="308"/>
      <c r="P13" s="284">
        <f>VLOOKUP(D13,'MidCap Intra'!B40:C592,2,0)</f>
        <v>2110.4499999999998</v>
      </c>
      <c r="Q13" s="246"/>
      <c r="R13" s="246" t="s">
        <v>587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336">
        <v>5</v>
      </c>
      <c r="B14" s="451">
        <v>44722</v>
      </c>
      <c r="C14" s="465"/>
      <c r="D14" s="466" t="s">
        <v>201</v>
      </c>
      <c r="E14" s="467" t="s">
        <v>588</v>
      </c>
      <c r="F14" s="336">
        <v>1110</v>
      </c>
      <c r="G14" s="336">
        <v>1040</v>
      </c>
      <c r="H14" s="336">
        <v>1040</v>
      </c>
      <c r="I14" s="468" t="s">
        <v>951</v>
      </c>
      <c r="J14" s="460" t="s">
        <v>994</v>
      </c>
      <c r="K14" s="460">
        <f t="shared" ref="K14" si="6">H14-F14</f>
        <v>-70</v>
      </c>
      <c r="L14" s="461">
        <f t="shared" ref="L14" si="7">(F14*-0.7)/100</f>
        <v>-7.77</v>
      </c>
      <c r="M14" s="462">
        <f t="shared" ref="M14" si="8">(K14+L14)/F14</f>
        <v>-7.0063063063063064E-2</v>
      </c>
      <c r="N14" s="330" t="s">
        <v>598</v>
      </c>
      <c r="O14" s="463">
        <v>44726</v>
      </c>
      <c r="P14" s="464"/>
      <c r="Q14" s="246"/>
      <c r="R14" s="246" t="s">
        <v>587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251">
        <v>6</v>
      </c>
      <c r="B15" s="407">
        <v>44722</v>
      </c>
      <c r="C15" s="319"/>
      <c r="D15" s="316" t="s">
        <v>39</v>
      </c>
      <c r="E15" s="317" t="s">
        <v>588</v>
      </c>
      <c r="F15" s="251" t="s">
        <v>952</v>
      </c>
      <c r="G15" s="251">
        <v>670</v>
      </c>
      <c r="H15" s="251"/>
      <c r="I15" s="318" t="s">
        <v>866</v>
      </c>
      <c r="J15" s="284" t="s">
        <v>589</v>
      </c>
      <c r="K15" s="284"/>
      <c r="L15" s="285"/>
      <c r="M15" s="286"/>
      <c r="N15" s="284"/>
      <c r="O15" s="308"/>
      <c r="P15" s="284">
        <f>VLOOKUP(D15,'MidCap Intra'!B1:C594,2,0)</f>
        <v>688.8</v>
      </c>
      <c r="Q15" s="246"/>
      <c r="R15" s="246" t="s">
        <v>587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251">
        <v>7</v>
      </c>
      <c r="B16" s="407">
        <v>44725</v>
      </c>
      <c r="C16" s="319"/>
      <c r="D16" s="316" t="s">
        <v>414</v>
      </c>
      <c r="E16" s="317" t="s">
        <v>588</v>
      </c>
      <c r="F16" s="251" t="s">
        <v>971</v>
      </c>
      <c r="G16" s="251">
        <v>365</v>
      </c>
      <c r="H16" s="251"/>
      <c r="I16" s="318" t="s">
        <v>972</v>
      </c>
      <c r="J16" s="284" t="s">
        <v>589</v>
      </c>
      <c r="K16" s="284"/>
      <c r="L16" s="285"/>
      <c r="M16" s="286"/>
      <c r="N16" s="284"/>
      <c r="O16" s="308"/>
      <c r="P16" s="284">
        <f>VLOOKUP(D16,'MidCap Intra'!B2:C595,2,0)</f>
        <v>390.1</v>
      </c>
      <c r="Q16" s="246"/>
      <c r="R16" s="246" t="s">
        <v>587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251"/>
      <c r="B17" s="407"/>
      <c r="C17" s="319"/>
      <c r="D17" s="316"/>
      <c r="E17" s="317"/>
      <c r="F17" s="251"/>
      <c r="G17" s="251"/>
      <c r="H17" s="251"/>
      <c r="I17" s="318"/>
      <c r="J17" s="284"/>
      <c r="K17" s="284"/>
      <c r="L17" s="285"/>
      <c r="M17" s="286"/>
      <c r="N17" s="284"/>
      <c r="O17" s="308"/>
      <c r="P17" s="284"/>
      <c r="Q17" s="246"/>
      <c r="R17" s="246"/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51"/>
      <c r="B18" s="248"/>
      <c r="C18" s="319"/>
      <c r="D18" s="316"/>
      <c r="E18" s="317"/>
      <c r="F18" s="251"/>
      <c r="G18" s="251"/>
      <c r="H18" s="251"/>
      <c r="I18" s="318"/>
      <c r="J18" s="284"/>
      <c r="K18" s="284"/>
      <c r="L18" s="285"/>
      <c r="M18" s="286"/>
      <c r="N18" s="284"/>
      <c r="O18" s="308"/>
      <c r="P18" s="284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ht="13.9" customHeight="1">
      <c r="A19" s="385"/>
      <c r="B19" s="382"/>
      <c r="C19" s="395"/>
      <c r="D19" s="396"/>
      <c r="E19" s="397"/>
      <c r="F19" s="385"/>
      <c r="G19" s="385"/>
      <c r="H19" s="385"/>
      <c r="I19" s="398"/>
      <c r="J19" s="399"/>
      <c r="K19" s="386"/>
      <c r="L19" s="387"/>
      <c r="M19" s="388"/>
      <c r="N19" s="386"/>
      <c r="O19" s="389"/>
      <c r="P19" s="387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4.25" customHeight="1">
      <c r="A20" s="107"/>
      <c r="B20" s="108"/>
      <c r="C20" s="109"/>
      <c r="D20" s="110"/>
      <c r="E20" s="111"/>
      <c r="F20" s="111"/>
      <c r="H20" s="111"/>
      <c r="I20" s="112"/>
      <c r="J20" s="113"/>
      <c r="K20" s="113"/>
      <c r="L20" s="114"/>
      <c r="M20" s="115"/>
      <c r="N20" s="116"/>
      <c r="O20" s="117"/>
      <c r="P20" s="118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4.25" customHeight="1">
      <c r="A21" s="107"/>
      <c r="B21" s="108"/>
      <c r="C21" s="109"/>
      <c r="D21" s="110"/>
      <c r="E21" s="111"/>
      <c r="F21" s="111"/>
      <c r="G21" s="107"/>
      <c r="H21" s="111"/>
      <c r="I21" s="112"/>
      <c r="J21" s="113"/>
      <c r="K21" s="113"/>
      <c r="L21" s="114"/>
      <c r="M21" s="115"/>
      <c r="N21" s="116"/>
      <c r="O21" s="117"/>
      <c r="P21" s="118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2" customHeight="1">
      <c r="A22" s="119" t="s">
        <v>590</v>
      </c>
      <c r="B22" s="120"/>
      <c r="C22" s="121"/>
      <c r="D22" s="122"/>
      <c r="E22" s="123"/>
      <c r="F22" s="123"/>
      <c r="G22" s="123"/>
      <c r="H22" s="123"/>
      <c r="I22" s="123"/>
      <c r="J22" s="124"/>
      <c r="K22" s="123"/>
      <c r="L22" s="125"/>
      <c r="M22" s="56"/>
      <c r="N22" s="124"/>
      <c r="O22" s="12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2" customHeight="1">
      <c r="A23" s="126" t="s">
        <v>591</v>
      </c>
      <c r="B23" s="119"/>
      <c r="C23" s="119"/>
      <c r="D23" s="119"/>
      <c r="E23" s="41"/>
      <c r="F23" s="127" t="s">
        <v>592</v>
      </c>
      <c r="G23" s="6"/>
      <c r="H23" s="6"/>
      <c r="I23" s="6"/>
      <c r="J23" s="128"/>
      <c r="K23" s="129"/>
      <c r="L23" s="129"/>
      <c r="M23" s="130"/>
      <c r="N23" s="1"/>
      <c r="O23" s="13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2" customHeight="1">
      <c r="A24" s="119" t="s">
        <v>593</v>
      </c>
      <c r="B24" s="119"/>
      <c r="C24" s="119"/>
      <c r="D24" s="119" t="s">
        <v>849</v>
      </c>
      <c r="E24" s="6"/>
      <c r="F24" s="127" t="s">
        <v>594</v>
      </c>
      <c r="G24" s="6"/>
      <c r="H24" s="6"/>
      <c r="I24" s="6"/>
      <c r="J24" s="128"/>
      <c r="K24" s="129"/>
      <c r="L24" s="129"/>
      <c r="M24" s="130"/>
      <c r="N24" s="1"/>
      <c r="O24" s="13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2" customHeight="1">
      <c r="A25" s="119"/>
      <c r="B25" s="119"/>
      <c r="C25" s="119"/>
      <c r="D25" s="119"/>
      <c r="E25" s="6"/>
      <c r="F25" s="6"/>
      <c r="G25" s="6"/>
      <c r="H25" s="6"/>
      <c r="I25" s="6"/>
      <c r="J25" s="132"/>
      <c r="K25" s="129"/>
      <c r="L25" s="129"/>
      <c r="M25" s="6"/>
      <c r="N25" s="133"/>
      <c r="O25" s="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.75" customHeight="1">
      <c r="A26" s="1"/>
      <c r="B26" s="134" t="s">
        <v>595</v>
      </c>
      <c r="C26" s="134"/>
      <c r="D26" s="134"/>
      <c r="E26" s="134"/>
      <c r="F26" s="135"/>
      <c r="G26" s="6"/>
      <c r="H26" s="6"/>
      <c r="I26" s="136"/>
      <c r="J26" s="137"/>
      <c r="K26" s="138"/>
      <c r="L26" s="137"/>
      <c r="M26" s="6"/>
      <c r="N26" s="1"/>
      <c r="O26" s="1"/>
      <c r="P26" s="1"/>
      <c r="R26" s="56"/>
      <c r="S26" s="1"/>
      <c r="T26" s="1"/>
      <c r="U26" s="1"/>
      <c r="V26" s="1"/>
      <c r="W26" s="1"/>
      <c r="X26" s="1"/>
      <c r="Y26" s="1"/>
      <c r="Z26" s="1"/>
    </row>
    <row r="27" spans="1:38" ht="38.25" customHeight="1">
      <c r="A27" s="95" t="s">
        <v>16</v>
      </c>
      <c r="B27" s="96" t="s">
        <v>563</v>
      </c>
      <c r="C27" s="98"/>
      <c r="D27" s="97" t="s">
        <v>574</v>
      </c>
      <c r="E27" s="96" t="s">
        <v>575</v>
      </c>
      <c r="F27" s="96" t="s">
        <v>576</v>
      </c>
      <c r="G27" s="96" t="s">
        <v>596</v>
      </c>
      <c r="H27" s="96" t="s">
        <v>578</v>
      </c>
      <c r="I27" s="96" t="s">
        <v>579</v>
      </c>
      <c r="J27" s="96" t="s">
        <v>580</v>
      </c>
      <c r="K27" s="96" t="s">
        <v>597</v>
      </c>
      <c r="L27" s="140" t="s">
        <v>582</v>
      </c>
      <c r="M27" s="98" t="s">
        <v>583</v>
      </c>
      <c r="N27" s="95" t="s">
        <v>584</v>
      </c>
      <c r="O27" s="291" t="s">
        <v>585</v>
      </c>
      <c r="P27" s="271"/>
      <c r="Q27" s="1"/>
      <c r="R27" s="288"/>
      <c r="S27" s="288"/>
      <c r="T27" s="288"/>
      <c r="U27" s="281"/>
      <c r="V27" s="281"/>
      <c r="W27" s="281"/>
      <c r="X27" s="281"/>
      <c r="Y27" s="28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s="257" customFormat="1" ht="15" customHeight="1">
      <c r="A28" s="419">
        <v>1</v>
      </c>
      <c r="B28" s="334">
        <v>44709</v>
      </c>
      <c r="C28" s="420"/>
      <c r="D28" s="421" t="s">
        <v>188</v>
      </c>
      <c r="E28" s="336" t="s">
        <v>588</v>
      </c>
      <c r="F28" s="336">
        <v>469.5</v>
      </c>
      <c r="G28" s="336">
        <v>457</v>
      </c>
      <c r="H28" s="336">
        <v>457</v>
      </c>
      <c r="I28" s="336" t="s">
        <v>871</v>
      </c>
      <c r="J28" s="330" t="s">
        <v>960</v>
      </c>
      <c r="K28" s="330">
        <f t="shared" ref="K28" si="9">H28-F28</f>
        <v>-12.5</v>
      </c>
      <c r="L28" s="422">
        <f t="shared" ref="L28" si="10">(F28*-0.7)/100</f>
        <v>-3.2864999999999998</v>
      </c>
      <c r="M28" s="423">
        <f t="shared" ref="M28" si="11">(K28+L28)/F28</f>
        <v>-3.3624068157614484E-2</v>
      </c>
      <c r="N28" s="330" t="s">
        <v>598</v>
      </c>
      <c r="O28" s="424">
        <v>44725</v>
      </c>
      <c r="P28" s="289"/>
      <c r="Q28" s="289"/>
      <c r="R28" s="290" t="s">
        <v>587</v>
      </c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287"/>
      <c r="AJ28" s="280"/>
      <c r="AK28" s="280"/>
      <c r="AL28" s="280"/>
    </row>
    <row r="29" spans="1:38" s="257" customFormat="1" ht="15" customHeight="1">
      <c r="A29" s="361">
        <v>2</v>
      </c>
      <c r="B29" s="362">
        <v>44711</v>
      </c>
      <c r="C29" s="363"/>
      <c r="D29" s="364" t="s">
        <v>205</v>
      </c>
      <c r="E29" s="365" t="s">
        <v>588</v>
      </c>
      <c r="F29" s="365">
        <v>1115</v>
      </c>
      <c r="G29" s="365">
        <v>1079</v>
      </c>
      <c r="H29" s="365">
        <v>1145</v>
      </c>
      <c r="I29" s="365" t="s">
        <v>873</v>
      </c>
      <c r="J29" s="322" t="s">
        <v>601</v>
      </c>
      <c r="K29" s="322">
        <f t="shared" ref="K29" si="12">H29-F29</f>
        <v>30</v>
      </c>
      <c r="L29" s="323">
        <f t="shared" ref="L29" si="13">(F29*-0.7)/100</f>
        <v>-7.8049999999999997</v>
      </c>
      <c r="M29" s="324">
        <f t="shared" ref="M29" si="14">(K29+L29)/F29</f>
        <v>1.9905829596412555E-2</v>
      </c>
      <c r="N29" s="322" t="s">
        <v>586</v>
      </c>
      <c r="O29" s="366">
        <v>44715</v>
      </c>
      <c r="P29" s="289"/>
      <c r="Q29" s="289"/>
      <c r="R29" s="290" t="s">
        <v>587</v>
      </c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287"/>
      <c r="AJ29" s="280"/>
      <c r="AK29" s="280"/>
      <c r="AL29" s="280"/>
    </row>
    <row r="30" spans="1:38" s="257" customFormat="1" ht="15" customHeight="1">
      <c r="A30" s="361">
        <v>3</v>
      </c>
      <c r="B30" s="362">
        <v>44713</v>
      </c>
      <c r="C30" s="363"/>
      <c r="D30" s="364" t="s">
        <v>82</v>
      </c>
      <c r="E30" s="365" t="s">
        <v>588</v>
      </c>
      <c r="F30" s="365">
        <v>207</v>
      </c>
      <c r="G30" s="365">
        <v>199</v>
      </c>
      <c r="H30" s="365">
        <v>212.75</v>
      </c>
      <c r="I30" s="365" t="s">
        <v>877</v>
      </c>
      <c r="J30" s="322" t="s">
        <v>886</v>
      </c>
      <c r="K30" s="322">
        <f t="shared" ref="K30:K31" si="15">H30-F30</f>
        <v>5.75</v>
      </c>
      <c r="L30" s="323">
        <f t="shared" ref="L30:L31" si="16">(F30*-0.7)/100</f>
        <v>-1.4489999999999998</v>
      </c>
      <c r="M30" s="324">
        <f t="shared" ref="M30:M31" si="17">(K30+L30)/F30</f>
        <v>2.0777777777777777E-2</v>
      </c>
      <c r="N30" s="322" t="s">
        <v>586</v>
      </c>
      <c r="O30" s="366">
        <v>44714</v>
      </c>
      <c r="P30" s="289"/>
      <c r="Q30" s="289"/>
      <c r="R30" s="290" t="s">
        <v>587</v>
      </c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87"/>
      <c r="AJ30" s="280"/>
      <c r="AK30" s="280"/>
      <c r="AL30" s="280"/>
    </row>
    <row r="31" spans="1:38" s="257" customFormat="1" ht="15" customHeight="1">
      <c r="A31" s="419">
        <v>4</v>
      </c>
      <c r="B31" s="334">
        <v>44713</v>
      </c>
      <c r="C31" s="420"/>
      <c r="D31" s="421" t="s">
        <v>117</v>
      </c>
      <c r="E31" s="336" t="s">
        <v>588</v>
      </c>
      <c r="F31" s="336">
        <v>602</v>
      </c>
      <c r="G31" s="336">
        <v>584</v>
      </c>
      <c r="H31" s="336">
        <v>584</v>
      </c>
      <c r="I31" s="336" t="s">
        <v>854</v>
      </c>
      <c r="J31" s="330" t="s">
        <v>975</v>
      </c>
      <c r="K31" s="330">
        <f t="shared" si="15"/>
        <v>-18</v>
      </c>
      <c r="L31" s="422">
        <f t="shared" si="16"/>
        <v>-4.2139999999999995</v>
      </c>
      <c r="M31" s="423">
        <f t="shared" si="17"/>
        <v>-3.6900332225913622E-2</v>
      </c>
      <c r="N31" s="330" t="s">
        <v>598</v>
      </c>
      <c r="O31" s="424">
        <v>44726</v>
      </c>
      <c r="P31" s="289"/>
      <c r="Q31" s="289"/>
      <c r="R31" s="290" t="s">
        <v>587</v>
      </c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287"/>
      <c r="AJ31" s="280"/>
      <c r="AK31" s="280"/>
      <c r="AL31" s="280"/>
    </row>
    <row r="32" spans="1:38" s="257" customFormat="1" ht="15" customHeight="1">
      <c r="A32" s="361">
        <v>5</v>
      </c>
      <c r="B32" s="362">
        <v>44714</v>
      </c>
      <c r="C32" s="363"/>
      <c r="D32" s="364" t="s">
        <v>530</v>
      </c>
      <c r="E32" s="365" t="s">
        <v>588</v>
      </c>
      <c r="F32" s="365">
        <v>962.5</v>
      </c>
      <c r="G32" s="365">
        <v>934</v>
      </c>
      <c r="H32" s="365">
        <v>994.5</v>
      </c>
      <c r="I32" s="365" t="s">
        <v>884</v>
      </c>
      <c r="J32" s="322" t="s">
        <v>889</v>
      </c>
      <c r="K32" s="322">
        <f t="shared" ref="K32:K33" si="18">H32-F32</f>
        <v>32</v>
      </c>
      <c r="L32" s="323">
        <f t="shared" ref="L32:L33" si="19">(F32*-0.7)/100</f>
        <v>-6.7374999999999998</v>
      </c>
      <c r="M32" s="324">
        <f t="shared" ref="M32:M33" si="20">(K32+L32)/F32</f>
        <v>2.6246753246753247E-2</v>
      </c>
      <c r="N32" s="322" t="s">
        <v>586</v>
      </c>
      <c r="O32" s="366">
        <v>44715</v>
      </c>
      <c r="P32" s="289"/>
      <c r="Q32" s="289"/>
      <c r="R32" s="290" t="s">
        <v>587</v>
      </c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87"/>
      <c r="AJ32" s="280"/>
      <c r="AK32" s="280"/>
      <c r="AL32" s="280"/>
    </row>
    <row r="33" spans="1:38" s="257" customFormat="1" ht="15" customHeight="1">
      <c r="A33" s="419">
        <v>6</v>
      </c>
      <c r="B33" s="334">
        <v>44714</v>
      </c>
      <c r="C33" s="420"/>
      <c r="D33" s="421" t="s">
        <v>68</v>
      </c>
      <c r="E33" s="336" t="s">
        <v>588</v>
      </c>
      <c r="F33" s="336">
        <v>103.4</v>
      </c>
      <c r="G33" s="336">
        <v>100</v>
      </c>
      <c r="H33" s="336">
        <v>100</v>
      </c>
      <c r="I33" s="336" t="s">
        <v>885</v>
      </c>
      <c r="J33" s="330" t="s">
        <v>1007</v>
      </c>
      <c r="K33" s="330">
        <f t="shared" si="18"/>
        <v>-3.4000000000000057</v>
      </c>
      <c r="L33" s="422">
        <f t="shared" si="19"/>
        <v>-0.7238</v>
      </c>
      <c r="M33" s="423">
        <f t="shared" si="20"/>
        <v>-3.9882011605415914E-2</v>
      </c>
      <c r="N33" s="330" t="s">
        <v>598</v>
      </c>
      <c r="O33" s="424">
        <v>44728</v>
      </c>
      <c r="P33" s="289"/>
      <c r="Q33" s="289"/>
      <c r="R33" s="290" t="s">
        <v>587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87"/>
      <c r="AJ33" s="280"/>
      <c r="AK33" s="280"/>
      <c r="AL33" s="280"/>
    </row>
    <row r="34" spans="1:38" s="380" customFormat="1" ht="15" customHeight="1">
      <c r="A34" s="419">
        <v>7</v>
      </c>
      <c r="B34" s="334">
        <v>44714</v>
      </c>
      <c r="C34" s="420"/>
      <c r="D34" s="421" t="s">
        <v>55</v>
      </c>
      <c r="E34" s="336" t="s">
        <v>588</v>
      </c>
      <c r="F34" s="336">
        <v>143.5</v>
      </c>
      <c r="G34" s="336">
        <v>139.69999999999999</v>
      </c>
      <c r="H34" s="336">
        <v>139.69999999999999</v>
      </c>
      <c r="I34" s="336">
        <v>150</v>
      </c>
      <c r="J34" s="330" t="s">
        <v>895</v>
      </c>
      <c r="K34" s="330">
        <f t="shared" ref="K34:K36" si="21">H34-F34</f>
        <v>-3.8000000000000114</v>
      </c>
      <c r="L34" s="422">
        <f t="shared" ref="L34:L36" si="22">(F34*-0.7)/100</f>
        <v>-1.0044999999999999</v>
      </c>
      <c r="M34" s="423">
        <f t="shared" ref="M34:M36" si="23">(K34+L34)/F34</f>
        <v>-3.3480836236933875E-2</v>
      </c>
      <c r="N34" s="330" t="s">
        <v>598</v>
      </c>
      <c r="O34" s="424">
        <v>44718</v>
      </c>
      <c r="P34" s="289"/>
      <c r="Q34" s="289"/>
      <c r="R34" s="290" t="s">
        <v>587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378"/>
      <c r="AJ34" s="379"/>
      <c r="AK34" s="379"/>
      <c r="AL34" s="379"/>
    </row>
    <row r="35" spans="1:38" s="393" customFormat="1" ht="15" customHeight="1">
      <c r="A35" s="425">
        <v>8</v>
      </c>
      <c r="B35" s="426">
        <v>44719</v>
      </c>
      <c r="C35" s="427"/>
      <c r="D35" s="428" t="s">
        <v>404</v>
      </c>
      <c r="E35" s="429" t="s">
        <v>588</v>
      </c>
      <c r="F35" s="429">
        <v>179.5</v>
      </c>
      <c r="G35" s="429">
        <v>174</v>
      </c>
      <c r="H35" s="429">
        <v>185.5</v>
      </c>
      <c r="I35" s="429" t="s">
        <v>906</v>
      </c>
      <c r="J35" s="322" t="s">
        <v>930</v>
      </c>
      <c r="K35" s="322">
        <f t="shared" si="21"/>
        <v>6</v>
      </c>
      <c r="L35" s="323">
        <f t="shared" si="22"/>
        <v>-1.2565</v>
      </c>
      <c r="M35" s="324">
        <f t="shared" si="23"/>
        <v>2.6426183844011141E-2</v>
      </c>
      <c r="N35" s="430" t="s">
        <v>586</v>
      </c>
      <c r="O35" s="431">
        <v>44721</v>
      </c>
      <c r="P35" s="289"/>
      <c r="Q35" s="289"/>
      <c r="R35" s="290" t="s">
        <v>587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394"/>
      <c r="AI35" s="394"/>
      <c r="AJ35" s="394"/>
      <c r="AK35" s="394"/>
      <c r="AL35" s="394"/>
    </row>
    <row r="36" spans="1:38" s="393" customFormat="1" ht="15" customHeight="1">
      <c r="A36" s="470">
        <v>9</v>
      </c>
      <c r="B36" s="471">
        <v>44719</v>
      </c>
      <c r="C36" s="472"/>
      <c r="D36" s="473" t="s">
        <v>145</v>
      </c>
      <c r="E36" s="474" t="s">
        <v>588</v>
      </c>
      <c r="F36" s="474">
        <v>1588</v>
      </c>
      <c r="G36" s="474">
        <v>1535</v>
      </c>
      <c r="H36" s="474">
        <v>1535</v>
      </c>
      <c r="I36" s="474" t="s">
        <v>907</v>
      </c>
      <c r="J36" s="330" t="s">
        <v>1010</v>
      </c>
      <c r="K36" s="330">
        <f t="shared" si="21"/>
        <v>-53</v>
      </c>
      <c r="L36" s="422">
        <f t="shared" si="22"/>
        <v>-11.116</v>
      </c>
      <c r="M36" s="423">
        <f t="shared" si="23"/>
        <v>-4.0375314861460954E-2</v>
      </c>
      <c r="N36" s="330" t="s">
        <v>598</v>
      </c>
      <c r="O36" s="424">
        <v>44728</v>
      </c>
      <c r="P36" s="289"/>
      <c r="Q36" s="289"/>
      <c r="R36" s="290" t="s">
        <v>587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394"/>
      <c r="AI36" s="394"/>
      <c r="AJ36" s="394"/>
      <c r="AK36" s="394"/>
      <c r="AL36" s="394"/>
    </row>
    <row r="37" spans="1:38" s="393" customFormat="1" ht="15" customHeight="1">
      <c r="A37" s="470">
        <v>10</v>
      </c>
      <c r="B37" s="471">
        <v>44720</v>
      </c>
      <c r="C37" s="472"/>
      <c r="D37" s="473" t="s">
        <v>520</v>
      </c>
      <c r="E37" s="474" t="s">
        <v>588</v>
      </c>
      <c r="F37" s="474">
        <v>484</v>
      </c>
      <c r="G37" s="474">
        <v>470</v>
      </c>
      <c r="H37" s="474">
        <v>470</v>
      </c>
      <c r="I37" s="474" t="s">
        <v>926</v>
      </c>
      <c r="J37" s="330" t="s">
        <v>1043</v>
      </c>
      <c r="K37" s="330">
        <f t="shared" ref="K37" si="24">H37-F37</f>
        <v>-14</v>
      </c>
      <c r="L37" s="422">
        <f t="shared" ref="L37" si="25">(F37*-0.7)/100</f>
        <v>-3.3879999999999995</v>
      </c>
      <c r="M37" s="423">
        <f t="shared" ref="M37" si="26">(K37+L37)/F37</f>
        <v>-3.5925619834710737E-2</v>
      </c>
      <c r="N37" s="330" t="s">
        <v>598</v>
      </c>
      <c r="O37" s="424">
        <v>44729</v>
      </c>
      <c r="P37" s="289"/>
      <c r="Q37" s="289"/>
      <c r="R37" s="290" t="s">
        <v>587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394"/>
      <c r="AI37" s="394"/>
      <c r="AJ37" s="394"/>
      <c r="AK37" s="394"/>
      <c r="AL37" s="394"/>
    </row>
    <row r="38" spans="1:38" s="393" customFormat="1" ht="15" customHeight="1">
      <c r="A38" s="470">
        <v>11</v>
      </c>
      <c r="B38" s="475">
        <v>44722</v>
      </c>
      <c r="C38" s="472"/>
      <c r="D38" s="473" t="s">
        <v>404</v>
      </c>
      <c r="E38" s="474" t="s">
        <v>588</v>
      </c>
      <c r="F38" s="474">
        <v>180.5</v>
      </c>
      <c r="G38" s="474">
        <v>174.5</v>
      </c>
      <c r="H38" s="474">
        <v>174.5</v>
      </c>
      <c r="I38" s="474" t="s">
        <v>950</v>
      </c>
      <c r="J38" s="330" t="s">
        <v>1008</v>
      </c>
      <c r="K38" s="330">
        <f t="shared" ref="K38" si="27">H38-F38</f>
        <v>-6</v>
      </c>
      <c r="L38" s="422">
        <f t="shared" ref="L38" si="28">(F38*-0.7)/100</f>
        <v>-1.2634999999999998</v>
      </c>
      <c r="M38" s="423">
        <f t="shared" ref="M38" si="29">(K38+L38)/F38</f>
        <v>-4.0240997229916899E-2</v>
      </c>
      <c r="N38" s="330" t="s">
        <v>598</v>
      </c>
      <c r="O38" s="424">
        <v>44728</v>
      </c>
      <c r="P38" s="289"/>
      <c r="Q38" s="289"/>
      <c r="R38" s="290" t="s">
        <v>587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394"/>
      <c r="AI38" s="394"/>
      <c r="AJ38" s="394"/>
      <c r="AK38" s="394"/>
      <c r="AL38" s="394"/>
    </row>
    <row r="39" spans="1:38" s="436" customFormat="1" ht="15" customHeight="1">
      <c r="A39" s="437">
        <v>12</v>
      </c>
      <c r="B39" s="438">
        <v>44725</v>
      </c>
      <c r="C39" s="439"/>
      <c r="D39" s="440" t="s">
        <v>136</v>
      </c>
      <c r="E39" s="441" t="s">
        <v>588</v>
      </c>
      <c r="F39" s="441">
        <v>624.5</v>
      </c>
      <c r="G39" s="441">
        <v>605</v>
      </c>
      <c r="H39" s="441">
        <v>627.5</v>
      </c>
      <c r="I39" s="441" t="s">
        <v>961</v>
      </c>
      <c r="J39" s="442" t="s">
        <v>962</v>
      </c>
      <c r="K39" s="442">
        <f t="shared" ref="K39:K40" si="30">H39-F39</f>
        <v>3</v>
      </c>
      <c r="L39" s="443">
        <f>(F39*-0.07)/100</f>
        <v>-0.43715000000000004</v>
      </c>
      <c r="M39" s="444">
        <f t="shared" ref="M39:M40" si="31">(K39+L39)/F39</f>
        <v>4.1038430744595681E-3</v>
      </c>
      <c r="N39" s="445" t="s">
        <v>708</v>
      </c>
      <c r="O39" s="446">
        <v>44725</v>
      </c>
      <c r="P39" s="289"/>
      <c r="Q39" s="289"/>
      <c r="R39" s="290" t="s">
        <v>587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433"/>
      <c r="AI39" s="434"/>
      <c r="AJ39" s="435"/>
      <c r="AK39" s="435"/>
      <c r="AL39" s="435"/>
    </row>
    <row r="40" spans="1:38" s="436" customFormat="1" ht="15" customHeight="1">
      <c r="A40" s="470">
        <v>13</v>
      </c>
      <c r="B40" s="475">
        <v>44725</v>
      </c>
      <c r="C40" s="472"/>
      <c r="D40" s="473" t="s">
        <v>113</v>
      </c>
      <c r="E40" s="474" t="s">
        <v>588</v>
      </c>
      <c r="F40" s="474">
        <v>995</v>
      </c>
      <c r="G40" s="474">
        <v>968</v>
      </c>
      <c r="H40" s="474">
        <v>968</v>
      </c>
      <c r="I40" s="474" t="s">
        <v>963</v>
      </c>
      <c r="J40" s="330" t="s">
        <v>1037</v>
      </c>
      <c r="K40" s="330">
        <f t="shared" si="30"/>
        <v>-27</v>
      </c>
      <c r="L40" s="422">
        <f t="shared" ref="L40" si="32">(F40*-0.7)/100</f>
        <v>-6.9649999999999999</v>
      </c>
      <c r="M40" s="423">
        <f t="shared" si="31"/>
        <v>-3.4135678391959801E-2</v>
      </c>
      <c r="N40" s="330" t="s">
        <v>598</v>
      </c>
      <c r="O40" s="424">
        <v>44729</v>
      </c>
      <c r="P40" s="289"/>
      <c r="Q40" s="289"/>
      <c r="R40" s="290" t="s">
        <v>587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433"/>
      <c r="AI40" s="434"/>
      <c r="AJ40" s="435"/>
      <c r="AK40" s="435"/>
      <c r="AL40" s="435"/>
    </row>
    <row r="41" spans="1:38" s="436" customFormat="1" ht="15" customHeight="1">
      <c r="A41" s="381">
        <v>14</v>
      </c>
      <c r="B41" s="432">
        <v>44725</v>
      </c>
      <c r="C41" s="383"/>
      <c r="D41" s="384" t="s">
        <v>71</v>
      </c>
      <c r="E41" s="385" t="s">
        <v>588</v>
      </c>
      <c r="F41" s="385" t="s">
        <v>964</v>
      </c>
      <c r="G41" s="385">
        <v>233</v>
      </c>
      <c r="H41" s="385"/>
      <c r="I41" s="385" t="s">
        <v>965</v>
      </c>
      <c r="J41" s="386" t="s">
        <v>589</v>
      </c>
      <c r="K41" s="386"/>
      <c r="L41" s="387"/>
      <c r="M41" s="388"/>
      <c r="N41" s="386"/>
      <c r="O41" s="389"/>
      <c r="P41" s="289"/>
      <c r="Q41" s="289"/>
      <c r="R41" s="290" t="s">
        <v>587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433"/>
      <c r="AI41" s="434"/>
      <c r="AJ41" s="435"/>
      <c r="AK41" s="435"/>
      <c r="AL41" s="435"/>
    </row>
    <row r="42" spans="1:38" s="436" customFormat="1" ht="15" customHeight="1">
      <c r="A42" s="470">
        <v>15</v>
      </c>
      <c r="B42" s="475">
        <v>44726</v>
      </c>
      <c r="C42" s="472"/>
      <c r="D42" s="473" t="s">
        <v>136</v>
      </c>
      <c r="E42" s="474" t="s">
        <v>588</v>
      </c>
      <c r="F42" s="474">
        <v>626</v>
      </c>
      <c r="G42" s="474">
        <v>605</v>
      </c>
      <c r="H42" s="474">
        <v>605</v>
      </c>
      <c r="I42" s="474" t="s">
        <v>961</v>
      </c>
      <c r="J42" s="330" t="s">
        <v>1009</v>
      </c>
      <c r="K42" s="330">
        <f t="shared" ref="K42" si="33">H42-F42</f>
        <v>-21</v>
      </c>
      <c r="L42" s="422">
        <f t="shared" ref="L42" si="34">(F42*-0.7)/100</f>
        <v>-4.3819999999999997</v>
      </c>
      <c r="M42" s="423">
        <f t="shared" ref="M42" si="35">(K42+L42)/F42</f>
        <v>-4.0546325878594247E-2</v>
      </c>
      <c r="N42" s="330" t="s">
        <v>598</v>
      </c>
      <c r="O42" s="424">
        <v>44728</v>
      </c>
      <c r="P42" s="289"/>
      <c r="Q42" s="289"/>
      <c r="R42" s="290" t="s">
        <v>587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433"/>
      <c r="AI42" s="434"/>
      <c r="AJ42" s="435"/>
      <c r="AK42" s="435"/>
      <c r="AL42" s="435"/>
    </row>
    <row r="43" spans="1:38" s="436" customFormat="1" ht="15" customHeight="1">
      <c r="A43" s="425">
        <v>16</v>
      </c>
      <c r="B43" s="469">
        <v>44727</v>
      </c>
      <c r="C43" s="427"/>
      <c r="D43" s="428" t="s">
        <v>295</v>
      </c>
      <c r="E43" s="429" t="s">
        <v>588</v>
      </c>
      <c r="F43" s="429">
        <v>224</v>
      </c>
      <c r="G43" s="429">
        <v>217</v>
      </c>
      <c r="H43" s="429">
        <v>229.5</v>
      </c>
      <c r="I43" s="429" t="s">
        <v>996</v>
      </c>
      <c r="J43" s="322" t="s">
        <v>997</v>
      </c>
      <c r="K43" s="322">
        <f t="shared" ref="K43" si="36">H43-F43</f>
        <v>5.5</v>
      </c>
      <c r="L43" s="323">
        <f>(F43*-0.07)/100</f>
        <v>-0.15680000000000002</v>
      </c>
      <c r="M43" s="324">
        <f t="shared" ref="M43" si="37">(K43+L43)/F43</f>
        <v>2.3853571428571429E-2</v>
      </c>
      <c r="N43" s="430" t="s">
        <v>586</v>
      </c>
      <c r="O43" s="431">
        <v>44727</v>
      </c>
      <c r="P43" s="289"/>
      <c r="Q43" s="289"/>
      <c r="R43" s="290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433"/>
      <c r="AI43" s="434"/>
      <c r="AJ43" s="435"/>
      <c r="AK43" s="435"/>
      <c r="AL43" s="435"/>
    </row>
    <row r="44" spans="1:38" s="436" customFormat="1" ht="15" customHeight="1">
      <c r="A44" s="425">
        <v>17</v>
      </c>
      <c r="B44" s="469">
        <v>44727</v>
      </c>
      <c r="C44" s="427"/>
      <c r="D44" s="428" t="s">
        <v>436</v>
      </c>
      <c r="E44" s="429" t="s">
        <v>588</v>
      </c>
      <c r="F44" s="429">
        <v>364</v>
      </c>
      <c r="G44" s="429">
        <v>353</v>
      </c>
      <c r="H44" s="429">
        <v>372.5</v>
      </c>
      <c r="I44" s="429" t="s">
        <v>998</v>
      </c>
      <c r="J44" s="322" t="s">
        <v>999</v>
      </c>
      <c r="K44" s="322">
        <f t="shared" ref="K44" si="38">H44-F44</f>
        <v>8.5</v>
      </c>
      <c r="L44" s="323">
        <f>(F44*-0.07)/100</f>
        <v>-0.25480000000000003</v>
      </c>
      <c r="M44" s="324">
        <f t="shared" ref="M44" si="39">(K44+L44)/F44</f>
        <v>2.2651648351648353E-2</v>
      </c>
      <c r="N44" s="430" t="s">
        <v>586</v>
      </c>
      <c r="O44" s="431">
        <v>44727</v>
      </c>
      <c r="P44" s="289"/>
      <c r="Q44" s="289"/>
      <c r="R44" s="290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433"/>
      <c r="AI44" s="434"/>
      <c r="AJ44" s="435"/>
      <c r="AK44" s="435"/>
      <c r="AL44" s="435"/>
    </row>
    <row r="45" spans="1:38" s="436" customFormat="1" ht="15" customHeight="1">
      <c r="A45" s="381">
        <v>18</v>
      </c>
      <c r="B45" s="432">
        <v>44728</v>
      </c>
      <c r="C45" s="383"/>
      <c r="D45" s="384" t="s">
        <v>347</v>
      </c>
      <c r="E45" s="385" t="s">
        <v>588</v>
      </c>
      <c r="F45" s="385" t="s">
        <v>1022</v>
      </c>
      <c r="G45" s="385">
        <v>685</v>
      </c>
      <c r="H45" s="385"/>
      <c r="I45" s="385" t="s">
        <v>1023</v>
      </c>
      <c r="J45" s="386" t="s">
        <v>589</v>
      </c>
      <c r="K45" s="386"/>
      <c r="L45" s="387"/>
      <c r="M45" s="388"/>
      <c r="N45" s="386"/>
      <c r="O45" s="389"/>
      <c r="P45" s="289"/>
      <c r="Q45" s="289"/>
      <c r="R45" s="290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433"/>
      <c r="AI45" s="434"/>
      <c r="AJ45" s="435"/>
      <c r="AK45" s="435"/>
      <c r="AL45" s="435"/>
    </row>
    <row r="46" spans="1:38" s="392" customFormat="1" ht="15" customHeight="1">
      <c r="A46" s="381"/>
      <c r="B46" s="382"/>
      <c r="C46" s="383"/>
      <c r="D46" s="384"/>
      <c r="E46" s="385"/>
      <c r="F46" s="385"/>
      <c r="G46" s="385"/>
      <c r="H46" s="385"/>
      <c r="I46" s="385"/>
      <c r="J46" s="386"/>
      <c r="K46" s="386"/>
      <c r="L46" s="387"/>
      <c r="M46" s="388"/>
      <c r="N46" s="386"/>
      <c r="O46" s="389"/>
      <c r="P46" s="289"/>
      <c r="Q46" s="289"/>
      <c r="R46" s="290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390"/>
      <c r="AJ46" s="391"/>
      <c r="AK46" s="391"/>
      <c r="AL46" s="391"/>
    </row>
    <row r="47" spans="1:38" ht="15" customHeight="1">
      <c r="A47" s="292"/>
      <c r="B47" s="293"/>
      <c r="C47" s="294"/>
      <c r="D47" s="295"/>
      <c r="E47" s="296"/>
      <c r="F47" s="296"/>
      <c r="G47" s="296"/>
      <c r="H47" s="296"/>
      <c r="I47" s="296"/>
      <c r="J47" s="297"/>
      <c r="K47" s="297"/>
      <c r="L47" s="298"/>
      <c r="M47" s="299"/>
      <c r="N47" s="297"/>
      <c r="O47" s="300"/>
      <c r="P47" s="289"/>
      <c r="Q47" s="289"/>
      <c r="R47" s="290"/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1"/>
      <c r="AI47" s="1"/>
      <c r="AJ47" s="1"/>
      <c r="AK47" s="1"/>
      <c r="AL47" s="1"/>
    </row>
    <row r="48" spans="1:38" ht="44.25" customHeight="1">
      <c r="A48" s="119" t="s">
        <v>590</v>
      </c>
      <c r="B48" s="142"/>
      <c r="C48" s="142"/>
      <c r="D48" s="1"/>
      <c r="E48" s="6"/>
      <c r="F48" s="6"/>
      <c r="G48" s="6"/>
      <c r="H48" s="6" t="s">
        <v>602</v>
      </c>
      <c r="I48" s="6"/>
      <c r="J48" s="6"/>
      <c r="K48" s="115"/>
      <c r="L48" s="144"/>
      <c r="M48" s="115"/>
      <c r="N48" s="116"/>
      <c r="O48" s="115"/>
      <c r="P48" s="1"/>
      <c r="Q48" s="1"/>
      <c r="R48" s="6"/>
      <c r="S48" s="1"/>
      <c r="T48" s="1"/>
      <c r="U48" s="1"/>
      <c r="V48" s="1"/>
      <c r="W48" s="1"/>
      <c r="X48" s="1"/>
      <c r="Y48" s="1"/>
      <c r="Z48" s="1"/>
      <c r="AA48" s="1"/>
      <c r="AB48" s="1"/>
      <c r="AC48" s="283"/>
      <c r="AD48" s="283"/>
      <c r="AE48" s="283"/>
      <c r="AF48" s="283"/>
      <c r="AG48" s="283"/>
      <c r="AH48" s="283"/>
    </row>
    <row r="49" spans="1:38" ht="12.75" customHeight="1">
      <c r="A49" s="126" t="s">
        <v>591</v>
      </c>
      <c r="B49" s="119"/>
      <c r="C49" s="119"/>
      <c r="D49" s="119"/>
      <c r="E49" s="41"/>
      <c r="F49" s="127" t="s">
        <v>592</v>
      </c>
      <c r="G49" s="56"/>
      <c r="H49" s="41"/>
      <c r="I49" s="56"/>
      <c r="J49" s="6"/>
      <c r="K49" s="145"/>
      <c r="L49" s="146"/>
      <c r="M49" s="6"/>
      <c r="N49" s="109"/>
      <c r="O49" s="147"/>
      <c r="P49" s="41"/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14.25" customHeight="1">
      <c r="A50" s="126"/>
      <c r="B50" s="119"/>
      <c r="C50" s="119"/>
      <c r="D50" s="119"/>
      <c r="E50" s="6"/>
      <c r="F50" s="127" t="s">
        <v>594</v>
      </c>
      <c r="G50" s="56"/>
      <c r="H50" s="41"/>
      <c r="I50" s="56"/>
      <c r="J50" s="6"/>
      <c r="K50" s="145"/>
      <c r="L50" s="146"/>
      <c r="M50" s="6"/>
      <c r="N50" s="109"/>
      <c r="O50" s="147"/>
      <c r="P50" s="41"/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14.25" customHeight="1">
      <c r="A51" s="119"/>
      <c r="B51" s="119"/>
      <c r="C51" s="119"/>
      <c r="D51" s="119"/>
      <c r="E51" s="6"/>
      <c r="F51" s="6"/>
      <c r="G51" s="6"/>
      <c r="H51" s="6"/>
      <c r="I51" s="6"/>
      <c r="J51" s="132"/>
      <c r="K51" s="129"/>
      <c r="L51" s="130"/>
      <c r="M51" s="6"/>
      <c r="N51" s="133"/>
      <c r="O51" s="1"/>
      <c r="P51" s="41"/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ht="12.75" customHeight="1">
      <c r="A52" s="148" t="s">
        <v>603</v>
      </c>
      <c r="B52" s="148"/>
      <c r="C52" s="148"/>
      <c r="D52" s="148"/>
      <c r="E52" s="6"/>
      <c r="F52" s="6"/>
      <c r="G52" s="6"/>
      <c r="H52" s="6"/>
      <c r="I52" s="6"/>
      <c r="J52" s="6"/>
      <c r="K52" s="6"/>
      <c r="L52" s="6"/>
      <c r="M52" s="6"/>
      <c r="N52" s="6"/>
      <c r="O52" s="21"/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38.25" customHeight="1">
      <c r="A53" s="96" t="s">
        <v>16</v>
      </c>
      <c r="B53" s="96" t="s">
        <v>563</v>
      </c>
      <c r="C53" s="96"/>
      <c r="D53" s="97" t="s">
        <v>574</v>
      </c>
      <c r="E53" s="96" t="s">
        <v>575</v>
      </c>
      <c r="F53" s="96" t="s">
        <v>576</v>
      </c>
      <c r="G53" s="96" t="s">
        <v>596</v>
      </c>
      <c r="H53" s="96" t="s">
        <v>578</v>
      </c>
      <c r="I53" s="96" t="s">
        <v>579</v>
      </c>
      <c r="J53" s="95" t="s">
        <v>580</v>
      </c>
      <c r="K53" s="149" t="s">
        <v>604</v>
      </c>
      <c r="L53" s="98" t="s">
        <v>582</v>
      </c>
      <c r="M53" s="149" t="s">
        <v>605</v>
      </c>
      <c r="N53" s="96" t="s">
        <v>606</v>
      </c>
      <c r="O53" s="95" t="s">
        <v>584</v>
      </c>
      <c r="P53" s="97" t="s">
        <v>585</v>
      </c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s="247" customFormat="1" ht="12.75" customHeight="1">
      <c r="A54" s="336">
        <v>1</v>
      </c>
      <c r="B54" s="334">
        <v>44713</v>
      </c>
      <c r="C54" s="352"/>
      <c r="D54" s="335" t="s">
        <v>874</v>
      </c>
      <c r="E54" s="336" t="s">
        <v>588</v>
      </c>
      <c r="F54" s="336">
        <v>2750</v>
      </c>
      <c r="G54" s="336">
        <v>2700</v>
      </c>
      <c r="H54" s="331">
        <v>2700</v>
      </c>
      <c r="I54" s="331" t="s">
        <v>875</v>
      </c>
      <c r="J54" s="330" t="s">
        <v>881</v>
      </c>
      <c r="K54" s="331">
        <f t="shared" ref="K54" si="40">H54-F54</f>
        <v>-50</v>
      </c>
      <c r="L54" s="332">
        <f t="shared" ref="L54" si="41">(H54*N54)*0.07%</f>
        <v>472.50000000000006</v>
      </c>
      <c r="M54" s="333">
        <f t="shared" ref="M54" si="42">(K54*N54)-L54</f>
        <v>-12972.5</v>
      </c>
      <c r="N54" s="331">
        <v>250</v>
      </c>
      <c r="O54" s="340" t="s">
        <v>598</v>
      </c>
      <c r="P54" s="334">
        <v>44714</v>
      </c>
      <c r="Q54" s="249"/>
      <c r="R54" s="290" t="s">
        <v>587</v>
      </c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296"/>
      <c r="AG54" s="293"/>
      <c r="AH54" s="249"/>
      <c r="AI54" s="249"/>
      <c r="AJ54" s="296"/>
      <c r="AK54" s="296"/>
      <c r="AL54" s="296"/>
    </row>
    <row r="55" spans="1:38" s="247" customFormat="1" ht="12.75" customHeight="1">
      <c r="A55" s="365">
        <v>2</v>
      </c>
      <c r="B55" s="362">
        <v>44713</v>
      </c>
      <c r="C55" s="367"/>
      <c r="D55" s="368" t="s">
        <v>876</v>
      </c>
      <c r="E55" s="365" t="s">
        <v>588</v>
      </c>
      <c r="F55" s="365">
        <v>16505</v>
      </c>
      <c r="G55" s="365">
        <v>16350</v>
      </c>
      <c r="H55" s="369">
        <v>16560</v>
      </c>
      <c r="I55" s="369">
        <v>16800</v>
      </c>
      <c r="J55" s="370" t="s">
        <v>725</v>
      </c>
      <c r="K55" s="369">
        <f t="shared" ref="K55" si="43">H55-F55</f>
        <v>55</v>
      </c>
      <c r="L55" s="371">
        <f t="shared" ref="L55" si="44">(H55*N55)*0.07%</f>
        <v>579.60000000000014</v>
      </c>
      <c r="M55" s="372">
        <f t="shared" ref="M55" si="45">(K55*N55)-L55</f>
        <v>2170.3999999999996</v>
      </c>
      <c r="N55" s="369">
        <v>50</v>
      </c>
      <c r="O55" s="322" t="s">
        <v>586</v>
      </c>
      <c r="P55" s="362">
        <v>44714</v>
      </c>
      <c r="Q55" s="249"/>
      <c r="R55" s="290" t="s">
        <v>587</v>
      </c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96"/>
      <c r="AG55" s="293"/>
      <c r="AH55" s="249"/>
      <c r="AI55" s="249"/>
      <c r="AJ55" s="296"/>
      <c r="AK55" s="296"/>
      <c r="AL55" s="296"/>
    </row>
    <row r="56" spans="1:38" s="247" customFormat="1" ht="12.75" customHeight="1">
      <c r="A56" s="365">
        <v>3</v>
      </c>
      <c r="B56" s="362">
        <v>44714</v>
      </c>
      <c r="C56" s="367"/>
      <c r="D56" s="368" t="s">
        <v>882</v>
      </c>
      <c r="E56" s="365" t="s">
        <v>588</v>
      </c>
      <c r="F56" s="365">
        <v>16510</v>
      </c>
      <c r="G56" s="365">
        <v>16370</v>
      </c>
      <c r="H56" s="369">
        <v>16590</v>
      </c>
      <c r="I56" s="369" t="s">
        <v>883</v>
      </c>
      <c r="J56" s="370" t="s">
        <v>887</v>
      </c>
      <c r="K56" s="369">
        <f t="shared" ref="K56" si="46">H56-F56</f>
        <v>80</v>
      </c>
      <c r="L56" s="371">
        <f t="shared" ref="L56" si="47">(H56*N56)*0.07%</f>
        <v>580.65000000000009</v>
      </c>
      <c r="M56" s="372">
        <f t="shared" ref="M56" si="48">(K56*N56)-L56</f>
        <v>3419.35</v>
      </c>
      <c r="N56" s="369">
        <v>50</v>
      </c>
      <c r="O56" s="322" t="s">
        <v>586</v>
      </c>
      <c r="P56" s="362">
        <v>44714</v>
      </c>
      <c r="Q56" s="249"/>
      <c r="R56" s="290" t="s">
        <v>587</v>
      </c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96"/>
      <c r="AG56" s="293"/>
      <c r="AH56" s="249"/>
      <c r="AI56" s="249"/>
      <c r="AJ56" s="296"/>
      <c r="AK56" s="296"/>
      <c r="AL56" s="296"/>
    </row>
    <row r="57" spans="1:38" s="247" customFormat="1" ht="12.75" customHeight="1">
      <c r="A57" s="365">
        <v>4</v>
      </c>
      <c r="B57" s="362">
        <v>44715</v>
      </c>
      <c r="C57" s="367"/>
      <c r="D57" s="368" t="s">
        <v>882</v>
      </c>
      <c r="E57" s="365" t="s">
        <v>890</v>
      </c>
      <c r="F57" s="365">
        <v>16765</v>
      </c>
      <c r="G57" s="365">
        <v>16910</v>
      </c>
      <c r="H57" s="369">
        <v>16700</v>
      </c>
      <c r="I57" s="369" t="s">
        <v>891</v>
      </c>
      <c r="J57" s="370" t="s">
        <v>892</v>
      </c>
      <c r="K57" s="369">
        <f>F57-H57</f>
        <v>65</v>
      </c>
      <c r="L57" s="371">
        <f t="shared" ref="L57:L58" si="49">(H57*N57)*0.07%</f>
        <v>584.50000000000011</v>
      </c>
      <c r="M57" s="372">
        <f t="shared" ref="M57:M58" si="50">(K57*N57)-L57</f>
        <v>2665.5</v>
      </c>
      <c r="N57" s="369">
        <v>50</v>
      </c>
      <c r="O57" s="322" t="s">
        <v>586</v>
      </c>
      <c r="P57" s="362">
        <v>44715</v>
      </c>
      <c r="Q57" s="249"/>
      <c r="R57" s="290" t="s">
        <v>587</v>
      </c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296"/>
      <c r="AG57" s="293"/>
      <c r="AH57" s="249"/>
      <c r="AI57" s="249"/>
      <c r="AJ57" s="296"/>
      <c r="AK57" s="296"/>
      <c r="AL57" s="296"/>
    </row>
    <row r="58" spans="1:38" s="247" customFormat="1" ht="12.75" customHeight="1">
      <c r="A58" s="336">
        <v>5</v>
      </c>
      <c r="B58" s="334">
        <v>44715</v>
      </c>
      <c r="C58" s="352"/>
      <c r="D58" s="335" t="s">
        <v>893</v>
      </c>
      <c r="E58" s="336" t="s">
        <v>588</v>
      </c>
      <c r="F58" s="336">
        <v>1574</v>
      </c>
      <c r="G58" s="336">
        <v>1545</v>
      </c>
      <c r="H58" s="331">
        <v>1545</v>
      </c>
      <c r="I58" s="331" t="s">
        <v>894</v>
      </c>
      <c r="J58" s="330" t="s">
        <v>912</v>
      </c>
      <c r="K58" s="331">
        <f t="shared" ref="K58" si="51">H58-F58</f>
        <v>-29</v>
      </c>
      <c r="L58" s="332">
        <f t="shared" si="49"/>
        <v>378.52500000000003</v>
      </c>
      <c r="M58" s="333">
        <f t="shared" si="50"/>
        <v>-10528.525</v>
      </c>
      <c r="N58" s="331">
        <v>350</v>
      </c>
      <c r="O58" s="340" t="s">
        <v>598</v>
      </c>
      <c r="P58" s="334">
        <v>44718</v>
      </c>
      <c r="Q58" s="249"/>
      <c r="R58" s="253" t="s">
        <v>587</v>
      </c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296"/>
      <c r="AG58" s="293"/>
      <c r="AH58" s="249"/>
      <c r="AI58" s="249"/>
      <c r="AJ58" s="296"/>
      <c r="AK58" s="296"/>
      <c r="AL58" s="296"/>
    </row>
    <row r="59" spans="1:38" s="247" customFormat="1" ht="12.75" customHeight="1">
      <c r="A59" s="365">
        <v>6</v>
      </c>
      <c r="B59" s="362">
        <v>44718</v>
      </c>
      <c r="C59" s="367"/>
      <c r="D59" s="368" t="s">
        <v>896</v>
      </c>
      <c r="E59" s="365" t="s">
        <v>890</v>
      </c>
      <c r="F59" s="365">
        <v>683</v>
      </c>
      <c r="G59" s="365">
        <v>693</v>
      </c>
      <c r="H59" s="369">
        <v>676</v>
      </c>
      <c r="I59" s="369" t="s">
        <v>897</v>
      </c>
      <c r="J59" s="370" t="s">
        <v>898</v>
      </c>
      <c r="K59" s="369">
        <f>F59-H59</f>
        <v>7</v>
      </c>
      <c r="L59" s="371">
        <f t="shared" ref="L59:L62" si="52">(H59*N59)*0.07%</f>
        <v>567.84</v>
      </c>
      <c r="M59" s="372">
        <f t="shared" ref="M59:M62" si="53">(K59*N59)-L59</f>
        <v>7832.16</v>
      </c>
      <c r="N59" s="369">
        <v>1200</v>
      </c>
      <c r="O59" s="322" t="s">
        <v>586</v>
      </c>
      <c r="P59" s="362">
        <v>44718</v>
      </c>
      <c r="Q59" s="249"/>
      <c r="R59" s="253" t="s">
        <v>587</v>
      </c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96"/>
      <c r="AG59" s="293"/>
      <c r="AH59" s="249"/>
      <c r="AI59" s="249"/>
      <c r="AJ59" s="296"/>
      <c r="AK59" s="296"/>
      <c r="AL59" s="296"/>
    </row>
    <row r="60" spans="1:38" s="247" customFormat="1" ht="12.75" customHeight="1">
      <c r="A60" s="365">
        <v>7</v>
      </c>
      <c r="B60" s="362">
        <v>44718</v>
      </c>
      <c r="C60" s="367"/>
      <c r="D60" s="368" t="s">
        <v>899</v>
      </c>
      <c r="E60" s="365" t="s">
        <v>588</v>
      </c>
      <c r="F60" s="365">
        <v>239.5</v>
      </c>
      <c r="G60" s="365">
        <v>236.5</v>
      </c>
      <c r="H60" s="369">
        <v>242.25</v>
      </c>
      <c r="I60" s="369" t="s">
        <v>900</v>
      </c>
      <c r="J60" s="370" t="s">
        <v>901</v>
      </c>
      <c r="K60" s="369">
        <f t="shared" ref="K60" si="54">H60-F60</f>
        <v>2.75</v>
      </c>
      <c r="L60" s="371">
        <f t="shared" si="52"/>
        <v>644.3850000000001</v>
      </c>
      <c r="M60" s="372">
        <f t="shared" si="53"/>
        <v>9805.6149999999998</v>
      </c>
      <c r="N60" s="369">
        <v>3800</v>
      </c>
      <c r="O60" s="322" t="s">
        <v>586</v>
      </c>
      <c r="P60" s="362">
        <v>44718</v>
      </c>
      <c r="Q60" s="249"/>
      <c r="R60" s="253" t="s">
        <v>587</v>
      </c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96"/>
      <c r="AG60" s="293"/>
      <c r="AH60" s="249"/>
      <c r="AI60" s="249"/>
      <c r="AJ60" s="296"/>
      <c r="AK60" s="296"/>
      <c r="AL60" s="296"/>
    </row>
    <row r="61" spans="1:38" s="247" customFormat="1" ht="12.75" customHeight="1">
      <c r="A61" s="336">
        <v>8</v>
      </c>
      <c r="B61" s="334">
        <v>44718</v>
      </c>
      <c r="C61" s="352"/>
      <c r="D61" s="335" t="s">
        <v>902</v>
      </c>
      <c r="E61" s="336" t="s">
        <v>890</v>
      </c>
      <c r="F61" s="336">
        <v>107.25</v>
      </c>
      <c r="G61" s="336">
        <v>111</v>
      </c>
      <c r="H61" s="336">
        <v>110</v>
      </c>
      <c r="I61" s="331" t="s">
        <v>903</v>
      </c>
      <c r="J61" s="330" t="s">
        <v>913</v>
      </c>
      <c r="K61" s="331">
        <f>F61-H61</f>
        <v>-2.75</v>
      </c>
      <c r="L61" s="332">
        <f t="shared" si="52"/>
        <v>223.30000000000004</v>
      </c>
      <c r="M61" s="333">
        <f t="shared" si="53"/>
        <v>-8198.2999999999993</v>
      </c>
      <c r="N61" s="331">
        <v>2900</v>
      </c>
      <c r="O61" s="340" t="s">
        <v>598</v>
      </c>
      <c r="P61" s="334">
        <v>44719</v>
      </c>
      <c r="Q61" s="249"/>
      <c r="R61" s="253" t="s">
        <v>587</v>
      </c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96"/>
      <c r="AG61" s="293"/>
      <c r="AH61" s="249"/>
      <c r="AI61" s="249"/>
      <c r="AJ61" s="296"/>
      <c r="AK61" s="296"/>
      <c r="AL61" s="296"/>
    </row>
    <row r="62" spans="1:38" s="247" customFormat="1" ht="12.75" customHeight="1">
      <c r="A62" s="336">
        <v>9</v>
      </c>
      <c r="B62" s="334">
        <v>44719</v>
      </c>
      <c r="C62" s="352"/>
      <c r="D62" s="335" t="s">
        <v>914</v>
      </c>
      <c r="E62" s="336" t="s">
        <v>588</v>
      </c>
      <c r="F62" s="336">
        <v>3390</v>
      </c>
      <c r="G62" s="336">
        <v>3300</v>
      </c>
      <c r="H62" s="352">
        <v>3300</v>
      </c>
      <c r="I62" s="331" t="s">
        <v>915</v>
      </c>
      <c r="J62" s="330" t="s">
        <v>959</v>
      </c>
      <c r="K62" s="331">
        <f t="shared" ref="K62" si="55">H62-F62</f>
        <v>-90</v>
      </c>
      <c r="L62" s="332">
        <f t="shared" si="52"/>
        <v>346.50000000000006</v>
      </c>
      <c r="M62" s="333">
        <f t="shared" si="53"/>
        <v>-13846.5</v>
      </c>
      <c r="N62" s="331">
        <v>150</v>
      </c>
      <c r="O62" s="340" t="s">
        <v>598</v>
      </c>
      <c r="P62" s="334">
        <v>44725</v>
      </c>
      <c r="Q62" s="249"/>
      <c r="R62" s="253" t="s">
        <v>587</v>
      </c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96"/>
      <c r="AG62" s="293"/>
      <c r="AH62" s="249"/>
      <c r="AI62" s="249"/>
      <c r="AJ62" s="296"/>
      <c r="AK62" s="296"/>
      <c r="AL62" s="296"/>
    </row>
    <row r="63" spans="1:38" s="247" customFormat="1" ht="12.75" customHeight="1">
      <c r="A63" s="408">
        <v>10</v>
      </c>
      <c r="B63" s="409">
        <v>44719</v>
      </c>
      <c r="C63" s="416"/>
      <c r="D63" s="410" t="s">
        <v>882</v>
      </c>
      <c r="E63" s="408" t="s">
        <v>588</v>
      </c>
      <c r="F63" s="408">
        <v>16440</v>
      </c>
      <c r="G63" s="408">
        <v>16340</v>
      </c>
      <c r="H63" s="411">
        <v>16455</v>
      </c>
      <c r="I63" s="411" t="s">
        <v>916</v>
      </c>
      <c r="J63" s="417" t="s">
        <v>929</v>
      </c>
      <c r="K63" s="411">
        <f t="shared" ref="K63:K64" si="56">H63-F63</f>
        <v>15</v>
      </c>
      <c r="L63" s="418">
        <f t="shared" ref="L63:L64" si="57">(H63*N63)*0.07%</f>
        <v>575.92500000000007</v>
      </c>
      <c r="M63" s="412">
        <f t="shared" ref="M63:M64" si="58">(K63*N63)-L63</f>
        <v>174.07499999999993</v>
      </c>
      <c r="N63" s="411">
        <v>50</v>
      </c>
      <c r="O63" s="406" t="s">
        <v>708</v>
      </c>
      <c r="P63" s="409">
        <v>44720</v>
      </c>
      <c r="Q63" s="249"/>
      <c r="R63" s="253" t="s">
        <v>587</v>
      </c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96"/>
      <c r="AG63" s="293"/>
      <c r="AH63" s="249"/>
      <c r="AI63" s="249"/>
      <c r="AJ63" s="296"/>
      <c r="AK63" s="296"/>
      <c r="AL63" s="296"/>
    </row>
    <row r="64" spans="1:38" s="247" customFormat="1" ht="12.75" customHeight="1">
      <c r="A64" s="365">
        <v>11</v>
      </c>
      <c r="B64" s="362">
        <v>44720</v>
      </c>
      <c r="C64" s="367"/>
      <c r="D64" s="368" t="s">
        <v>927</v>
      </c>
      <c r="E64" s="365" t="s">
        <v>588</v>
      </c>
      <c r="F64" s="365">
        <v>2352.5</v>
      </c>
      <c r="G64" s="365">
        <v>2305</v>
      </c>
      <c r="H64" s="369">
        <v>2395</v>
      </c>
      <c r="I64" s="369" t="s">
        <v>928</v>
      </c>
      <c r="J64" s="370" t="s">
        <v>943</v>
      </c>
      <c r="K64" s="369">
        <f t="shared" si="56"/>
        <v>42.5</v>
      </c>
      <c r="L64" s="371">
        <f t="shared" si="57"/>
        <v>461.03750000000008</v>
      </c>
      <c r="M64" s="372">
        <f t="shared" si="58"/>
        <v>11226.4625</v>
      </c>
      <c r="N64" s="369">
        <v>275</v>
      </c>
      <c r="O64" s="322" t="s">
        <v>586</v>
      </c>
      <c r="P64" s="362">
        <v>44722</v>
      </c>
      <c r="Q64" s="249"/>
      <c r="R64" s="253" t="s">
        <v>863</v>
      </c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96"/>
      <c r="AG64" s="293"/>
      <c r="AH64" s="249"/>
      <c r="AI64" s="249"/>
      <c r="AJ64" s="296"/>
      <c r="AK64" s="296"/>
      <c r="AL64" s="296"/>
    </row>
    <row r="65" spans="1:38" s="247" customFormat="1" ht="12.75" customHeight="1">
      <c r="A65" s="336">
        <v>12</v>
      </c>
      <c r="B65" s="334">
        <v>44720</v>
      </c>
      <c r="C65" s="352"/>
      <c r="D65" s="335" t="s">
        <v>882</v>
      </c>
      <c r="E65" s="336" t="s">
        <v>588</v>
      </c>
      <c r="F65" s="336">
        <v>16400</v>
      </c>
      <c r="G65" s="336">
        <v>16330</v>
      </c>
      <c r="H65" s="331">
        <v>16295</v>
      </c>
      <c r="I65" s="331" t="s">
        <v>916</v>
      </c>
      <c r="J65" s="330" t="s">
        <v>931</v>
      </c>
      <c r="K65" s="331">
        <f t="shared" ref="K65:K66" si="59">H65-F65</f>
        <v>-105</v>
      </c>
      <c r="L65" s="332">
        <f t="shared" ref="L65:L66" si="60">(H65*N65)*0.07%</f>
        <v>570.32500000000005</v>
      </c>
      <c r="M65" s="333">
        <f t="shared" ref="M65:M66" si="61">(K65*N65)-L65</f>
        <v>-5820.3249999999998</v>
      </c>
      <c r="N65" s="331">
        <v>50</v>
      </c>
      <c r="O65" s="340" t="s">
        <v>598</v>
      </c>
      <c r="P65" s="334">
        <v>44721</v>
      </c>
      <c r="Q65" s="249"/>
      <c r="R65" s="253" t="s">
        <v>587</v>
      </c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96"/>
      <c r="AG65" s="293"/>
      <c r="AH65" s="249"/>
      <c r="AI65" s="249"/>
      <c r="AJ65" s="296"/>
      <c r="AK65" s="296"/>
      <c r="AL65" s="296"/>
    </row>
    <row r="66" spans="1:38" s="247" customFormat="1" ht="12.75" customHeight="1">
      <c r="A66" s="365">
        <v>13</v>
      </c>
      <c r="B66" s="362">
        <v>44721</v>
      </c>
      <c r="C66" s="367"/>
      <c r="D66" s="368" t="s">
        <v>938</v>
      </c>
      <c r="E66" s="365" t="s">
        <v>588</v>
      </c>
      <c r="F66" s="365">
        <v>3640</v>
      </c>
      <c r="G66" s="365">
        <v>3540</v>
      </c>
      <c r="H66" s="369">
        <v>3710</v>
      </c>
      <c r="I66" s="369" t="s">
        <v>939</v>
      </c>
      <c r="J66" s="370" t="s">
        <v>769</v>
      </c>
      <c r="K66" s="369">
        <f t="shared" si="59"/>
        <v>70</v>
      </c>
      <c r="L66" s="371">
        <f t="shared" si="60"/>
        <v>324.62500000000006</v>
      </c>
      <c r="M66" s="372">
        <f t="shared" si="61"/>
        <v>8425.375</v>
      </c>
      <c r="N66" s="369">
        <v>125</v>
      </c>
      <c r="O66" s="453" t="s">
        <v>586</v>
      </c>
      <c r="P66" s="362">
        <v>44722</v>
      </c>
      <c r="Q66" s="249"/>
      <c r="R66" s="253" t="s">
        <v>863</v>
      </c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96"/>
      <c r="AG66" s="293"/>
      <c r="AH66" s="249"/>
      <c r="AI66" s="249"/>
      <c r="AJ66" s="296"/>
      <c r="AK66" s="296"/>
      <c r="AL66" s="296"/>
    </row>
    <row r="67" spans="1:38" s="247" customFormat="1" ht="12.75" customHeight="1">
      <c r="A67" s="336">
        <v>14</v>
      </c>
      <c r="B67" s="334">
        <v>44721</v>
      </c>
      <c r="C67" s="352"/>
      <c r="D67" s="335" t="s">
        <v>940</v>
      </c>
      <c r="E67" s="336" t="s">
        <v>588</v>
      </c>
      <c r="F67" s="336">
        <v>1877.5</v>
      </c>
      <c r="G67" s="336">
        <v>1815</v>
      </c>
      <c r="H67" s="331">
        <v>1815</v>
      </c>
      <c r="I67" s="331" t="s">
        <v>941</v>
      </c>
      <c r="J67" s="330" t="s">
        <v>958</v>
      </c>
      <c r="K67" s="331">
        <f t="shared" ref="K67:K69" si="62">H67-F67</f>
        <v>-62.5</v>
      </c>
      <c r="L67" s="332">
        <f t="shared" ref="L67:L69" si="63">(H67*N67)*0.07%</f>
        <v>254.10000000000002</v>
      </c>
      <c r="M67" s="333">
        <f t="shared" ref="M67:M69" si="64">(K67*N67)-L67</f>
        <v>-12754.1</v>
      </c>
      <c r="N67" s="331">
        <v>200</v>
      </c>
      <c r="O67" s="340" t="s">
        <v>598</v>
      </c>
      <c r="P67" s="334">
        <v>44725</v>
      </c>
      <c r="Q67" s="249"/>
      <c r="R67" s="253" t="s">
        <v>863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96"/>
      <c r="AG67" s="293"/>
      <c r="AH67" s="249"/>
      <c r="AI67" s="249"/>
      <c r="AJ67" s="296"/>
      <c r="AK67" s="296"/>
      <c r="AL67" s="296"/>
    </row>
    <row r="68" spans="1:38" s="247" customFormat="1" ht="12.75" customHeight="1">
      <c r="A68" s="336">
        <v>15</v>
      </c>
      <c r="B68" s="334">
        <v>44722</v>
      </c>
      <c r="C68" s="352"/>
      <c r="D68" s="335" t="s">
        <v>944</v>
      </c>
      <c r="E68" s="336" t="s">
        <v>588</v>
      </c>
      <c r="F68" s="336">
        <v>726</v>
      </c>
      <c r="G68" s="336">
        <v>717</v>
      </c>
      <c r="H68" s="331">
        <v>717</v>
      </c>
      <c r="I68" s="331" t="s">
        <v>945</v>
      </c>
      <c r="J68" s="330" t="s">
        <v>957</v>
      </c>
      <c r="K68" s="331">
        <f t="shared" si="62"/>
        <v>-9</v>
      </c>
      <c r="L68" s="332">
        <f t="shared" si="63"/>
        <v>690.11250000000007</v>
      </c>
      <c r="M68" s="333">
        <f t="shared" si="64"/>
        <v>-13065.112499999999</v>
      </c>
      <c r="N68" s="331">
        <v>1375</v>
      </c>
      <c r="O68" s="340" t="s">
        <v>598</v>
      </c>
      <c r="P68" s="334">
        <v>44725</v>
      </c>
      <c r="Q68" s="249"/>
      <c r="R68" s="253" t="s">
        <v>587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96"/>
      <c r="AG68" s="293"/>
      <c r="AH68" s="249"/>
      <c r="AI68" s="249"/>
      <c r="AJ68" s="296"/>
      <c r="AK68" s="296"/>
      <c r="AL68" s="296"/>
    </row>
    <row r="69" spans="1:38" s="247" customFormat="1" ht="12.75" customHeight="1">
      <c r="A69" s="365">
        <v>16</v>
      </c>
      <c r="B69" s="362">
        <v>166</v>
      </c>
      <c r="C69" s="367"/>
      <c r="D69" s="368" t="s">
        <v>989</v>
      </c>
      <c r="E69" s="365" t="s">
        <v>588</v>
      </c>
      <c r="F69" s="365">
        <v>2550</v>
      </c>
      <c r="G69" s="365">
        <v>2498</v>
      </c>
      <c r="H69" s="369">
        <v>2593</v>
      </c>
      <c r="I69" s="369" t="s">
        <v>990</v>
      </c>
      <c r="J69" s="370" t="s">
        <v>991</v>
      </c>
      <c r="K69" s="369">
        <f t="shared" si="62"/>
        <v>43</v>
      </c>
      <c r="L69" s="371">
        <f t="shared" si="63"/>
        <v>453.77500000000009</v>
      </c>
      <c r="M69" s="372">
        <f t="shared" si="64"/>
        <v>10296.225</v>
      </c>
      <c r="N69" s="369">
        <v>250</v>
      </c>
      <c r="O69" s="453" t="s">
        <v>586</v>
      </c>
      <c r="P69" s="362">
        <v>44726</v>
      </c>
      <c r="Q69" s="249"/>
      <c r="R69" s="253" t="s">
        <v>863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96"/>
      <c r="AG69" s="293"/>
      <c r="AH69" s="249"/>
      <c r="AI69" s="249"/>
      <c r="AJ69" s="296"/>
      <c r="AK69" s="296"/>
      <c r="AL69" s="296"/>
    </row>
    <row r="70" spans="1:38" s="247" customFormat="1" ht="12.75" customHeight="1">
      <c r="A70" s="365">
        <v>17</v>
      </c>
      <c r="B70" s="362">
        <v>166</v>
      </c>
      <c r="C70" s="367"/>
      <c r="D70" s="368" t="s">
        <v>927</v>
      </c>
      <c r="E70" s="365" t="s">
        <v>588</v>
      </c>
      <c r="F70" s="365">
        <v>2327.5</v>
      </c>
      <c r="G70" s="365">
        <v>2280</v>
      </c>
      <c r="H70" s="369">
        <v>2360</v>
      </c>
      <c r="I70" s="369" t="s">
        <v>976</v>
      </c>
      <c r="J70" s="370" t="s">
        <v>752</v>
      </c>
      <c r="K70" s="369">
        <f t="shared" ref="K70" si="65">H70-F70</f>
        <v>32.5</v>
      </c>
      <c r="L70" s="371">
        <f t="shared" ref="L70:L72" si="66">(H70*N70)*0.07%</f>
        <v>454.30000000000007</v>
      </c>
      <c r="M70" s="372">
        <f t="shared" ref="M70:M72" si="67">(K70*N70)-L70</f>
        <v>8483.2000000000007</v>
      </c>
      <c r="N70" s="369">
        <v>275</v>
      </c>
      <c r="O70" s="453" t="s">
        <v>586</v>
      </c>
      <c r="P70" s="362">
        <v>44726</v>
      </c>
      <c r="Q70" s="249"/>
      <c r="R70" s="253" t="s">
        <v>863</v>
      </c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96"/>
      <c r="AG70" s="293"/>
      <c r="AH70" s="249"/>
      <c r="AI70" s="249"/>
      <c r="AJ70" s="296"/>
      <c r="AK70" s="296"/>
      <c r="AL70" s="296"/>
    </row>
    <row r="71" spans="1:38" s="247" customFormat="1" ht="12.75" customHeight="1">
      <c r="A71" s="365">
        <v>18</v>
      </c>
      <c r="B71" s="362">
        <v>166</v>
      </c>
      <c r="C71" s="367"/>
      <c r="D71" s="368" t="s">
        <v>980</v>
      </c>
      <c r="E71" s="365" t="s">
        <v>890</v>
      </c>
      <c r="F71" s="365">
        <v>577</v>
      </c>
      <c r="G71" s="365">
        <v>588</v>
      </c>
      <c r="H71" s="369">
        <v>569</v>
      </c>
      <c r="I71" s="369" t="s">
        <v>981</v>
      </c>
      <c r="J71" s="370" t="s">
        <v>982</v>
      </c>
      <c r="K71" s="369">
        <f>F71-H71</f>
        <v>8</v>
      </c>
      <c r="L71" s="371">
        <f t="shared" si="66"/>
        <v>438.13000000000005</v>
      </c>
      <c r="M71" s="372">
        <f t="shared" si="67"/>
        <v>8361.8700000000008</v>
      </c>
      <c r="N71" s="369">
        <v>1100</v>
      </c>
      <c r="O71" s="453" t="s">
        <v>586</v>
      </c>
      <c r="P71" s="362">
        <v>44726</v>
      </c>
      <c r="Q71" s="249"/>
      <c r="R71" s="253" t="s">
        <v>863</v>
      </c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96"/>
      <c r="AG71" s="293"/>
      <c r="AH71" s="249"/>
      <c r="AI71" s="249"/>
      <c r="AJ71" s="296"/>
      <c r="AK71" s="296"/>
      <c r="AL71" s="296"/>
    </row>
    <row r="72" spans="1:38" s="247" customFormat="1" ht="12.75" customHeight="1">
      <c r="A72" s="336">
        <v>19</v>
      </c>
      <c r="B72" s="334">
        <v>166</v>
      </c>
      <c r="C72" s="352"/>
      <c r="D72" s="335" t="s">
        <v>987</v>
      </c>
      <c r="E72" s="336" t="s">
        <v>588</v>
      </c>
      <c r="F72" s="336">
        <v>362.5</v>
      </c>
      <c r="G72" s="336">
        <v>352</v>
      </c>
      <c r="H72" s="331">
        <v>352</v>
      </c>
      <c r="I72" s="331" t="s">
        <v>988</v>
      </c>
      <c r="J72" s="330" t="s">
        <v>1011</v>
      </c>
      <c r="K72" s="331">
        <f t="shared" ref="K72" si="68">H72-F72</f>
        <v>-10.5</v>
      </c>
      <c r="L72" s="332">
        <f t="shared" si="66"/>
        <v>264.88000000000005</v>
      </c>
      <c r="M72" s="333">
        <f t="shared" si="67"/>
        <v>-11552.38</v>
      </c>
      <c r="N72" s="331">
        <v>1075</v>
      </c>
      <c r="O72" s="340" t="s">
        <v>598</v>
      </c>
      <c r="P72" s="334">
        <v>44728</v>
      </c>
      <c r="Q72" s="249"/>
      <c r="R72" s="253" t="s">
        <v>587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96"/>
      <c r="AG72" s="293"/>
      <c r="AH72" s="249"/>
      <c r="AI72" s="249"/>
      <c r="AJ72" s="296"/>
      <c r="AK72" s="296"/>
      <c r="AL72" s="296"/>
    </row>
    <row r="73" spans="1:38" s="247" customFormat="1" ht="12.75" customHeight="1">
      <c r="A73" s="365">
        <v>20</v>
      </c>
      <c r="B73" s="362">
        <v>166</v>
      </c>
      <c r="C73" s="367"/>
      <c r="D73" s="368" t="s">
        <v>989</v>
      </c>
      <c r="E73" s="365" t="s">
        <v>588</v>
      </c>
      <c r="F73" s="365">
        <v>2450</v>
      </c>
      <c r="G73" s="365">
        <v>2498</v>
      </c>
      <c r="H73" s="369">
        <v>2487.5</v>
      </c>
      <c r="I73" s="369" t="s">
        <v>990</v>
      </c>
      <c r="J73" s="370" t="s">
        <v>1006</v>
      </c>
      <c r="K73" s="369">
        <f t="shared" ref="K73" si="69">H73-F73</f>
        <v>37.5</v>
      </c>
      <c r="L73" s="371">
        <f t="shared" ref="L73:L75" si="70">(H73*N73)*0.07%</f>
        <v>435.31250000000006</v>
      </c>
      <c r="M73" s="372">
        <f t="shared" ref="M73:M75" si="71">(K73*N73)-L73</f>
        <v>8939.6875</v>
      </c>
      <c r="N73" s="369">
        <v>250</v>
      </c>
      <c r="O73" s="453" t="s">
        <v>586</v>
      </c>
      <c r="P73" s="362">
        <v>44727</v>
      </c>
      <c r="Q73" s="249"/>
      <c r="R73" s="253" t="s">
        <v>863</v>
      </c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96"/>
      <c r="AG73" s="293"/>
      <c r="AH73" s="249"/>
      <c r="AI73" s="249"/>
      <c r="AJ73" s="296"/>
      <c r="AK73" s="296"/>
      <c r="AL73" s="296"/>
    </row>
    <row r="74" spans="1:38" s="247" customFormat="1" ht="12.75" customHeight="1">
      <c r="A74" s="365">
        <v>21</v>
      </c>
      <c r="B74" s="469">
        <v>44728</v>
      </c>
      <c r="C74" s="367"/>
      <c r="D74" s="368" t="s">
        <v>980</v>
      </c>
      <c r="E74" s="365" t="s">
        <v>890</v>
      </c>
      <c r="F74" s="365">
        <v>582</v>
      </c>
      <c r="G74" s="365">
        <v>593</v>
      </c>
      <c r="H74" s="369">
        <v>573</v>
      </c>
      <c r="I74" s="369" t="s">
        <v>1012</v>
      </c>
      <c r="J74" s="370" t="s">
        <v>794</v>
      </c>
      <c r="K74" s="369">
        <f>F74-H74</f>
        <v>9</v>
      </c>
      <c r="L74" s="371">
        <f t="shared" si="70"/>
        <v>441.21000000000004</v>
      </c>
      <c r="M74" s="372">
        <f t="shared" si="71"/>
        <v>9458.7900000000009</v>
      </c>
      <c r="N74" s="369">
        <v>1100</v>
      </c>
      <c r="O74" s="453" t="s">
        <v>586</v>
      </c>
      <c r="P74" s="362">
        <v>44728</v>
      </c>
      <c r="Q74" s="249"/>
      <c r="R74" s="253" t="s">
        <v>863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96"/>
      <c r="AG74" s="293"/>
      <c r="AH74" s="249"/>
      <c r="AI74" s="249"/>
      <c r="AJ74" s="296"/>
      <c r="AK74" s="296"/>
      <c r="AL74" s="296"/>
    </row>
    <row r="75" spans="1:38" s="247" customFormat="1" ht="12.75" customHeight="1">
      <c r="A75" s="336">
        <v>22</v>
      </c>
      <c r="B75" s="475">
        <v>44728</v>
      </c>
      <c r="C75" s="352"/>
      <c r="D75" s="335" t="s">
        <v>1013</v>
      </c>
      <c r="E75" s="336" t="s">
        <v>588</v>
      </c>
      <c r="F75" s="336">
        <v>2115</v>
      </c>
      <c r="G75" s="336">
        <v>2065</v>
      </c>
      <c r="H75" s="331">
        <v>2065</v>
      </c>
      <c r="I75" s="331" t="s">
        <v>1014</v>
      </c>
      <c r="J75" s="330" t="s">
        <v>881</v>
      </c>
      <c r="K75" s="331">
        <f t="shared" ref="K75" si="72">H75-F75</f>
        <v>-50</v>
      </c>
      <c r="L75" s="332">
        <f t="shared" si="70"/>
        <v>361.37500000000006</v>
      </c>
      <c r="M75" s="333">
        <f t="shared" si="71"/>
        <v>-12861.375</v>
      </c>
      <c r="N75" s="331">
        <v>250</v>
      </c>
      <c r="O75" s="340" t="s">
        <v>598</v>
      </c>
      <c r="P75" s="334">
        <v>44729</v>
      </c>
      <c r="Q75" s="249"/>
      <c r="R75" s="253" t="s">
        <v>587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96"/>
      <c r="AG75" s="293"/>
      <c r="AH75" s="249"/>
      <c r="AI75" s="249"/>
      <c r="AJ75" s="296"/>
      <c r="AK75" s="296"/>
      <c r="AL75" s="296"/>
    </row>
    <row r="76" spans="1:38" s="247" customFormat="1" ht="13.15" customHeight="1">
      <c r="A76" s="336">
        <v>23</v>
      </c>
      <c r="B76" s="475">
        <v>44728</v>
      </c>
      <c r="C76" s="352"/>
      <c r="D76" s="335" t="s">
        <v>882</v>
      </c>
      <c r="E76" s="336" t="s">
        <v>588</v>
      </c>
      <c r="F76" s="336">
        <v>16610</v>
      </c>
      <c r="G76" s="336">
        <v>16450</v>
      </c>
      <c r="H76" s="331">
        <v>16450</v>
      </c>
      <c r="I76" s="331" t="s">
        <v>1015</v>
      </c>
      <c r="J76" s="330" t="s">
        <v>1016</v>
      </c>
      <c r="K76" s="331">
        <f t="shared" ref="K76:K77" si="73">H76-F76</f>
        <v>-160</v>
      </c>
      <c r="L76" s="332">
        <f t="shared" ref="L76:L77" si="74">(H76*N76)*0.07%</f>
        <v>575.75000000000011</v>
      </c>
      <c r="M76" s="333">
        <f t="shared" ref="M76:M77" si="75">(K76*N76)-L76</f>
        <v>-8575.75</v>
      </c>
      <c r="N76" s="331">
        <v>50</v>
      </c>
      <c r="O76" s="340" t="s">
        <v>598</v>
      </c>
      <c r="P76" s="334">
        <v>44728</v>
      </c>
      <c r="Q76" s="249"/>
      <c r="R76" s="253" t="s">
        <v>587</v>
      </c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296"/>
      <c r="AG76" s="293"/>
      <c r="AH76" s="249"/>
      <c r="AI76" s="249"/>
      <c r="AJ76" s="296"/>
      <c r="AK76" s="296"/>
      <c r="AL76" s="296"/>
    </row>
    <row r="77" spans="1:38" s="247" customFormat="1" ht="13.15" customHeight="1">
      <c r="A77" s="365">
        <v>24</v>
      </c>
      <c r="B77" s="469">
        <v>44729</v>
      </c>
      <c r="C77" s="367"/>
      <c r="D77" s="368" t="s">
        <v>938</v>
      </c>
      <c r="E77" s="365" t="s">
        <v>588</v>
      </c>
      <c r="F77" s="365">
        <v>3605</v>
      </c>
      <c r="G77" s="365">
        <v>3500</v>
      </c>
      <c r="H77" s="369">
        <v>3664</v>
      </c>
      <c r="I77" s="369" t="s">
        <v>1038</v>
      </c>
      <c r="J77" s="370" t="s">
        <v>1041</v>
      </c>
      <c r="K77" s="369">
        <f t="shared" si="73"/>
        <v>59</v>
      </c>
      <c r="L77" s="371">
        <f t="shared" si="74"/>
        <v>320.60000000000002</v>
      </c>
      <c r="M77" s="372">
        <f t="shared" si="75"/>
        <v>7054.4</v>
      </c>
      <c r="N77" s="369">
        <v>125</v>
      </c>
      <c r="O77" s="453" t="s">
        <v>586</v>
      </c>
      <c r="P77" s="362">
        <v>44729</v>
      </c>
      <c r="Q77" s="249"/>
      <c r="R77" s="253"/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296"/>
      <c r="AG77" s="293"/>
      <c r="AH77" s="249"/>
      <c r="AI77" s="249"/>
      <c r="AJ77" s="296"/>
      <c r="AK77" s="296"/>
      <c r="AL77" s="296"/>
    </row>
    <row r="78" spans="1:38" s="247" customFormat="1" ht="13.15" customHeight="1">
      <c r="A78" s="365">
        <v>25</v>
      </c>
      <c r="B78" s="469">
        <v>44729</v>
      </c>
      <c r="C78" s="367"/>
      <c r="D78" s="368" t="s">
        <v>874</v>
      </c>
      <c r="E78" s="365" t="s">
        <v>588</v>
      </c>
      <c r="F78" s="365">
        <v>2495</v>
      </c>
      <c r="G78" s="365">
        <v>2440</v>
      </c>
      <c r="H78" s="369">
        <v>2540</v>
      </c>
      <c r="I78" s="369" t="s">
        <v>1039</v>
      </c>
      <c r="J78" s="370" t="s">
        <v>1042</v>
      </c>
      <c r="K78" s="369">
        <f t="shared" ref="K78" si="76">H78-F78</f>
        <v>45</v>
      </c>
      <c r="L78" s="371">
        <f t="shared" ref="L78:L79" si="77">(H78*N78)*0.07%</f>
        <v>444.50000000000006</v>
      </c>
      <c r="M78" s="372">
        <f t="shared" ref="M78:M79" si="78">(K78*N78)-L78</f>
        <v>10805.5</v>
      </c>
      <c r="N78" s="369">
        <v>250</v>
      </c>
      <c r="O78" s="453" t="s">
        <v>586</v>
      </c>
      <c r="P78" s="362">
        <v>44729</v>
      </c>
      <c r="Q78" s="249"/>
      <c r="R78" s="253"/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296"/>
      <c r="AG78" s="293"/>
      <c r="AH78" s="249"/>
      <c r="AI78" s="249"/>
      <c r="AJ78" s="296"/>
      <c r="AK78" s="296"/>
      <c r="AL78" s="296"/>
    </row>
    <row r="79" spans="1:38" s="247" customFormat="1" ht="13.15" customHeight="1">
      <c r="A79" s="365">
        <v>26</v>
      </c>
      <c r="B79" s="469">
        <v>44729</v>
      </c>
      <c r="C79" s="367"/>
      <c r="D79" s="368" t="s">
        <v>980</v>
      </c>
      <c r="E79" s="365" t="s">
        <v>890</v>
      </c>
      <c r="F79" s="365">
        <v>566</v>
      </c>
      <c r="G79" s="365">
        <v>577</v>
      </c>
      <c r="H79" s="369">
        <v>557</v>
      </c>
      <c r="I79" s="369" t="s">
        <v>1040</v>
      </c>
      <c r="J79" s="370" t="s">
        <v>794</v>
      </c>
      <c r="K79" s="369">
        <f>F79-H79</f>
        <v>9</v>
      </c>
      <c r="L79" s="371">
        <f t="shared" si="77"/>
        <v>428.89000000000004</v>
      </c>
      <c r="M79" s="372">
        <f t="shared" si="78"/>
        <v>9471.11</v>
      </c>
      <c r="N79" s="369">
        <v>1100</v>
      </c>
      <c r="O79" s="453" t="s">
        <v>586</v>
      </c>
      <c r="P79" s="362">
        <v>44729</v>
      </c>
      <c r="Q79" s="249"/>
      <c r="R79" s="253"/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296"/>
      <c r="AG79" s="293"/>
      <c r="AH79" s="249"/>
      <c r="AI79" s="249"/>
      <c r="AJ79" s="296"/>
      <c r="AK79" s="296"/>
      <c r="AL79" s="296"/>
    </row>
    <row r="80" spans="1:38" s="247" customFormat="1" ht="13.15" customHeight="1">
      <c r="A80" s="251">
        <v>27</v>
      </c>
      <c r="B80" s="248">
        <v>44729</v>
      </c>
      <c r="C80" s="309"/>
      <c r="D80" s="309" t="s">
        <v>927</v>
      </c>
      <c r="E80" s="251" t="s">
        <v>588</v>
      </c>
      <c r="F80" s="251" t="s">
        <v>1044</v>
      </c>
      <c r="G80" s="251">
        <v>2295</v>
      </c>
      <c r="H80" s="252"/>
      <c r="I80" s="252" t="s">
        <v>976</v>
      </c>
      <c r="J80" s="284" t="s">
        <v>589</v>
      </c>
      <c r="K80" s="309"/>
      <c r="L80" s="251"/>
      <c r="M80" s="251"/>
      <c r="N80" s="251"/>
      <c r="O80" s="252"/>
      <c r="P80" s="252"/>
      <c r="Q80" s="249"/>
      <c r="R80" s="253"/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296"/>
      <c r="AG80" s="293"/>
      <c r="AH80" s="249"/>
      <c r="AI80" s="249"/>
      <c r="AJ80" s="296"/>
      <c r="AK80" s="296"/>
      <c r="AL80" s="296"/>
    </row>
    <row r="81" spans="1:38" ht="13.5" customHeight="1">
      <c r="A81" s="296"/>
      <c r="B81" s="293"/>
      <c r="C81" s="249"/>
      <c r="D81" s="249"/>
      <c r="E81" s="296"/>
      <c r="F81" s="296"/>
      <c r="G81" s="296"/>
      <c r="H81" s="297"/>
      <c r="I81" s="297"/>
      <c r="J81" s="348"/>
      <c r="K81" s="297"/>
      <c r="L81" s="298"/>
      <c r="M81" s="349"/>
      <c r="N81" s="297"/>
      <c r="O81" s="350"/>
      <c r="P81" s="300"/>
      <c r="Q81" s="1"/>
      <c r="R81" s="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2.75" customHeight="1">
      <c r="A82" s="107"/>
      <c r="B82" s="108"/>
      <c r="C82" s="142"/>
      <c r="D82" s="150"/>
      <c r="E82" s="151"/>
      <c r="F82" s="107"/>
      <c r="G82" s="107"/>
      <c r="H82" s="107"/>
      <c r="I82" s="143"/>
      <c r="J82" s="143"/>
      <c r="K82" s="143"/>
      <c r="L82" s="143"/>
      <c r="M82" s="143"/>
      <c r="N82" s="143"/>
      <c r="O82" s="143"/>
      <c r="P82" s="143"/>
      <c r="Q82" s="41"/>
      <c r="R82" s="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41"/>
      <c r="AG82" s="41"/>
      <c r="AH82" s="41"/>
      <c r="AI82" s="41"/>
      <c r="AJ82" s="41"/>
      <c r="AK82" s="41"/>
      <c r="AL82" s="41"/>
    </row>
    <row r="83" spans="1:38" ht="12.75" customHeight="1">
      <c r="A83" s="152"/>
      <c r="B83" s="108"/>
      <c r="C83" s="109"/>
      <c r="D83" s="153"/>
      <c r="E83" s="112"/>
      <c r="F83" s="112"/>
      <c r="G83" s="112"/>
      <c r="H83" s="112"/>
      <c r="I83" s="112"/>
      <c r="J83" s="6"/>
      <c r="K83" s="112"/>
      <c r="L83" s="112"/>
      <c r="M83" s="6"/>
      <c r="N83" s="1"/>
      <c r="O83" s="109"/>
      <c r="P83" s="41"/>
      <c r="Q83" s="41"/>
      <c r="R83" s="6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41"/>
      <c r="AG83" s="41"/>
      <c r="AH83" s="41"/>
      <c r="AI83" s="41"/>
      <c r="AJ83" s="41"/>
      <c r="AK83" s="41"/>
      <c r="AL83" s="41"/>
    </row>
    <row r="84" spans="1:38" ht="38.25" customHeight="1">
      <c r="A84" s="154" t="s">
        <v>608</v>
      </c>
      <c r="B84" s="154"/>
      <c r="C84" s="154"/>
      <c r="D84" s="154"/>
      <c r="E84" s="155"/>
      <c r="F84" s="112"/>
      <c r="G84" s="112"/>
      <c r="H84" s="112"/>
      <c r="I84" s="112"/>
      <c r="J84" s="1"/>
      <c r="K84" s="6"/>
      <c r="L84" s="6"/>
      <c r="M84" s="6"/>
      <c r="N84" s="1"/>
      <c r="O84" s="1"/>
      <c r="P84" s="41"/>
      <c r="Q84" s="41"/>
      <c r="R84" s="6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41"/>
      <c r="AG84" s="41"/>
      <c r="AH84" s="41"/>
      <c r="AI84" s="41"/>
      <c r="AJ84" s="41"/>
      <c r="AK84" s="41"/>
      <c r="AL84" s="41"/>
    </row>
    <row r="85" spans="1:38" ht="14.45" customHeight="1">
      <c r="A85" s="96" t="s">
        <v>16</v>
      </c>
      <c r="B85" s="96" t="s">
        <v>563</v>
      </c>
      <c r="C85" s="96"/>
      <c r="D85" s="97" t="s">
        <v>574</v>
      </c>
      <c r="E85" s="96" t="s">
        <v>575</v>
      </c>
      <c r="F85" s="96" t="s">
        <v>576</v>
      </c>
      <c r="G85" s="96" t="s">
        <v>596</v>
      </c>
      <c r="H85" s="96" t="s">
        <v>578</v>
      </c>
      <c r="I85" s="96" t="s">
        <v>579</v>
      </c>
      <c r="J85" s="95" t="s">
        <v>580</v>
      </c>
      <c r="K85" s="95" t="s">
        <v>609</v>
      </c>
      <c r="L85" s="98" t="s">
        <v>582</v>
      </c>
      <c r="M85" s="149" t="s">
        <v>605</v>
      </c>
      <c r="N85" s="96" t="s">
        <v>606</v>
      </c>
      <c r="O85" s="96" t="s">
        <v>584</v>
      </c>
      <c r="P85" s="97" t="s">
        <v>585</v>
      </c>
      <c r="Q85" s="41"/>
      <c r="R85" s="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41"/>
      <c r="AG85" s="41"/>
      <c r="AH85" s="41"/>
      <c r="AI85" s="41"/>
      <c r="AJ85" s="41"/>
      <c r="AK85" s="41"/>
      <c r="AL85" s="41"/>
    </row>
    <row r="86" spans="1:38" s="247" customFormat="1" ht="12.75" customHeight="1">
      <c r="A86" s="408">
        <v>1</v>
      </c>
      <c r="B86" s="409">
        <v>44719</v>
      </c>
      <c r="C86" s="410"/>
      <c r="D86" s="410" t="s">
        <v>908</v>
      </c>
      <c r="E86" s="408" t="s">
        <v>588</v>
      </c>
      <c r="F86" s="408">
        <v>220</v>
      </c>
      <c r="G86" s="408">
        <v>110</v>
      </c>
      <c r="H86" s="411">
        <v>225</v>
      </c>
      <c r="I86" s="411" t="s">
        <v>909</v>
      </c>
      <c r="J86" s="403" t="s">
        <v>917</v>
      </c>
      <c r="K86" s="400">
        <f>H86-F86</f>
        <v>5</v>
      </c>
      <c r="L86" s="404">
        <v>100</v>
      </c>
      <c r="M86" s="412">
        <f t="shared" ref="M86" si="79">(K86*N86)-L86</f>
        <v>25</v>
      </c>
      <c r="N86" s="400">
        <v>25</v>
      </c>
      <c r="O86" s="406" t="s">
        <v>708</v>
      </c>
      <c r="P86" s="401">
        <v>44720</v>
      </c>
      <c r="Q86" s="249"/>
      <c r="R86" s="6" t="s">
        <v>863</v>
      </c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46"/>
      <c r="AG86" s="246"/>
      <c r="AH86" s="246"/>
      <c r="AI86" s="246"/>
      <c r="AJ86" s="246"/>
      <c r="AK86" s="246"/>
      <c r="AL86" s="246"/>
    </row>
    <row r="87" spans="1:38" s="247" customFormat="1" ht="12.75" customHeight="1">
      <c r="A87" s="400">
        <v>2</v>
      </c>
      <c r="B87" s="401">
        <v>44719</v>
      </c>
      <c r="C87" s="402"/>
      <c r="D87" s="402" t="s">
        <v>910</v>
      </c>
      <c r="E87" s="400" t="s">
        <v>588</v>
      </c>
      <c r="F87" s="400">
        <v>72</v>
      </c>
      <c r="G87" s="400">
        <v>48</v>
      </c>
      <c r="H87" s="400">
        <v>72</v>
      </c>
      <c r="I87" s="400" t="s">
        <v>911</v>
      </c>
      <c r="J87" s="403" t="s">
        <v>917</v>
      </c>
      <c r="K87" s="400">
        <v>0</v>
      </c>
      <c r="L87" s="404">
        <v>100</v>
      </c>
      <c r="M87" s="405">
        <v>-100</v>
      </c>
      <c r="N87" s="400">
        <v>50</v>
      </c>
      <c r="O87" s="406" t="s">
        <v>708</v>
      </c>
      <c r="P87" s="401">
        <v>44719</v>
      </c>
      <c r="Q87" s="249"/>
      <c r="R87" s="250" t="s">
        <v>587</v>
      </c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246"/>
      <c r="AG87" s="246"/>
      <c r="AH87" s="246"/>
      <c r="AI87" s="246"/>
      <c r="AJ87" s="246"/>
      <c r="AK87" s="246"/>
      <c r="AL87" s="246"/>
    </row>
    <row r="88" spans="1:38" s="247" customFormat="1" ht="12.75" customHeight="1">
      <c r="A88" s="413">
        <v>3</v>
      </c>
      <c r="B88" s="414">
        <v>44720</v>
      </c>
      <c r="C88" s="415"/>
      <c r="D88" s="368" t="s">
        <v>918</v>
      </c>
      <c r="E88" s="365" t="s">
        <v>588</v>
      </c>
      <c r="F88" s="365">
        <v>85</v>
      </c>
      <c r="G88" s="365">
        <v>48</v>
      </c>
      <c r="H88" s="413">
        <v>105</v>
      </c>
      <c r="I88" s="413" t="s">
        <v>919</v>
      </c>
      <c r="J88" s="370" t="s">
        <v>923</v>
      </c>
      <c r="K88" s="369">
        <f t="shared" ref="K88" si="80">H88-F88</f>
        <v>20</v>
      </c>
      <c r="L88" s="371">
        <v>100</v>
      </c>
      <c r="M88" s="372">
        <f t="shared" ref="M88" si="81">(K88*N88)-L88</f>
        <v>900</v>
      </c>
      <c r="N88" s="369">
        <v>50</v>
      </c>
      <c r="O88" s="322" t="s">
        <v>586</v>
      </c>
      <c r="P88" s="362">
        <v>44720</v>
      </c>
      <c r="Q88" s="249"/>
      <c r="R88" s="250" t="s">
        <v>587</v>
      </c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246"/>
      <c r="AG88" s="246"/>
      <c r="AH88" s="246"/>
      <c r="AI88" s="246"/>
      <c r="AJ88" s="246"/>
      <c r="AK88" s="246"/>
      <c r="AL88" s="246"/>
    </row>
    <row r="89" spans="1:38" s="247" customFormat="1" ht="12.75" customHeight="1">
      <c r="A89" s="413">
        <v>4</v>
      </c>
      <c r="B89" s="414">
        <v>44720</v>
      </c>
      <c r="C89" s="415"/>
      <c r="D89" s="415" t="s">
        <v>920</v>
      </c>
      <c r="E89" s="413" t="s">
        <v>588</v>
      </c>
      <c r="F89" s="413">
        <v>26</v>
      </c>
      <c r="G89" s="413">
        <v>17</v>
      </c>
      <c r="H89" s="413">
        <v>33.5</v>
      </c>
      <c r="I89" s="413" t="s">
        <v>921</v>
      </c>
      <c r="J89" s="370" t="s">
        <v>924</v>
      </c>
      <c r="K89" s="369">
        <f t="shared" ref="K89:K90" si="82">H89-F89</f>
        <v>7.5</v>
      </c>
      <c r="L89" s="371">
        <v>100</v>
      </c>
      <c r="M89" s="372">
        <f t="shared" ref="M89:M90" si="83">(K89*N89)-L89</f>
        <v>4025</v>
      </c>
      <c r="N89" s="369">
        <v>550</v>
      </c>
      <c r="O89" s="322" t="s">
        <v>586</v>
      </c>
      <c r="P89" s="362">
        <v>44720</v>
      </c>
      <c r="Q89" s="249"/>
      <c r="R89" s="250" t="s">
        <v>587</v>
      </c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246"/>
      <c r="AG89" s="246"/>
      <c r="AH89" s="246"/>
      <c r="AI89" s="246"/>
      <c r="AJ89" s="246"/>
      <c r="AK89" s="246"/>
      <c r="AL89" s="246"/>
    </row>
    <row r="90" spans="1:38" s="247" customFormat="1" ht="12.75" customHeight="1">
      <c r="A90" s="413">
        <v>5</v>
      </c>
      <c r="B90" s="414">
        <v>44720</v>
      </c>
      <c r="C90" s="415"/>
      <c r="D90" s="415" t="s">
        <v>910</v>
      </c>
      <c r="E90" s="413" t="s">
        <v>588</v>
      </c>
      <c r="F90" s="413">
        <v>52</v>
      </c>
      <c r="G90" s="413">
        <v>18</v>
      </c>
      <c r="H90" s="413">
        <v>71.5</v>
      </c>
      <c r="I90" s="413" t="s">
        <v>922</v>
      </c>
      <c r="J90" s="370" t="s">
        <v>925</v>
      </c>
      <c r="K90" s="369">
        <f t="shared" si="82"/>
        <v>19.5</v>
      </c>
      <c r="L90" s="371">
        <v>100</v>
      </c>
      <c r="M90" s="372">
        <f t="shared" si="83"/>
        <v>875</v>
      </c>
      <c r="N90" s="369">
        <v>50</v>
      </c>
      <c r="O90" s="322" t="s">
        <v>586</v>
      </c>
      <c r="P90" s="362">
        <v>44720</v>
      </c>
      <c r="Q90" s="249"/>
      <c r="R90" s="250" t="s">
        <v>587</v>
      </c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246"/>
      <c r="AG90" s="246"/>
      <c r="AH90" s="246"/>
      <c r="AI90" s="246"/>
      <c r="AJ90" s="246"/>
      <c r="AK90" s="246"/>
      <c r="AL90" s="246"/>
    </row>
    <row r="91" spans="1:38" s="247" customFormat="1" ht="12.75" customHeight="1">
      <c r="A91" s="413">
        <v>6</v>
      </c>
      <c r="B91" s="414">
        <v>44721</v>
      </c>
      <c r="C91" s="415"/>
      <c r="D91" s="415" t="s">
        <v>932</v>
      </c>
      <c r="E91" s="413" t="s">
        <v>588</v>
      </c>
      <c r="F91" s="413">
        <v>85</v>
      </c>
      <c r="G91" s="413">
        <v>10</v>
      </c>
      <c r="H91" s="413">
        <v>135</v>
      </c>
      <c r="I91" s="413" t="s">
        <v>933</v>
      </c>
      <c r="J91" s="370" t="s">
        <v>934</v>
      </c>
      <c r="K91" s="369">
        <f t="shared" ref="K91" si="84">H91-F91</f>
        <v>50</v>
      </c>
      <c r="L91" s="371">
        <v>100</v>
      </c>
      <c r="M91" s="372">
        <f t="shared" ref="M91" si="85">(K91*N91)-L91</f>
        <v>1150</v>
      </c>
      <c r="N91" s="369">
        <v>25</v>
      </c>
      <c r="O91" s="322" t="s">
        <v>586</v>
      </c>
      <c r="P91" s="362">
        <v>44721</v>
      </c>
      <c r="Q91" s="249"/>
      <c r="R91" s="250" t="s">
        <v>863</v>
      </c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246"/>
      <c r="AG91" s="246"/>
      <c r="AH91" s="246"/>
      <c r="AI91" s="246"/>
      <c r="AJ91" s="246"/>
      <c r="AK91" s="246"/>
      <c r="AL91" s="246"/>
    </row>
    <row r="92" spans="1:38" s="247" customFormat="1" ht="12.75" customHeight="1">
      <c r="A92" s="413">
        <v>7</v>
      </c>
      <c r="B92" s="414">
        <v>44721</v>
      </c>
      <c r="C92" s="415"/>
      <c r="D92" s="415" t="s">
        <v>935</v>
      </c>
      <c r="E92" s="413" t="s">
        <v>588</v>
      </c>
      <c r="F92" s="413">
        <v>21</v>
      </c>
      <c r="G92" s="413"/>
      <c r="H92" s="413">
        <v>35</v>
      </c>
      <c r="I92" s="413" t="s">
        <v>936</v>
      </c>
      <c r="J92" s="370" t="s">
        <v>937</v>
      </c>
      <c r="K92" s="369">
        <f t="shared" ref="K92" si="86">H92-F92</f>
        <v>14</v>
      </c>
      <c r="L92" s="371">
        <v>100</v>
      </c>
      <c r="M92" s="372">
        <f t="shared" ref="M92" si="87">(K92*N92)-L92</f>
        <v>600</v>
      </c>
      <c r="N92" s="369">
        <v>50</v>
      </c>
      <c r="O92" s="322" t="s">
        <v>586</v>
      </c>
      <c r="P92" s="362">
        <v>44721</v>
      </c>
      <c r="Q92" s="249"/>
      <c r="R92" s="250" t="s">
        <v>863</v>
      </c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46"/>
      <c r="AG92" s="246"/>
      <c r="AH92" s="246"/>
      <c r="AI92" s="246"/>
      <c r="AJ92" s="246"/>
      <c r="AK92" s="246"/>
      <c r="AL92" s="246"/>
    </row>
    <row r="93" spans="1:38" s="247" customFormat="1" ht="12.75" customHeight="1">
      <c r="A93" s="450">
        <v>8</v>
      </c>
      <c r="B93" s="451">
        <v>44722</v>
      </c>
      <c r="C93" s="452"/>
      <c r="D93" s="452" t="s">
        <v>947</v>
      </c>
      <c r="E93" s="450" t="s">
        <v>588</v>
      </c>
      <c r="F93" s="450">
        <v>24.5</v>
      </c>
      <c r="G93" s="450">
        <v>10</v>
      </c>
      <c r="H93" s="450">
        <v>10</v>
      </c>
      <c r="I93" s="450" t="s">
        <v>946</v>
      </c>
      <c r="J93" s="330" t="s">
        <v>969</v>
      </c>
      <c r="K93" s="331">
        <f t="shared" ref="K93:K94" si="88">H93-F93</f>
        <v>-14.5</v>
      </c>
      <c r="L93" s="332">
        <v>100</v>
      </c>
      <c r="M93" s="333">
        <f t="shared" ref="M93:M94" si="89">(K93*N93)-L93</f>
        <v>-4450</v>
      </c>
      <c r="N93" s="331">
        <v>300</v>
      </c>
      <c r="O93" s="340" t="s">
        <v>598</v>
      </c>
      <c r="P93" s="334">
        <v>44725</v>
      </c>
      <c r="Q93" s="249"/>
      <c r="R93" s="250" t="s">
        <v>863</v>
      </c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246"/>
      <c r="AG93" s="246"/>
      <c r="AH93" s="246"/>
      <c r="AI93" s="246"/>
      <c r="AJ93" s="246"/>
      <c r="AK93" s="246"/>
      <c r="AL93" s="246"/>
    </row>
    <row r="94" spans="1:38" s="247" customFormat="1" ht="12.75" customHeight="1">
      <c r="A94" s="450">
        <v>9</v>
      </c>
      <c r="B94" s="451">
        <v>44722</v>
      </c>
      <c r="C94" s="452"/>
      <c r="D94" s="452" t="s">
        <v>948</v>
      </c>
      <c r="E94" s="450" t="s">
        <v>588</v>
      </c>
      <c r="F94" s="450">
        <v>27.5</v>
      </c>
      <c r="G94" s="450">
        <v>19</v>
      </c>
      <c r="H94" s="450">
        <v>19</v>
      </c>
      <c r="I94" s="450" t="s">
        <v>949</v>
      </c>
      <c r="J94" s="330" t="s">
        <v>970</v>
      </c>
      <c r="K94" s="331">
        <f t="shared" si="88"/>
        <v>-8.5</v>
      </c>
      <c r="L94" s="332">
        <v>100</v>
      </c>
      <c r="M94" s="333">
        <f t="shared" si="89"/>
        <v>-4775</v>
      </c>
      <c r="N94" s="331">
        <v>550</v>
      </c>
      <c r="O94" s="340" t="s">
        <v>598</v>
      </c>
      <c r="P94" s="334">
        <v>44725</v>
      </c>
      <c r="Q94" s="249"/>
      <c r="R94" s="250" t="s">
        <v>863</v>
      </c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246"/>
      <c r="AG94" s="246"/>
      <c r="AH94" s="246"/>
      <c r="AI94" s="246"/>
      <c r="AJ94" s="246"/>
      <c r="AK94" s="246"/>
      <c r="AL94" s="246"/>
    </row>
    <row r="95" spans="1:38" s="247" customFormat="1" ht="12.75" customHeight="1">
      <c r="A95" s="447">
        <v>10</v>
      </c>
      <c r="B95" s="448">
        <v>44725</v>
      </c>
      <c r="C95" s="449"/>
      <c r="D95" s="449" t="s">
        <v>968</v>
      </c>
      <c r="E95" s="447" t="s">
        <v>588</v>
      </c>
      <c r="F95" s="447">
        <v>80</v>
      </c>
      <c r="G95" s="447">
        <v>48</v>
      </c>
      <c r="H95" s="447">
        <v>84</v>
      </c>
      <c r="I95" s="447" t="s">
        <v>966</v>
      </c>
      <c r="J95" s="417" t="s">
        <v>967</v>
      </c>
      <c r="K95" s="411">
        <f t="shared" ref="K95:K96" si="90">H95-F95</f>
        <v>4</v>
      </c>
      <c r="L95" s="418">
        <v>100</v>
      </c>
      <c r="M95" s="412">
        <f t="shared" ref="M95:M96" si="91">(K95*N95)-L95</f>
        <v>100</v>
      </c>
      <c r="N95" s="411">
        <v>50</v>
      </c>
      <c r="O95" s="406" t="s">
        <v>708</v>
      </c>
      <c r="P95" s="409">
        <v>44725</v>
      </c>
      <c r="Q95" s="249"/>
      <c r="R95" s="250" t="s">
        <v>587</v>
      </c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246"/>
      <c r="AG95" s="246"/>
      <c r="AH95" s="246"/>
      <c r="AI95" s="246"/>
      <c r="AJ95" s="246"/>
      <c r="AK95" s="246"/>
      <c r="AL95" s="246"/>
    </row>
    <row r="96" spans="1:38" s="247" customFormat="1" ht="12.75" customHeight="1">
      <c r="A96" s="413">
        <v>11</v>
      </c>
      <c r="B96" s="414">
        <v>44726</v>
      </c>
      <c r="C96" s="415"/>
      <c r="D96" s="415" t="s">
        <v>977</v>
      </c>
      <c r="E96" s="413" t="s">
        <v>588</v>
      </c>
      <c r="F96" s="413">
        <v>21</v>
      </c>
      <c r="G96" s="413">
        <v>12</v>
      </c>
      <c r="H96" s="413">
        <v>25.5</v>
      </c>
      <c r="I96" s="413" t="s">
        <v>978</v>
      </c>
      <c r="J96" s="370" t="s">
        <v>979</v>
      </c>
      <c r="K96" s="369">
        <f t="shared" si="90"/>
        <v>4.5</v>
      </c>
      <c r="L96" s="371">
        <v>100</v>
      </c>
      <c r="M96" s="372">
        <f t="shared" si="91"/>
        <v>2375</v>
      </c>
      <c r="N96" s="369">
        <v>550</v>
      </c>
      <c r="O96" s="322" t="s">
        <v>586</v>
      </c>
      <c r="P96" s="362">
        <v>44726</v>
      </c>
      <c r="Q96" s="249"/>
      <c r="R96" s="250" t="s">
        <v>587</v>
      </c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246"/>
      <c r="AG96" s="246"/>
      <c r="AH96" s="246"/>
      <c r="AI96" s="246"/>
      <c r="AJ96" s="246"/>
      <c r="AK96" s="246"/>
      <c r="AL96" s="246"/>
    </row>
    <row r="97" spans="1:38" s="247" customFormat="1" ht="12.75" customHeight="1">
      <c r="A97" s="413">
        <v>12</v>
      </c>
      <c r="B97" s="414">
        <v>44726</v>
      </c>
      <c r="C97" s="415"/>
      <c r="D97" s="415" t="s">
        <v>983</v>
      </c>
      <c r="E97" s="413" t="s">
        <v>588</v>
      </c>
      <c r="F97" s="413">
        <v>80</v>
      </c>
      <c r="G97" s="413">
        <v>47</v>
      </c>
      <c r="H97" s="413">
        <v>102</v>
      </c>
      <c r="I97" s="413" t="s">
        <v>966</v>
      </c>
      <c r="J97" s="370" t="s">
        <v>985</v>
      </c>
      <c r="K97" s="369">
        <f t="shared" ref="K97:K98" si="92">H97-F97</f>
        <v>22</v>
      </c>
      <c r="L97" s="371">
        <v>100</v>
      </c>
      <c r="M97" s="372">
        <f t="shared" ref="M97:M98" si="93">(K97*N97)-L97</f>
        <v>1000</v>
      </c>
      <c r="N97" s="369">
        <v>50</v>
      </c>
      <c r="O97" s="322" t="s">
        <v>586</v>
      </c>
      <c r="P97" s="362">
        <v>44726</v>
      </c>
      <c r="Q97" s="249"/>
      <c r="R97" s="250" t="s">
        <v>587</v>
      </c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246"/>
      <c r="AG97" s="246"/>
      <c r="AH97" s="246"/>
      <c r="AI97" s="246"/>
      <c r="AJ97" s="246"/>
      <c r="AK97" s="246"/>
      <c r="AL97" s="246"/>
    </row>
    <row r="98" spans="1:38" s="247" customFormat="1" ht="12.75" customHeight="1">
      <c r="A98" s="413">
        <v>13</v>
      </c>
      <c r="B98" s="414">
        <v>44726</v>
      </c>
      <c r="C98" s="415"/>
      <c r="D98" s="415" t="s">
        <v>984</v>
      </c>
      <c r="E98" s="413" t="s">
        <v>588</v>
      </c>
      <c r="F98" s="413">
        <v>82.5</v>
      </c>
      <c r="G98" s="413">
        <v>48</v>
      </c>
      <c r="H98" s="413">
        <v>92</v>
      </c>
      <c r="I98" s="413" t="s">
        <v>966</v>
      </c>
      <c r="J98" s="370" t="s">
        <v>986</v>
      </c>
      <c r="K98" s="369">
        <f t="shared" si="92"/>
        <v>9.5</v>
      </c>
      <c r="L98" s="371">
        <v>100</v>
      </c>
      <c r="M98" s="372">
        <f t="shared" si="93"/>
        <v>375</v>
      </c>
      <c r="N98" s="369">
        <v>50</v>
      </c>
      <c r="O98" s="322" t="s">
        <v>586</v>
      </c>
      <c r="P98" s="362">
        <v>44726</v>
      </c>
      <c r="Q98" s="249"/>
      <c r="R98" s="250" t="s">
        <v>587</v>
      </c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246"/>
      <c r="AG98" s="246"/>
      <c r="AH98" s="246"/>
      <c r="AI98" s="246"/>
      <c r="AJ98" s="246"/>
      <c r="AK98" s="246"/>
      <c r="AL98" s="246"/>
    </row>
    <row r="99" spans="1:38" s="247" customFormat="1" ht="12.75" customHeight="1">
      <c r="A99" s="413">
        <v>14</v>
      </c>
      <c r="B99" s="469">
        <v>44727</v>
      </c>
      <c r="C99" s="415"/>
      <c r="D99" s="415" t="s">
        <v>995</v>
      </c>
      <c r="E99" s="413" t="s">
        <v>588</v>
      </c>
      <c r="F99" s="413">
        <v>78</v>
      </c>
      <c r="G99" s="413">
        <v>40</v>
      </c>
      <c r="H99" s="413">
        <v>98</v>
      </c>
      <c r="I99" s="413" t="s">
        <v>966</v>
      </c>
      <c r="J99" s="370" t="s">
        <v>923</v>
      </c>
      <c r="K99" s="369">
        <f t="shared" ref="K99" si="94">H99-F99</f>
        <v>20</v>
      </c>
      <c r="L99" s="371">
        <v>100</v>
      </c>
      <c r="M99" s="372">
        <f t="shared" ref="M99" si="95">(K99*N99)-L99</f>
        <v>900</v>
      </c>
      <c r="N99" s="369">
        <v>50</v>
      </c>
      <c r="O99" s="322" t="s">
        <v>586</v>
      </c>
      <c r="P99" s="362">
        <v>44727</v>
      </c>
      <c r="Q99" s="249"/>
      <c r="R99" s="250"/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246"/>
      <c r="AG99" s="246"/>
      <c r="AH99" s="246"/>
      <c r="AI99" s="246"/>
      <c r="AJ99" s="246"/>
      <c r="AK99" s="246"/>
      <c r="AL99" s="246"/>
    </row>
    <row r="100" spans="1:38" s="247" customFormat="1" ht="12.75" customHeight="1">
      <c r="A100" s="413">
        <v>15</v>
      </c>
      <c r="B100" s="469">
        <v>44727</v>
      </c>
      <c r="C100" s="415"/>
      <c r="D100" s="415" t="s">
        <v>1000</v>
      </c>
      <c r="E100" s="413" t="s">
        <v>588</v>
      </c>
      <c r="F100" s="413">
        <v>72</v>
      </c>
      <c r="G100" s="413">
        <v>35</v>
      </c>
      <c r="H100" s="413">
        <v>92</v>
      </c>
      <c r="I100" s="413" t="s">
        <v>966</v>
      </c>
      <c r="J100" s="370" t="s">
        <v>923</v>
      </c>
      <c r="K100" s="369">
        <f t="shared" ref="K100:K101" si="96">H100-F100</f>
        <v>20</v>
      </c>
      <c r="L100" s="371">
        <v>100</v>
      </c>
      <c r="M100" s="372">
        <f t="shared" ref="M100:M101" si="97">(K100*N100)-L100</f>
        <v>900</v>
      </c>
      <c r="N100" s="369">
        <v>50</v>
      </c>
      <c r="O100" s="322" t="s">
        <v>586</v>
      </c>
      <c r="P100" s="362">
        <v>44727</v>
      </c>
      <c r="Q100" s="249"/>
      <c r="R100" s="250"/>
      <c r="S100" s="246"/>
      <c r="T100" s="246"/>
      <c r="U100" s="246"/>
      <c r="V100" s="246"/>
      <c r="W100" s="246"/>
      <c r="X100" s="246"/>
      <c r="Y100" s="246"/>
      <c r="Z100" s="246"/>
      <c r="AA100" s="246"/>
      <c r="AB100" s="246"/>
      <c r="AC100" s="246"/>
      <c r="AD100" s="246"/>
      <c r="AE100" s="246"/>
      <c r="AF100" s="246"/>
      <c r="AG100" s="246"/>
      <c r="AH100" s="246"/>
      <c r="AI100" s="246"/>
      <c r="AJ100" s="246"/>
      <c r="AK100" s="246"/>
      <c r="AL100" s="246"/>
    </row>
    <row r="101" spans="1:38" s="247" customFormat="1" ht="12.75" customHeight="1">
      <c r="A101" s="450">
        <v>16</v>
      </c>
      <c r="B101" s="475">
        <v>44727</v>
      </c>
      <c r="C101" s="452"/>
      <c r="D101" s="452" t="s">
        <v>977</v>
      </c>
      <c r="E101" s="450" t="s">
        <v>588</v>
      </c>
      <c r="F101" s="450">
        <v>17.5</v>
      </c>
      <c r="G101" s="450">
        <v>9</v>
      </c>
      <c r="H101" s="450">
        <v>9</v>
      </c>
      <c r="I101" s="450" t="s">
        <v>1024</v>
      </c>
      <c r="J101" s="330" t="s">
        <v>970</v>
      </c>
      <c r="K101" s="331">
        <f t="shared" si="96"/>
        <v>-8.5</v>
      </c>
      <c r="L101" s="332">
        <v>100</v>
      </c>
      <c r="M101" s="333">
        <f t="shared" si="97"/>
        <v>-4775</v>
      </c>
      <c r="N101" s="331">
        <v>550</v>
      </c>
      <c r="O101" s="340" t="s">
        <v>598</v>
      </c>
      <c r="P101" s="334">
        <v>44729</v>
      </c>
      <c r="Q101" s="249"/>
      <c r="R101" s="250"/>
      <c r="S101" s="246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246"/>
      <c r="AD101" s="246"/>
      <c r="AE101" s="246"/>
      <c r="AF101" s="246"/>
      <c r="AG101" s="246"/>
      <c r="AH101" s="246"/>
      <c r="AI101" s="246"/>
      <c r="AJ101" s="246"/>
      <c r="AK101" s="246"/>
      <c r="AL101" s="246"/>
    </row>
    <row r="102" spans="1:38" s="247" customFormat="1" ht="12.75" customHeight="1">
      <c r="A102" s="447">
        <v>17</v>
      </c>
      <c r="B102" s="438">
        <v>44727</v>
      </c>
      <c r="C102" s="449"/>
      <c r="D102" s="449" t="s">
        <v>1001</v>
      </c>
      <c r="E102" s="447" t="s">
        <v>588</v>
      </c>
      <c r="F102" s="447">
        <v>87.5</v>
      </c>
      <c r="G102" s="447">
        <v>55</v>
      </c>
      <c r="H102" s="447">
        <v>92.5</v>
      </c>
      <c r="I102" s="447" t="s">
        <v>966</v>
      </c>
      <c r="J102" s="417" t="s">
        <v>1002</v>
      </c>
      <c r="K102" s="411">
        <f t="shared" ref="K102:K104" si="98">H102-F102</f>
        <v>5</v>
      </c>
      <c r="L102" s="418">
        <v>100</v>
      </c>
      <c r="M102" s="412">
        <f t="shared" ref="M102:M104" si="99">(K102*N102)-L102</f>
        <v>150</v>
      </c>
      <c r="N102" s="411">
        <v>50</v>
      </c>
      <c r="O102" s="406" t="s">
        <v>708</v>
      </c>
      <c r="P102" s="409">
        <v>44727</v>
      </c>
      <c r="Q102" s="249"/>
      <c r="R102" s="250"/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246"/>
      <c r="AG102" s="246"/>
      <c r="AH102" s="246"/>
      <c r="AI102" s="246"/>
      <c r="AJ102" s="246"/>
      <c r="AK102" s="246"/>
      <c r="AL102" s="246"/>
    </row>
    <row r="103" spans="1:38" s="247" customFormat="1" ht="13.5" customHeight="1">
      <c r="A103" s="450">
        <v>19</v>
      </c>
      <c r="B103" s="475">
        <v>44728</v>
      </c>
      <c r="C103" s="452"/>
      <c r="D103" s="452" t="s">
        <v>1017</v>
      </c>
      <c r="E103" s="450" t="s">
        <v>588</v>
      </c>
      <c r="F103" s="450">
        <v>52</v>
      </c>
      <c r="G103" s="450">
        <v>19</v>
      </c>
      <c r="H103" s="450">
        <v>19</v>
      </c>
      <c r="I103" s="450" t="s">
        <v>922</v>
      </c>
      <c r="J103" s="330" t="s">
        <v>1020</v>
      </c>
      <c r="K103" s="331">
        <f t="shared" si="98"/>
        <v>-33</v>
      </c>
      <c r="L103" s="332">
        <v>100</v>
      </c>
      <c r="M103" s="333">
        <f t="shared" si="99"/>
        <v>-1750</v>
      </c>
      <c r="N103" s="331">
        <v>50</v>
      </c>
      <c r="O103" s="340" t="s">
        <v>598</v>
      </c>
      <c r="P103" s="334">
        <v>44728</v>
      </c>
      <c r="Q103" s="249"/>
      <c r="R103" s="250"/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246"/>
      <c r="AG103" s="246"/>
      <c r="AH103" s="246"/>
      <c r="AI103" s="246"/>
      <c r="AJ103" s="246"/>
      <c r="AK103" s="246"/>
      <c r="AL103" s="246"/>
    </row>
    <row r="104" spans="1:38" s="247" customFormat="1" ht="12.75" customHeight="1">
      <c r="A104" s="450">
        <v>20</v>
      </c>
      <c r="B104" s="475">
        <v>44728</v>
      </c>
      <c r="C104" s="452"/>
      <c r="D104" s="452" t="s">
        <v>1018</v>
      </c>
      <c r="E104" s="450" t="s">
        <v>588</v>
      </c>
      <c r="F104" s="450">
        <v>85</v>
      </c>
      <c r="G104" s="450">
        <v>19</v>
      </c>
      <c r="H104" s="450">
        <v>19</v>
      </c>
      <c r="I104" s="450" t="s">
        <v>1019</v>
      </c>
      <c r="J104" s="330" t="s">
        <v>1021</v>
      </c>
      <c r="K104" s="331">
        <f t="shared" si="98"/>
        <v>-66</v>
      </c>
      <c r="L104" s="332">
        <v>100</v>
      </c>
      <c r="M104" s="333">
        <f t="shared" si="99"/>
        <v>-1750</v>
      </c>
      <c r="N104" s="331">
        <v>25</v>
      </c>
      <c r="O104" s="340" t="s">
        <v>598</v>
      </c>
      <c r="P104" s="334">
        <v>44728</v>
      </c>
      <c r="Q104" s="249"/>
      <c r="R104" s="250"/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246"/>
      <c r="AG104" s="246"/>
      <c r="AH104" s="246"/>
      <c r="AI104" s="246"/>
      <c r="AJ104" s="246"/>
      <c r="AK104" s="246"/>
      <c r="AL104" s="246"/>
    </row>
    <row r="105" spans="1:38" ht="14.25" customHeight="1">
      <c r="A105" s="343"/>
      <c r="B105" s="248"/>
      <c r="C105" s="344"/>
      <c r="D105" s="345"/>
      <c r="E105" s="343"/>
      <c r="F105" s="343"/>
      <c r="G105" s="343"/>
      <c r="H105" s="346"/>
      <c r="I105" s="347"/>
      <c r="J105" s="284"/>
      <c r="K105" s="252"/>
      <c r="L105" s="272"/>
      <c r="M105" s="273"/>
      <c r="N105" s="252"/>
      <c r="O105" s="284"/>
      <c r="P105" s="248"/>
      <c r="Q105" s="1"/>
      <c r="R105" s="250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2.75" customHeight="1">
      <c r="A106" s="151"/>
      <c r="B106" s="156"/>
      <c r="C106" s="156"/>
      <c r="D106" s="157"/>
      <c r="E106" s="151"/>
      <c r="F106" s="158"/>
      <c r="G106" s="151"/>
      <c r="H106" s="151"/>
      <c r="I106" s="151"/>
      <c r="J106" s="156"/>
      <c r="K106" s="159"/>
      <c r="L106" s="151"/>
      <c r="M106" s="151"/>
      <c r="N106" s="151"/>
      <c r="O106" s="160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38" ht="38.25" customHeight="1">
      <c r="A107" s="94" t="s">
        <v>610</v>
      </c>
      <c r="B107" s="161"/>
      <c r="C107" s="161"/>
      <c r="D107" s="162"/>
      <c r="E107" s="135"/>
      <c r="F107" s="6"/>
      <c r="G107" s="6"/>
      <c r="H107" s="136"/>
      <c r="I107" s="163"/>
      <c r="J107" s="1"/>
      <c r="K107" s="6"/>
      <c r="L107" s="6"/>
      <c r="M107" s="6"/>
      <c r="N107" s="1"/>
      <c r="O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s="247" customFormat="1" ht="14.25" customHeight="1">
      <c r="A108" s="95" t="s">
        <v>16</v>
      </c>
      <c r="B108" s="96" t="s">
        <v>563</v>
      </c>
      <c r="C108" s="96"/>
      <c r="D108" s="97" t="s">
        <v>574</v>
      </c>
      <c r="E108" s="96" t="s">
        <v>575</v>
      </c>
      <c r="F108" s="96" t="s">
        <v>576</v>
      </c>
      <c r="G108" s="96" t="s">
        <v>577</v>
      </c>
      <c r="H108" s="96" t="s">
        <v>578</v>
      </c>
      <c r="I108" s="96" t="s">
        <v>579</v>
      </c>
      <c r="J108" s="95" t="s">
        <v>580</v>
      </c>
      <c r="K108" s="139" t="s">
        <v>597</v>
      </c>
      <c r="L108" s="140" t="s">
        <v>582</v>
      </c>
      <c r="M108" s="98" t="s">
        <v>583</v>
      </c>
      <c r="N108" s="96" t="s">
        <v>584</v>
      </c>
      <c r="O108" s="97" t="s">
        <v>585</v>
      </c>
      <c r="P108" s="96" t="s">
        <v>817</v>
      </c>
      <c r="Q108" s="246"/>
      <c r="R108" s="6"/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246"/>
      <c r="AG108" s="246"/>
      <c r="AH108" s="246"/>
      <c r="AI108" s="246"/>
      <c r="AJ108" s="246"/>
      <c r="AK108" s="246"/>
      <c r="AL108" s="246"/>
    </row>
    <row r="109" spans="1:38" s="247" customFormat="1" ht="12.75" customHeight="1">
      <c r="A109" s="351">
        <v>1</v>
      </c>
      <c r="B109" s="337">
        <v>44488</v>
      </c>
      <c r="C109" s="337"/>
      <c r="D109" s="338" t="s">
        <v>869</v>
      </c>
      <c r="E109" s="339" t="s">
        <v>860</v>
      </c>
      <c r="F109" s="339">
        <v>235.25</v>
      </c>
      <c r="G109" s="339">
        <v>198</v>
      </c>
      <c r="H109" s="339">
        <v>273</v>
      </c>
      <c r="I109" s="339" t="s">
        <v>822</v>
      </c>
      <c r="J109" s="326" t="s">
        <v>868</v>
      </c>
      <c r="K109" s="326">
        <f t="shared" ref="K109" si="100">H109-F109</f>
        <v>37.75</v>
      </c>
      <c r="L109" s="327">
        <f t="shared" ref="L109" si="101">(F109*-0.7)/100</f>
        <v>-1.6467499999999999</v>
      </c>
      <c r="M109" s="328">
        <f t="shared" ref="M109" si="102">(K109+L109)/F109</f>
        <v>0.15346758767268864</v>
      </c>
      <c r="N109" s="326" t="s">
        <v>586</v>
      </c>
      <c r="O109" s="329">
        <v>44700</v>
      </c>
      <c r="P109" s="326"/>
      <c r="Q109" s="246"/>
      <c r="R109" s="1" t="s">
        <v>587</v>
      </c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246"/>
      <c r="AG109" s="246"/>
      <c r="AH109" s="246"/>
      <c r="AI109" s="246"/>
      <c r="AJ109" s="246"/>
      <c r="AK109" s="246"/>
      <c r="AL109" s="246"/>
    </row>
    <row r="110" spans="1:38" s="247" customFormat="1" ht="12.75" customHeight="1">
      <c r="A110" s="356">
        <v>2</v>
      </c>
      <c r="B110" s="357">
        <v>44651</v>
      </c>
      <c r="C110" s="358"/>
      <c r="D110" s="359" t="s">
        <v>436</v>
      </c>
      <c r="E110" s="360" t="s">
        <v>588</v>
      </c>
      <c r="F110" s="360">
        <v>379</v>
      </c>
      <c r="G110" s="360">
        <v>348</v>
      </c>
      <c r="H110" s="360">
        <v>403.5</v>
      </c>
      <c r="I110" s="360" t="s">
        <v>862</v>
      </c>
      <c r="J110" s="322" t="s">
        <v>880</v>
      </c>
      <c r="K110" s="322">
        <f t="shared" ref="K110" si="103">H110-F110</f>
        <v>24.5</v>
      </c>
      <c r="L110" s="323">
        <f t="shared" ref="L110" si="104">(F110*-0.7)/100</f>
        <v>-2.653</v>
      </c>
      <c r="M110" s="324">
        <f t="shared" ref="M110" si="105">(K110+L110)/F110</f>
        <v>5.7643799472295518E-2</v>
      </c>
      <c r="N110" s="322" t="s">
        <v>586</v>
      </c>
      <c r="O110" s="325">
        <v>44713</v>
      </c>
      <c r="P110" s="322"/>
      <c r="Q110" s="246"/>
      <c r="R110" s="246" t="s">
        <v>587</v>
      </c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246"/>
      <c r="AG110" s="246"/>
      <c r="AH110" s="246"/>
      <c r="AI110" s="246"/>
      <c r="AJ110" s="246"/>
      <c r="AK110" s="246"/>
      <c r="AL110" s="246"/>
    </row>
    <row r="111" spans="1:38" ht="14.25" customHeight="1">
      <c r="A111" s="356">
        <v>3</v>
      </c>
      <c r="B111" s="357">
        <v>44687</v>
      </c>
      <c r="C111" s="358"/>
      <c r="D111" s="359" t="s">
        <v>71</v>
      </c>
      <c r="E111" s="360" t="s">
        <v>588</v>
      </c>
      <c r="F111" s="360">
        <v>228</v>
      </c>
      <c r="G111" s="360">
        <v>206</v>
      </c>
      <c r="H111" s="360">
        <v>244</v>
      </c>
      <c r="I111" s="360" t="s">
        <v>865</v>
      </c>
      <c r="J111" s="322" t="s">
        <v>879</v>
      </c>
      <c r="K111" s="322">
        <f t="shared" ref="K111" si="106">H111-F111</f>
        <v>16</v>
      </c>
      <c r="L111" s="323">
        <f t="shared" ref="L111" si="107">(F111*-0.7)/100</f>
        <v>-1.5959999999999999</v>
      </c>
      <c r="M111" s="324">
        <f t="shared" ref="M111" si="108">(K111+L111)/F111</f>
        <v>6.3175438596491232E-2</v>
      </c>
      <c r="N111" s="322" t="s">
        <v>586</v>
      </c>
      <c r="O111" s="325">
        <v>44713</v>
      </c>
      <c r="P111" s="360"/>
      <c r="R111" s="246" t="s">
        <v>587</v>
      </c>
      <c r="S111" s="41"/>
      <c r="T111" s="1"/>
      <c r="U111" s="1"/>
      <c r="V111" s="1"/>
      <c r="W111" s="1"/>
      <c r="X111" s="1"/>
      <c r="Y111" s="1"/>
      <c r="Z111" s="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</row>
    <row r="112" spans="1:38" ht="12.75" customHeight="1">
      <c r="A112" s="164"/>
      <c r="B112" s="141"/>
      <c r="C112" s="165"/>
      <c r="D112" s="100"/>
      <c r="E112" s="166"/>
      <c r="F112" s="166"/>
      <c r="G112" s="166"/>
      <c r="H112" s="166"/>
      <c r="I112" s="166"/>
      <c r="J112" s="166"/>
      <c r="K112" s="167"/>
      <c r="L112" s="168"/>
      <c r="M112" s="166"/>
      <c r="N112" s="169"/>
      <c r="O112" s="170"/>
      <c r="P112" s="170"/>
      <c r="R112" s="6"/>
      <c r="S112" s="1"/>
      <c r="T112" s="1"/>
      <c r="U112" s="1"/>
      <c r="V112" s="1"/>
      <c r="W112" s="1"/>
      <c r="X112" s="1"/>
      <c r="Y112" s="1"/>
    </row>
    <row r="113" spans="1:38" ht="12.75" customHeight="1">
      <c r="A113" s="119" t="s">
        <v>590</v>
      </c>
      <c r="B113" s="119"/>
      <c r="C113" s="119"/>
      <c r="D113" s="119"/>
      <c r="E113" s="41"/>
      <c r="F113" s="127" t="s">
        <v>592</v>
      </c>
      <c r="G113" s="56"/>
      <c r="H113" s="56"/>
      <c r="I113" s="56"/>
      <c r="J113" s="6"/>
      <c r="K113" s="145"/>
      <c r="L113" s="146"/>
      <c r="M113" s="6"/>
      <c r="N113" s="109"/>
      <c r="O113" s="17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38" ht="12.75" customHeight="1">
      <c r="A114" s="126" t="s">
        <v>591</v>
      </c>
      <c r="B114" s="119"/>
      <c r="C114" s="119"/>
      <c r="D114" s="119"/>
      <c r="E114" s="6"/>
      <c r="F114" s="127" t="s">
        <v>594</v>
      </c>
      <c r="G114" s="6"/>
      <c r="H114" s="6" t="s">
        <v>813</v>
      </c>
      <c r="I114" s="6"/>
      <c r="J114" s="1"/>
      <c r="K114" s="6"/>
      <c r="L114" s="6"/>
      <c r="M114" s="6"/>
      <c r="N114" s="1"/>
      <c r="O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38" ht="12.75" customHeight="1">
      <c r="A115" s="126"/>
      <c r="B115" s="119"/>
      <c r="C115" s="119"/>
      <c r="D115" s="119"/>
      <c r="E115" s="6"/>
      <c r="F115" s="127"/>
      <c r="G115" s="6"/>
      <c r="H115" s="6"/>
      <c r="I115" s="6"/>
      <c r="J115" s="1"/>
      <c r="K115" s="6"/>
      <c r="L115" s="6"/>
      <c r="M115" s="6"/>
      <c r="N115" s="1"/>
      <c r="O115" s="1"/>
      <c r="Q115" s="1"/>
      <c r="R115" s="56"/>
      <c r="S115" s="1"/>
      <c r="T115" s="1"/>
      <c r="U115" s="1"/>
      <c r="V115" s="1"/>
      <c r="W115" s="1"/>
      <c r="X115" s="1"/>
      <c r="Y115" s="1"/>
      <c r="Z115" s="1"/>
    </row>
    <row r="116" spans="1:38" ht="38.25" customHeight="1">
      <c r="A116" s="1"/>
      <c r="B116" s="134" t="s">
        <v>611</v>
      </c>
      <c r="C116" s="134"/>
      <c r="D116" s="134"/>
      <c r="E116" s="134"/>
      <c r="F116" s="135"/>
      <c r="G116" s="6"/>
      <c r="H116" s="6"/>
      <c r="I116" s="136"/>
      <c r="J116" s="137"/>
      <c r="K116" s="138"/>
      <c r="L116" s="137"/>
      <c r="M116" s="6"/>
      <c r="N116" s="1"/>
      <c r="O116" s="1"/>
      <c r="Q116" s="1"/>
      <c r="R116" s="56"/>
      <c r="S116" s="1"/>
      <c r="T116" s="1"/>
      <c r="U116" s="1"/>
      <c r="V116" s="1"/>
      <c r="W116" s="1"/>
      <c r="X116" s="1"/>
      <c r="Y116" s="1"/>
      <c r="Z116" s="1"/>
    </row>
    <row r="117" spans="1:38" ht="14.25" customHeight="1">
      <c r="A117" s="95" t="s">
        <v>16</v>
      </c>
      <c r="B117" s="96" t="s">
        <v>563</v>
      </c>
      <c r="C117" s="96"/>
      <c r="D117" s="97" t="s">
        <v>574</v>
      </c>
      <c r="E117" s="96" t="s">
        <v>575</v>
      </c>
      <c r="F117" s="96" t="s">
        <v>576</v>
      </c>
      <c r="G117" s="96" t="s">
        <v>596</v>
      </c>
      <c r="H117" s="96" t="s">
        <v>578</v>
      </c>
      <c r="I117" s="96" t="s">
        <v>579</v>
      </c>
      <c r="J117" s="172" t="s">
        <v>580</v>
      </c>
      <c r="K117" s="139" t="s">
        <v>597</v>
      </c>
      <c r="L117" s="149" t="s">
        <v>605</v>
      </c>
      <c r="M117" s="96" t="s">
        <v>606</v>
      </c>
      <c r="N117" s="140" t="s">
        <v>582</v>
      </c>
      <c r="O117" s="98" t="s">
        <v>583</v>
      </c>
      <c r="P117" s="96" t="s">
        <v>584</v>
      </c>
      <c r="Q117" s="97" t="s">
        <v>585</v>
      </c>
      <c r="R117" s="56"/>
      <c r="S117" s="113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38" ht="14.25" customHeight="1">
      <c r="A118" s="101"/>
      <c r="B118" s="102"/>
      <c r="C118" s="173"/>
      <c r="D118" s="103"/>
      <c r="E118" s="104"/>
      <c r="F118" s="174"/>
      <c r="G118" s="101"/>
      <c r="H118" s="104"/>
      <c r="I118" s="105"/>
      <c r="J118" s="175"/>
      <c r="K118" s="175"/>
      <c r="L118" s="176"/>
      <c r="M118" s="99"/>
      <c r="N118" s="176"/>
      <c r="O118" s="177"/>
      <c r="P118" s="178"/>
      <c r="Q118" s="179"/>
      <c r="R118" s="144"/>
      <c r="S118" s="113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38" ht="14.25" customHeight="1">
      <c r="A119" s="101"/>
      <c r="B119" s="102"/>
      <c r="C119" s="173"/>
      <c r="D119" s="103"/>
      <c r="E119" s="104"/>
      <c r="F119" s="174"/>
      <c r="G119" s="101"/>
      <c r="H119" s="104"/>
      <c r="I119" s="105"/>
      <c r="J119" s="175"/>
      <c r="K119" s="175"/>
      <c r="L119" s="176"/>
      <c r="M119" s="99"/>
      <c r="N119" s="176"/>
      <c r="O119" s="177"/>
      <c r="P119" s="178"/>
      <c r="Q119" s="179"/>
      <c r="R119" s="144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4.25" customHeight="1">
      <c r="A120" s="101"/>
      <c r="B120" s="102"/>
      <c r="C120" s="173"/>
      <c r="D120" s="103"/>
      <c r="E120" s="104"/>
      <c r="F120" s="174"/>
      <c r="G120" s="101"/>
      <c r="H120" s="104"/>
      <c r="I120" s="105"/>
      <c r="J120" s="175"/>
      <c r="K120" s="175"/>
      <c r="L120" s="176"/>
      <c r="M120" s="99"/>
      <c r="N120" s="176"/>
      <c r="O120" s="177"/>
      <c r="P120" s="178"/>
      <c r="Q120" s="179"/>
      <c r="R120" s="6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4.25" customHeight="1">
      <c r="A121" s="101"/>
      <c r="B121" s="102"/>
      <c r="C121" s="173"/>
      <c r="D121" s="103"/>
      <c r="E121" s="104"/>
      <c r="F121" s="175"/>
      <c r="G121" s="101"/>
      <c r="H121" s="104"/>
      <c r="I121" s="105"/>
      <c r="J121" s="175"/>
      <c r="K121" s="175"/>
      <c r="L121" s="176"/>
      <c r="M121" s="99"/>
      <c r="N121" s="176"/>
      <c r="O121" s="177"/>
      <c r="P121" s="178"/>
      <c r="Q121" s="179"/>
      <c r="R121" s="6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14.25" customHeight="1">
      <c r="A122" s="101"/>
      <c r="B122" s="102"/>
      <c r="C122" s="173"/>
      <c r="D122" s="103"/>
      <c r="E122" s="104"/>
      <c r="F122" s="175"/>
      <c r="G122" s="101"/>
      <c r="H122" s="104"/>
      <c r="I122" s="105"/>
      <c r="J122" s="175"/>
      <c r="K122" s="175"/>
      <c r="L122" s="176"/>
      <c r="M122" s="99"/>
      <c r="N122" s="176"/>
      <c r="O122" s="177"/>
      <c r="P122" s="178"/>
      <c r="Q122" s="179"/>
      <c r="R122" s="6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4.25" customHeight="1">
      <c r="A123" s="101"/>
      <c r="B123" s="102"/>
      <c r="C123" s="173"/>
      <c r="D123" s="103"/>
      <c r="E123" s="104"/>
      <c r="F123" s="174"/>
      <c r="G123" s="101"/>
      <c r="H123" s="104"/>
      <c r="I123" s="105"/>
      <c r="J123" s="175"/>
      <c r="K123" s="175"/>
      <c r="L123" s="176"/>
      <c r="M123" s="99"/>
      <c r="N123" s="176"/>
      <c r="O123" s="177"/>
      <c r="P123" s="178"/>
      <c r="Q123" s="179"/>
      <c r="R123" s="6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14.25" customHeight="1">
      <c r="A124" s="101"/>
      <c r="B124" s="102"/>
      <c r="C124" s="173"/>
      <c r="D124" s="103"/>
      <c r="E124" s="104"/>
      <c r="F124" s="174"/>
      <c r="G124" s="101"/>
      <c r="H124" s="104"/>
      <c r="I124" s="105"/>
      <c r="J124" s="175"/>
      <c r="K124" s="175"/>
      <c r="L124" s="175"/>
      <c r="M124" s="175"/>
      <c r="N124" s="176"/>
      <c r="O124" s="180"/>
      <c r="P124" s="178"/>
      <c r="Q124" s="179"/>
      <c r="R124" s="6"/>
      <c r="S124" s="113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14.25" customHeight="1">
      <c r="A125" s="101"/>
      <c r="B125" s="102"/>
      <c r="C125" s="173"/>
      <c r="D125" s="103"/>
      <c r="E125" s="104"/>
      <c r="F125" s="175"/>
      <c r="G125" s="101"/>
      <c r="H125" s="104"/>
      <c r="I125" s="105"/>
      <c r="J125" s="175"/>
      <c r="K125" s="175"/>
      <c r="L125" s="176"/>
      <c r="M125" s="99"/>
      <c r="N125" s="176"/>
      <c r="O125" s="177"/>
      <c r="P125" s="178"/>
      <c r="Q125" s="179"/>
      <c r="R125" s="144"/>
      <c r="S125" s="113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12.75" customHeight="1">
      <c r="A126" s="101"/>
      <c r="B126" s="102"/>
      <c r="C126" s="173"/>
      <c r="D126" s="103"/>
      <c r="E126" s="104"/>
      <c r="F126" s="174"/>
      <c r="G126" s="101"/>
      <c r="H126" s="104"/>
      <c r="I126" s="105"/>
      <c r="J126" s="181"/>
      <c r="K126" s="181"/>
      <c r="L126" s="181"/>
      <c r="M126" s="181"/>
      <c r="N126" s="182"/>
      <c r="O126" s="177"/>
      <c r="P126" s="106"/>
      <c r="Q126" s="179"/>
      <c r="R126" s="144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126"/>
      <c r="B127" s="119"/>
      <c r="C127" s="119"/>
      <c r="D127" s="119"/>
      <c r="E127" s="6"/>
      <c r="F127" s="127"/>
      <c r="G127" s="6"/>
      <c r="H127" s="6"/>
      <c r="I127" s="6"/>
      <c r="J127" s="1"/>
      <c r="K127" s="6"/>
      <c r="L127" s="6"/>
      <c r="M127" s="6"/>
      <c r="N127" s="1"/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26"/>
      <c r="B128" s="119"/>
      <c r="C128" s="119"/>
      <c r="D128" s="119"/>
      <c r="E128" s="6"/>
      <c r="F128" s="127"/>
      <c r="G128" s="56"/>
      <c r="H128" s="41"/>
      <c r="I128" s="56"/>
      <c r="J128" s="6"/>
      <c r="K128" s="145"/>
      <c r="L128" s="146"/>
      <c r="M128" s="6"/>
      <c r="N128" s="109"/>
      <c r="O128" s="147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56"/>
      <c r="B129" s="108"/>
      <c r="C129" s="108"/>
      <c r="D129" s="41"/>
      <c r="E129" s="56"/>
      <c r="F129" s="56"/>
      <c r="G129" s="56"/>
      <c r="H129" s="41"/>
      <c r="I129" s="56"/>
      <c r="J129" s="6"/>
      <c r="K129" s="145"/>
      <c r="L129" s="146"/>
      <c r="M129" s="6"/>
      <c r="N129" s="109"/>
      <c r="O129" s="147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38.25" customHeight="1">
      <c r="A130" s="41"/>
      <c r="B130" s="183" t="s">
        <v>612</v>
      </c>
      <c r="C130" s="183"/>
      <c r="D130" s="183"/>
      <c r="E130" s="183"/>
      <c r="F130" s="6"/>
      <c r="G130" s="6"/>
      <c r="H130" s="137"/>
      <c r="I130" s="6"/>
      <c r="J130" s="137"/>
      <c r="K130" s="138"/>
      <c r="L130" s="6"/>
      <c r="M130" s="6"/>
      <c r="N130" s="1"/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95" t="s">
        <v>16</v>
      </c>
      <c r="B131" s="96" t="s">
        <v>563</v>
      </c>
      <c r="C131" s="96"/>
      <c r="D131" s="97" t="s">
        <v>574</v>
      </c>
      <c r="E131" s="96" t="s">
        <v>575</v>
      </c>
      <c r="F131" s="96" t="s">
        <v>576</v>
      </c>
      <c r="G131" s="96" t="s">
        <v>613</v>
      </c>
      <c r="H131" s="96" t="s">
        <v>614</v>
      </c>
      <c r="I131" s="96" t="s">
        <v>579</v>
      </c>
      <c r="J131" s="184" t="s">
        <v>580</v>
      </c>
      <c r="K131" s="96" t="s">
        <v>581</v>
      </c>
      <c r="L131" s="96" t="s">
        <v>615</v>
      </c>
      <c r="M131" s="96" t="s">
        <v>584</v>
      </c>
      <c r="N131" s="97" t="s">
        <v>585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5">
        <v>1</v>
      </c>
      <c r="B132" s="186">
        <v>41579</v>
      </c>
      <c r="C132" s="186"/>
      <c r="D132" s="187" t="s">
        <v>616</v>
      </c>
      <c r="E132" s="188" t="s">
        <v>617</v>
      </c>
      <c r="F132" s="189">
        <v>82</v>
      </c>
      <c r="G132" s="188" t="s">
        <v>618</v>
      </c>
      <c r="H132" s="188">
        <v>100</v>
      </c>
      <c r="I132" s="190">
        <v>100</v>
      </c>
      <c r="J132" s="191" t="s">
        <v>619</v>
      </c>
      <c r="K132" s="192">
        <f t="shared" ref="K132:K184" si="109">H132-F132</f>
        <v>18</v>
      </c>
      <c r="L132" s="193">
        <f t="shared" ref="L132:L184" si="110">K132/F132</f>
        <v>0.21951219512195122</v>
      </c>
      <c r="M132" s="188" t="s">
        <v>586</v>
      </c>
      <c r="N132" s="194">
        <v>42657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5">
        <v>2</v>
      </c>
      <c r="B133" s="186">
        <v>41794</v>
      </c>
      <c r="C133" s="186"/>
      <c r="D133" s="187" t="s">
        <v>620</v>
      </c>
      <c r="E133" s="188" t="s">
        <v>588</v>
      </c>
      <c r="F133" s="189">
        <v>257</v>
      </c>
      <c r="G133" s="188" t="s">
        <v>618</v>
      </c>
      <c r="H133" s="188">
        <v>300</v>
      </c>
      <c r="I133" s="190">
        <v>300</v>
      </c>
      <c r="J133" s="191" t="s">
        <v>619</v>
      </c>
      <c r="K133" s="192">
        <f t="shared" si="109"/>
        <v>43</v>
      </c>
      <c r="L133" s="193">
        <f t="shared" si="110"/>
        <v>0.16731517509727625</v>
      </c>
      <c r="M133" s="188" t="s">
        <v>586</v>
      </c>
      <c r="N133" s="194">
        <v>41822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5">
        <v>3</v>
      </c>
      <c r="B134" s="186">
        <v>41828</v>
      </c>
      <c r="C134" s="186"/>
      <c r="D134" s="187" t="s">
        <v>621</v>
      </c>
      <c r="E134" s="188" t="s">
        <v>588</v>
      </c>
      <c r="F134" s="189">
        <v>393</v>
      </c>
      <c r="G134" s="188" t="s">
        <v>618</v>
      </c>
      <c r="H134" s="188">
        <v>468</v>
      </c>
      <c r="I134" s="190">
        <v>468</v>
      </c>
      <c r="J134" s="191" t="s">
        <v>619</v>
      </c>
      <c r="K134" s="192">
        <f t="shared" si="109"/>
        <v>75</v>
      </c>
      <c r="L134" s="193">
        <f t="shared" si="110"/>
        <v>0.19083969465648856</v>
      </c>
      <c r="M134" s="188" t="s">
        <v>586</v>
      </c>
      <c r="N134" s="194">
        <v>41863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5">
        <v>4</v>
      </c>
      <c r="B135" s="186">
        <v>41857</v>
      </c>
      <c r="C135" s="186"/>
      <c r="D135" s="187" t="s">
        <v>622</v>
      </c>
      <c r="E135" s="188" t="s">
        <v>588</v>
      </c>
      <c r="F135" s="189">
        <v>205</v>
      </c>
      <c r="G135" s="188" t="s">
        <v>618</v>
      </c>
      <c r="H135" s="188">
        <v>275</v>
      </c>
      <c r="I135" s="190">
        <v>250</v>
      </c>
      <c r="J135" s="191" t="s">
        <v>619</v>
      </c>
      <c r="K135" s="192">
        <f t="shared" si="109"/>
        <v>70</v>
      </c>
      <c r="L135" s="193">
        <f t="shared" si="110"/>
        <v>0.34146341463414637</v>
      </c>
      <c r="M135" s="188" t="s">
        <v>586</v>
      </c>
      <c r="N135" s="194">
        <v>41962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5">
        <v>5</v>
      </c>
      <c r="B136" s="186">
        <v>41886</v>
      </c>
      <c r="C136" s="186"/>
      <c r="D136" s="187" t="s">
        <v>623</v>
      </c>
      <c r="E136" s="188" t="s">
        <v>588</v>
      </c>
      <c r="F136" s="189">
        <v>162</v>
      </c>
      <c r="G136" s="188" t="s">
        <v>618</v>
      </c>
      <c r="H136" s="188">
        <v>190</v>
      </c>
      <c r="I136" s="190">
        <v>190</v>
      </c>
      <c r="J136" s="191" t="s">
        <v>619</v>
      </c>
      <c r="K136" s="192">
        <f t="shared" si="109"/>
        <v>28</v>
      </c>
      <c r="L136" s="193">
        <f t="shared" si="110"/>
        <v>0.1728395061728395</v>
      </c>
      <c r="M136" s="188" t="s">
        <v>586</v>
      </c>
      <c r="N136" s="194">
        <v>42006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5">
        <v>6</v>
      </c>
      <c r="B137" s="186">
        <v>41886</v>
      </c>
      <c r="C137" s="186"/>
      <c r="D137" s="187" t="s">
        <v>624</v>
      </c>
      <c r="E137" s="188" t="s">
        <v>588</v>
      </c>
      <c r="F137" s="189">
        <v>75</v>
      </c>
      <c r="G137" s="188" t="s">
        <v>618</v>
      </c>
      <c r="H137" s="188">
        <v>91.5</v>
      </c>
      <c r="I137" s="190" t="s">
        <v>625</v>
      </c>
      <c r="J137" s="191" t="s">
        <v>626</v>
      </c>
      <c r="K137" s="192">
        <f t="shared" si="109"/>
        <v>16.5</v>
      </c>
      <c r="L137" s="193">
        <f t="shared" si="110"/>
        <v>0.22</v>
      </c>
      <c r="M137" s="188" t="s">
        <v>586</v>
      </c>
      <c r="N137" s="194">
        <v>41954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5">
        <v>7</v>
      </c>
      <c r="B138" s="186">
        <v>41913</v>
      </c>
      <c r="C138" s="186"/>
      <c r="D138" s="187" t="s">
        <v>627</v>
      </c>
      <c r="E138" s="188" t="s">
        <v>588</v>
      </c>
      <c r="F138" s="189">
        <v>850</v>
      </c>
      <c r="G138" s="188" t="s">
        <v>618</v>
      </c>
      <c r="H138" s="188">
        <v>982.5</v>
      </c>
      <c r="I138" s="190">
        <v>1050</v>
      </c>
      <c r="J138" s="191" t="s">
        <v>628</v>
      </c>
      <c r="K138" s="192">
        <f t="shared" si="109"/>
        <v>132.5</v>
      </c>
      <c r="L138" s="193">
        <f t="shared" si="110"/>
        <v>0.15588235294117647</v>
      </c>
      <c r="M138" s="188" t="s">
        <v>586</v>
      </c>
      <c r="N138" s="194">
        <v>42039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5">
        <v>8</v>
      </c>
      <c r="B139" s="186">
        <v>41913</v>
      </c>
      <c r="C139" s="186"/>
      <c r="D139" s="187" t="s">
        <v>629</v>
      </c>
      <c r="E139" s="188" t="s">
        <v>588</v>
      </c>
      <c r="F139" s="189">
        <v>475</v>
      </c>
      <c r="G139" s="188" t="s">
        <v>618</v>
      </c>
      <c r="H139" s="188">
        <v>515</v>
      </c>
      <c r="I139" s="190">
        <v>600</v>
      </c>
      <c r="J139" s="191" t="s">
        <v>630</v>
      </c>
      <c r="K139" s="192">
        <f t="shared" si="109"/>
        <v>40</v>
      </c>
      <c r="L139" s="193">
        <f t="shared" si="110"/>
        <v>8.4210526315789472E-2</v>
      </c>
      <c r="M139" s="188" t="s">
        <v>586</v>
      </c>
      <c r="N139" s="194">
        <v>41939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5">
        <v>9</v>
      </c>
      <c r="B140" s="186">
        <v>41913</v>
      </c>
      <c r="C140" s="186"/>
      <c r="D140" s="187" t="s">
        <v>631</v>
      </c>
      <c r="E140" s="188" t="s">
        <v>588</v>
      </c>
      <c r="F140" s="189">
        <v>86</v>
      </c>
      <c r="G140" s="188" t="s">
        <v>618</v>
      </c>
      <c r="H140" s="188">
        <v>99</v>
      </c>
      <c r="I140" s="190">
        <v>140</v>
      </c>
      <c r="J140" s="191" t="s">
        <v>632</v>
      </c>
      <c r="K140" s="192">
        <f t="shared" si="109"/>
        <v>13</v>
      </c>
      <c r="L140" s="193">
        <f t="shared" si="110"/>
        <v>0.15116279069767441</v>
      </c>
      <c r="M140" s="188" t="s">
        <v>586</v>
      </c>
      <c r="N140" s="194">
        <v>41939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5">
        <v>10</v>
      </c>
      <c r="B141" s="186">
        <v>41926</v>
      </c>
      <c r="C141" s="186"/>
      <c r="D141" s="187" t="s">
        <v>633</v>
      </c>
      <c r="E141" s="188" t="s">
        <v>588</v>
      </c>
      <c r="F141" s="189">
        <v>496.6</v>
      </c>
      <c r="G141" s="188" t="s">
        <v>618</v>
      </c>
      <c r="H141" s="188">
        <v>621</v>
      </c>
      <c r="I141" s="190">
        <v>580</v>
      </c>
      <c r="J141" s="191" t="s">
        <v>619</v>
      </c>
      <c r="K141" s="192">
        <f t="shared" si="109"/>
        <v>124.39999999999998</v>
      </c>
      <c r="L141" s="193">
        <f t="shared" si="110"/>
        <v>0.25050342327829234</v>
      </c>
      <c r="M141" s="188" t="s">
        <v>586</v>
      </c>
      <c r="N141" s="194">
        <v>42605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5">
        <v>11</v>
      </c>
      <c r="B142" s="186">
        <v>41926</v>
      </c>
      <c r="C142" s="186"/>
      <c r="D142" s="187" t="s">
        <v>634</v>
      </c>
      <c r="E142" s="188" t="s">
        <v>588</v>
      </c>
      <c r="F142" s="189">
        <v>2481.9</v>
      </c>
      <c r="G142" s="188" t="s">
        <v>618</v>
      </c>
      <c r="H142" s="188">
        <v>2840</v>
      </c>
      <c r="I142" s="190">
        <v>2870</v>
      </c>
      <c r="J142" s="191" t="s">
        <v>635</v>
      </c>
      <c r="K142" s="192">
        <f t="shared" si="109"/>
        <v>358.09999999999991</v>
      </c>
      <c r="L142" s="193">
        <f t="shared" si="110"/>
        <v>0.14428462065353154</v>
      </c>
      <c r="M142" s="188" t="s">
        <v>586</v>
      </c>
      <c r="N142" s="194">
        <v>42017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85">
        <v>12</v>
      </c>
      <c r="B143" s="186">
        <v>41928</v>
      </c>
      <c r="C143" s="186"/>
      <c r="D143" s="187" t="s">
        <v>636</v>
      </c>
      <c r="E143" s="188" t="s">
        <v>588</v>
      </c>
      <c r="F143" s="189">
        <v>84.5</v>
      </c>
      <c r="G143" s="188" t="s">
        <v>618</v>
      </c>
      <c r="H143" s="188">
        <v>93</v>
      </c>
      <c r="I143" s="190">
        <v>110</v>
      </c>
      <c r="J143" s="191" t="s">
        <v>637</v>
      </c>
      <c r="K143" s="192">
        <f t="shared" si="109"/>
        <v>8.5</v>
      </c>
      <c r="L143" s="193">
        <f t="shared" si="110"/>
        <v>0.10059171597633136</v>
      </c>
      <c r="M143" s="188" t="s">
        <v>586</v>
      </c>
      <c r="N143" s="194">
        <v>41939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5">
        <v>13</v>
      </c>
      <c r="B144" s="186">
        <v>41928</v>
      </c>
      <c r="C144" s="186"/>
      <c r="D144" s="187" t="s">
        <v>638</v>
      </c>
      <c r="E144" s="188" t="s">
        <v>588</v>
      </c>
      <c r="F144" s="189">
        <v>401</v>
      </c>
      <c r="G144" s="188" t="s">
        <v>618</v>
      </c>
      <c r="H144" s="188">
        <v>428</v>
      </c>
      <c r="I144" s="190">
        <v>450</v>
      </c>
      <c r="J144" s="191" t="s">
        <v>639</v>
      </c>
      <c r="K144" s="192">
        <f t="shared" si="109"/>
        <v>27</v>
      </c>
      <c r="L144" s="193">
        <f t="shared" si="110"/>
        <v>6.7331670822942641E-2</v>
      </c>
      <c r="M144" s="188" t="s">
        <v>586</v>
      </c>
      <c r="N144" s="194">
        <v>42020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5">
        <v>14</v>
      </c>
      <c r="B145" s="186">
        <v>41928</v>
      </c>
      <c r="C145" s="186"/>
      <c r="D145" s="187" t="s">
        <v>640</v>
      </c>
      <c r="E145" s="188" t="s">
        <v>588</v>
      </c>
      <c r="F145" s="189">
        <v>101</v>
      </c>
      <c r="G145" s="188" t="s">
        <v>618</v>
      </c>
      <c r="H145" s="188">
        <v>112</v>
      </c>
      <c r="I145" s="190">
        <v>120</v>
      </c>
      <c r="J145" s="191" t="s">
        <v>641</v>
      </c>
      <c r="K145" s="192">
        <f t="shared" si="109"/>
        <v>11</v>
      </c>
      <c r="L145" s="193">
        <f t="shared" si="110"/>
        <v>0.10891089108910891</v>
      </c>
      <c r="M145" s="188" t="s">
        <v>586</v>
      </c>
      <c r="N145" s="194">
        <v>41939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5">
        <v>15</v>
      </c>
      <c r="B146" s="186">
        <v>41954</v>
      </c>
      <c r="C146" s="186"/>
      <c r="D146" s="187" t="s">
        <v>642</v>
      </c>
      <c r="E146" s="188" t="s">
        <v>588</v>
      </c>
      <c r="F146" s="189">
        <v>59</v>
      </c>
      <c r="G146" s="188" t="s">
        <v>618</v>
      </c>
      <c r="H146" s="188">
        <v>76</v>
      </c>
      <c r="I146" s="190">
        <v>76</v>
      </c>
      <c r="J146" s="191" t="s">
        <v>619</v>
      </c>
      <c r="K146" s="192">
        <f t="shared" si="109"/>
        <v>17</v>
      </c>
      <c r="L146" s="193">
        <f t="shared" si="110"/>
        <v>0.28813559322033899</v>
      </c>
      <c r="M146" s="188" t="s">
        <v>586</v>
      </c>
      <c r="N146" s="194">
        <v>43032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5">
        <v>16</v>
      </c>
      <c r="B147" s="186">
        <v>41954</v>
      </c>
      <c r="C147" s="186"/>
      <c r="D147" s="187" t="s">
        <v>631</v>
      </c>
      <c r="E147" s="188" t="s">
        <v>588</v>
      </c>
      <c r="F147" s="189">
        <v>99</v>
      </c>
      <c r="G147" s="188" t="s">
        <v>618</v>
      </c>
      <c r="H147" s="188">
        <v>120</v>
      </c>
      <c r="I147" s="190">
        <v>120</v>
      </c>
      <c r="J147" s="191" t="s">
        <v>599</v>
      </c>
      <c r="K147" s="192">
        <f t="shared" si="109"/>
        <v>21</v>
      </c>
      <c r="L147" s="193">
        <f t="shared" si="110"/>
        <v>0.21212121212121213</v>
      </c>
      <c r="M147" s="188" t="s">
        <v>586</v>
      </c>
      <c r="N147" s="194">
        <v>41960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5">
        <v>17</v>
      </c>
      <c r="B148" s="186">
        <v>41956</v>
      </c>
      <c r="C148" s="186"/>
      <c r="D148" s="187" t="s">
        <v>643</v>
      </c>
      <c r="E148" s="188" t="s">
        <v>588</v>
      </c>
      <c r="F148" s="189">
        <v>22</v>
      </c>
      <c r="G148" s="188" t="s">
        <v>618</v>
      </c>
      <c r="H148" s="188">
        <v>33.549999999999997</v>
      </c>
      <c r="I148" s="190">
        <v>32</v>
      </c>
      <c r="J148" s="191" t="s">
        <v>644</v>
      </c>
      <c r="K148" s="192">
        <f t="shared" si="109"/>
        <v>11.549999999999997</v>
      </c>
      <c r="L148" s="193">
        <f t="shared" si="110"/>
        <v>0.52499999999999991</v>
      </c>
      <c r="M148" s="188" t="s">
        <v>586</v>
      </c>
      <c r="N148" s="194">
        <v>42188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18</v>
      </c>
      <c r="B149" s="186">
        <v>41976</v>
      </c>
      <c r="C149" s="186"/>
      <c r="D149" s="187" t="s">
        <v>645</v>
      </c>
      <c r="E149" s="188" t="s">
        <v>588</v>
      </c>
      <c r="F149" s="189">
        <v>440</v>
      </c>
      <c r="G149" s="188" t="s">
        <v>618</v>
      </c>
      <c r="H149" s="188">
        <v>520</v>
      </c>
      <c r="I149" s="190">
        <v>520</v>
      </c>
      <c r="J149" s="191" t="s">
        <v>646</v>
      </c>
      <c r="K149" s="192">
        <f t="shared" si="109"/>
        <v>80</v>
      </c>
      <c r="L149" s="193">
        <f t="shared" si="110"/>
        <v>0.18181818181818182</v>
      </c>
      <c r="M149" s="188" t="s">
        <v>586</v>
      </c>
      <c r="N149" s="194">
        <v>42208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5">
        <v>19</v>
      </c>
      <c r="B150" s="186">
        <v>41976</v>
      </c>
      <c r="C150" s="186"/>
      <c r="D150" s="187" t="s">
        <v>647</v>
      </c>
      <c r="E150" s="188" t="s">
        <v>588</v>
      </c>
      <c r="F150" s="189">
        <v>360</v>
      </c>
      <c r="G150" s="188" t="s">
        <v>618</v>
      </c>
      <c r="H150" s="188">
        <v>427</v>
      </c>
      <c r="I150" s="190">
        <v>425</v>
      </c>
      <c r="J150" s="191" t="s">
        <v>648</v>
      </c>
      <c r="K150" s="192">
        <f t="shared" si="109"/>
        <v>67</v>
      </c>
      <c r="L150" s="193">
        <f t="shared" si="110"/>
        <v>0.18611111111111112</v>
      </c>
      <c r="M150" s="188" t="s">
        <v>586</v>
      </c>
      <c r="N150" s="194">
        <v>42058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20</v>
      </c>
      <c r="B151" s="186">
        <v>42012</v>
      </c>
      <c r="C151" s="186"/>
      <c r="D151" s="187" t="s">
        <v>649</v>
      </c>
      <c r="E151" s="188" t="s">
        <v>588</v>
      </c>
      <c r="F151" s="189">
        <v>360</v>
      </c>
      <c r="G151" s="188" t="s">
        <v>618</v>
      </c>
      <c r="H151" s="188">
        <v>455</v>
      </c>
      <c r="I151" s="190">
        <v>420</v>
      </c>
      <c r="J151" s="191" t="s">
        <v>650</v>
      </c>
      <c r="K151" s="192">
        <f t="shared" si="109"/>
        <v>95</v>
      </c>
      <c r="L151" s="193">
        <f t="shared" si="110"/>
        <v>0.2638888888888889</v>
      </c>
      <c r="M151" s="188" t="s">
        <v>586</v>
      </c>
      <c r="N151" s="194">
        <v>42024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5">
        <v>21</v>
      </c>
      <c r="B152" s="186">
        <v>42012</v>
      </c>
      <c r="C152" s="186"/>
      <c r="D152" s="187" t="s">
        <v>651</v>
      </c>
      <c r="E152" s="188" t="s">
        <v>588</v>
      </c>
      <c r="F152" s="189">
        <v>130</v>
      </c>
      <c r="G152" s="188"/>
      <c r="H152" s="188">
        <v>175.5</v>
      </c>
      <c r="I152" s="190">
        <v>165</v>
      </c>
      <c r="J152" s="191" t="s">
        <v>652</v>
      </c>
      <c r="K152" s="192">
        <f t="shared" si="109"/>
        <v>45.5</v>
      </c>
      <c r="L152" s="193">
        <f t="shared" si="110"/>
        <v>0.35</v>
      </c>
      <c r="M152" s="188" t="s">
        <v>586</v>
      </c>
      <c r="N152" s="194">
        <v>43088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22</v>
      </c>
      <c r="B153" s="186">
        <v>42040</v>
      </c>
      <c r="C153" s="186"/>
      <c r="D153" s="187" t="s">
        <v>380</v>
      </c>
      <c r="E153" s="188" t="s">
        <v>617</v>
      </c>
      <c r="F153" s="189">
        <v>98</v>
      </c>
      <c r="G153" s="188"/>
      <c r="H153" s="188">
        <v>120</v>
      </c>
      <c r="I153" s="190">
        <v>120</v>
      </c>
      <c r="J153" s="191" t="s">
        <v>619</v>
      </c>
      <c r="K153" s="192">
        <f t="shared" si="109"/>
        <v>22</v>
      </c>
      <c r="L153" s="193">
        <f t="shared" si="110"/>
        <v>0.22448979591836735</v>
      </c>
      <c r="M153" s="188" t="s">
        <v>586</v>
      </c>
      <c r="N153" s="194">
        <v>42753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5">
        <v>23</v>
      </c>
      <c r="B154" s="186">
        <v>42040</v>
      </c>
      <c r="C154" s="186"/>
      <c r="D154" s="187" t="s">
        <v>653</v>
      </c>
      <c r="E154" s="188" t="s">
        <v>617</v>
      </c>
      <c r="F154" s="189">
        <v>196</v>
      </c>
      <c r="G154" s="188"/>
      <c r="H154" s="188">
        <v>262</v>
      </c>
      <c r="I154" s="190">
        <v>255</v>
      </c>
      <c r="J154" s="191" t="s">
        <v>619</v>
      </c>
      <c r="K154" s="192">
        <f t="shared" si="109"/>
        <v>66</v>
      </c>
      <c r="L154" s="193">
        <f t="shared" si="110"/>
        <v>0.33673469387755101</v>
      </c>
      <c r="M154" s="188" t="s">
        <v>586</v>
      </c>
      <c r="N154" s="194">
        <v>42599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95">
        <v>24</v>
      </c>
      <c r="B155" s="196">
        <v>42067</v>
      </c>
      <c r="C155" s="196"/>
      <c r="D155" s="197" t="s">
        <v>379</v>
      </c>
      <c r="E155" s="198" t="s">
        <v>617</v>
      </c>
      <c r="F155" s="199">
        <v>235</v>
      </c>
      <c r="G155" s="199"/>
      <c r="H155" s="200">
        <v>77</v>
      </c>
      <c r="I155" s="200" t="s">
        <v>654</v>
      </c>
      <c r="J155" s="201" t="s">
        <v>655</v>
      </c>
      <c r="K155" s="202">
        <f t="shared" si="109"/>
        <v>-158</v>
      </c>
      <c r="L155" s="203">
        <f t="shared" si="110"/>
        <v>-0.67234042553191486</v>
      </c>
      <c r="M155" s="199" t="s">
        <v>598</v>
      </c>
      <c r="N155" s="196">
        <v>43522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5">
        <v>25</v>
      </c>
      <c r="B156" s="186">
        <v>42067</v>
      </c>
      <c r="C156" s="186"/>
      <c r="D156" s="187" t="s">
        <v>656</v>
      </c>
      <c r="E156" s="188" t="s">
        <v>617</v>
      </c>
      <c r="F156" s="189">
        <v>185</v>
      </c>
      <c r="G156" s="188"/>
      <c r="H156" s="188">
        <v>224</v>
      </c>
      <c r="I156" s="190" t="s">
        <v>657</v>
      </c>
      <c r="J156" s="191" t="s">
        <v>619</v>
      </c>
      <c r="K156" s="192">
        <f t="shared" si="109"/>
        <v>39</v>
      </c>
      <c r="L156" s="193">
        <f t="shared" si="110"/>
        <v>0.21081081081081082</v>
      </c>
      <c r="M156" s="188" t="s">
        <v>586</v>
      </c>
      <c r="N156" s="194">
        <v>42647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95">
        <v>26</v>
      </c>
      <c r="B157" s="196">
        <v>42090</v>
      </c>
      <c r="C157" s="196"/>
      <c r="D157" s="204" t="s">
        <v>658</v>
      </c>
      <c r="E157" s="199" t="s">
        <v>617</v>
      </c>
      <c r="F157" s="199">
        <v>49.5</v>
      </c>
      <c r="G157" s="200"/>
      <c r="H157" s="200">
        <v>15.85</v>
      </c>
      <c r="I157" s="200">
        <v>67</v>
      </c>
      <c r="J157" s="201" t="s">
        <v>659</v>
      </c>
      <c r="K157" s="200">
        <f t="shared" si="109"/>
        <v>-33.65</v>
      </c>
      <c r="L157" s="205">
        <f t="shared" si="110"/>
        <v>-0.67979797979797973</v>
      </c>
      <c r="M157" s="199" t="s">
        <v>598</v>
      </c>
      <c r="N157" s="206">
        <v>43627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27</v>
      </c>
      <c r="B158" s="186">
        <v>42093</v>
      </c>
      <c r="C158" s="186"/>
      <c r="D158" s="187" t="s">
        <v>660</v>
      </c>
      <c r="E158" s="188" t="s">
        <v>617</v>
      </c>
      <c r="F158" s="189">
        <v>183.5</v>
      </c>
      <c r="G158" s="188"/>
      <c r="H158" s="188">
        <v>219</v>
      </c>
      <c r="I158" s="190">
        <v>218</v>
      </c>
      <c r="J158" s="191" t="s">
        <v>661</v>
      </c>
      <c r="K158" s="192">
        <f t="shared" si="109"/>
        <v>35.5</v>
      </c>
      <c r="L158" s="193">
        <f t="shared" si="110"/>
        <v>0.19346049046321526</v>
      </c>
      <c r="M158" s="188" t="s">
        <v>586</v>
      </c>
      <c r="N158" s="194">
        <v>42103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28</v>
      </c>
      <c r="B159" s="186">
        <v>42114</v>
      </c>
      <c r="C159" s="186"/>
      <c r="D159" s="187" t="s">
        <v>662</v>
      </c>
      <c r="E159" s="188" t="s">
        <v>617</v>
      </c>
      <c r="F159" s="189">
        <f>(227+237)/2</f>
        <v>232</v>
      </c>
      <c r="G159" s="188"/>
      <c r="H159" s="188">
        <v>298</v>
      </c>
      <c r="I159" s="190">
        <v>298</v>
      </c>
      <c r="J159" s="191" t="s">
        <v>619</v>
      </c>
      <c r="K159" s="192">
        <f t="shared" si="109"/>
        <v>66</v>
      </c>
      <c r="L159" s="193">
        <f t="shared" si="110"/>
        <v>0.28448275862068967</v>
      </c>
      <c r="M159" s="188" t="s">
        <v>586</v>
      </c>
      <c r="N159" s="194">
        <v>42823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5">
        <v>29</v>
      </c>
      <c r="B160" s="186">
        <v>42128</v>
      </c>
      <c r="C160" s="186"/>
      <c r="D160" s="187" t="s">
        <v>663</v>
      </c>
      <c r="E160" s="188" t="s">
        <v>588</v>
      </c>
      <c r="F160" s="189">
        <v>385</v>
      </c>
      <c r="G160" s="188"/>
      <c r="H160" s="188">
        <f>212.5+331</f>
        <v>543.5</v>
      </c>
      <c r="I160" s="190">
        <v>510</v>
      </c>
      <c r="J160" s="191" t="s">
        <v>664</v>
      </c>
      <c r="K160" s="192">
        <f t="shared" si="109"/>
        <v>158.5</v>
      </c>
      <c r="L160" s="193">
        <f t="shared" si="110"/>
        <v>0.41168831168831171</v>
      </c>
      <c r="M160" s="188" t="s">
        <v>586</v>
      </c>
      <c r="N160" s="194">
        <v>42235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30</v>
      </c>
      <c r="B161" s="186">
        <v>42128</v>
      </c>
      <c r="C161" s="186"/>
      <c r="D161" s="187" t="s">
        <v>665</v>
      </c>
      <c r="E161" s="188" t="s">
        <v>588</v>
      </c>
      <c r="F161" s="189">
        <v>115.5</v>
      </c>
      <c r="G161" s="188"/>
      <c r="H161" s="188">
        <v>146</v>
      </c>
      <c r="I161" s="190">
        <v>142</v>
      </c>
      <c r="J161" s="191" t="s">
        <v>666</v>
      </c>
      <c r="K161" s="192">
        <f t="shared" si="109"/>
        <v>30.5</v>
      </c>
      <c r="L161" s="193">
        <f t="shared" si="110"/>
        <v>0.26406926406926406</v>
      </c>
      <c r="M161" s="188" t="s">
        <v>586</v>
      </c>
      <c r="N161" s="194">
        <v>42202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31</v>
      </c>
      <c r="B162" s="186">
        <v>42151</v>
      </c>
      <c r="C162" s="186"/>
      <c r="D162" s="187" t="s">
        <v>667</v>
      </c>
      <c r="E162" s="188" t="s">
        <v>588</v>
      </c>
      <c r="F162" s="189">
        <v>237.5</v>
      </c>
      <c r="G162" s="188"/>
      <c r="H162" s="188">
        <v>279.5</v>
      </c>
      <c r="I162" s="190">
        <v>278</v>
      </c>
      <c r="J162" s="191" t="s">
        <v>619</v>
      </c>
      <c r="K162" s="192">
        <f t="shared" si="109"/>
        <v>42</v>
      </c>
      <c r="L162" s="193">
        <f t="shared" si="110"/>
        <v>0.17684210526315788</v>
      </c>
      <c r="M162" s="188" t="s">
        <v>586</v>
      </c>
      <c r="N162" s="194">
        <v>42222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32</v>
      </c>
      <c r="B163" s="186">
        <v>42174</v>
      </c>
      <c r="C163" s="186"/>
      <c r="D163" s="187" t="s">
        <v>638</v>
      </c>
      <c r="E163" s="188" t="s">
        <v>617</v>
      </c>
      <c r="F163" s="189">
        <v>340</v>
      </c>
      <c r="G163" s="188"/>
      <c r="H163" s="188">
        <v>448</v>
      </c>
      <c r="I163" s="190">
        <v>448</v>
      </c>
      <c r="J163" s="191" t="s">
        <v>619</v>
      </c>
      <c r="K163" s="192">
        <f t="shared" si="109"/>
        <v>108</v>
      </c>
      <c r="L163" s="193">
        <f t="shared" si="110"/>
        <v>0.31764705882352939</v>
      </c>
      <c r="M163" s="188" t="s">
        <v>586</v>
      </c>
      <c r="N163" s="194">
        <v>43018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33</v>
      </c>
      <c r="B164" s="186">
        <v>42191</v>
      </c>
      <c r="C164" s="186"/>
      <c r="D164" s="187" t="s">
        <v>668</v>
      </c>
      <c r="E164" s="188" t="s">
        <v>617</v>
      </c>
      <c r="F164" s="189">
        <v>390</v>
      </c>
      <c r="G164" s="188"/>
      <c r="H164" s="188">
        <v>460</v>
      </c>
      <c r="I164" s="190">
        <v>460</v>
      </c>
      <c r="J164" s="191" t="s">
        <v>619</v>
      </c>
      <c r="K164" s="192">
        <f t="shared" si="109"/>
        <v>70</v>
      </c>
      <c r="L164" s="193">
        <f t="shared" si="110"/>
        <v>0.17948717948717949</v>
      </c>
      <c r="M164" s="188" t="s">
        <v>586</v>
      </c>
      <c r="N164" s="194">
        <v>42478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5">
        <v>34</v>
      </c>
      <c r="B165" s="196">
        <v>42195</v>
      </c>
      <c r="C165" s="196"/>
      <c r="D165" s="197" t="s">
        <v>669</v>
      </c>
      <c r="E165" s="198" t="s">
        <v>617</v>
      </c>
      <c r="F165" s="199">
        <v>122.5</v>
      </c>
      <c r="G165" s="199"/>
      <c r="H165" s="200">
        <v>61</v>
      </c>
      <c r="I165" s="200">
        <v>172</v>
      </c>
      <c r="J165" s="201" t="s">
        <v>670</v>
      </c>
      <c r="K165" s="202">
        <f t="shared" si="109"/>
        <v>-61.5</v>
      </c>
      <c r="L165" s="203">
        <f t="shared" si="110"/>
        <v>-0.50204081632653064</v>
      </c>
      <c r="M165" s="199" t="s">
        <v>598</v>
      </c>
      <c r="N165" s="196">
        <v>43333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35</v>
      </c>
      <c r="B166" s="186">
        <v>42219</v>
      </c>
      <c r="C166" s="186"/>
      <c r="D166" s="187" t="s">
        <v>671</v>
      </c>
      <c r="E166" s="188" t="s">
        <v>617</v>
      </c>
      <c r="F166" s="189">
        <v>297.5</v>
      </c>
      <c r="G166" s="188"/>
      <c r="H166" s="188">
        <v>350</v>
      </c>
      <c r="I166" s="190">
        <v>360</v>
      </c>
      <c r="J166" s="191" t="s">
        <v>672</v>
      </c>
      <c r="K166" s="192">
        <f t="shared" si="109"/>
        <v>52.5</v>
      </c>
      <c r="L166" s="193">
        <f t="shared" si="110"/>
        <v>0.17647058823529413</v>
      </c>
      <c r="M166" s="188" t="s">
        <v>586</v>
      </c>
      <c r="N166" s="194">
        <v>42232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36</v>
      </c>
      <c r="B167" s="186">
        <v>42219</v>
      </c>
      <c r="C167" s="186"/>
      <c r="D167" s="187" t="s">
        <v>673</v>
      </c>
      <c r="E167" s="188" t="s">
        <v>617</v>
      </c>
      <c r="F167" s="189">
        <v>115.5</v>
      </c>
      <c r="G167" s="188"/>
      <c r="H167" s="188">
        <v>149</v>
      </c>
      <c r="I167" s="190">
        <v>140</v>
      </c>
      <c r="J167" s="191" t="s">
        <v>674</v>
      </c>
      <c r="K167" s="192">
        <f t="shared" si="109"/>
        <v>33.5</v>
      </c>
      <c r="L167" s="193">
        <f t="shared" si="110"/>
        <v>0.29004329004329005</v>
      </c>
      <c r="M167" s="188" t="s">
        <v>586</v>
      </c>
      <c r="N167" s="194">
        <v>42740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37</v>
      </c>
      <c r="B168" s="186">
        <v>42251</v>
      </c>
      <c r="C168" s="186"/>
      <c r="D168" s="187" t="s">
        <v>667</v>
      </c>
      <c r="E168" s="188" t="s">
        <v>617</v>
      </c>
      <c r="F168" s="189">
        <v>226</v>
      </c>
      <c r="G168" s="188"/>
      <c r="H168" s="188">
        <v>292</v>
      </c>
      <c r="I168" s="190">
        <v>292</v>
      </c>
      <c r="J168" s="191" t="s">
        <v>675</v>
      </c>
      <c r="K168" s="192">
        <f t="shared" si="109"/>
        <v>66</v>
      </c>
      <c r="L168" s="193">
        <f t="shared" si="110"/>
        <v>0.29203539823008851</v>
      </c>
      <c r="M168" s="188" t="s">
        <v>586</v>
      </c>
      <c r="N168" s="194">
        <v>42286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38</v>
      </c>
      <c r="B169" s="186">
        <v>42254</v>
      </c>
      <c r="C169" s="186"/>
      <c r="D169" s="187" t="s">
        <v>662</v>
      </c>
      <c r="E169" s="188" t="s">
        <v>617</v>
      </c>
      <c r="F169" s="189">
        <v>232.5</v>
      </c>
      <c r="G169" s="188"/>
      <c r="H169" s="188">
        <v>312.5</v>
      </c>
      <c r="I169" s="190">
        <v>310</v>
      </c>
      <c r="J169" s="191" t="s">
        <v>619</v>
      </c>
      <c r="K169" s="192">
        <f t="shared" si="109"/>
        <v>80</v>
      </c>
      <c r="L169" s="193">
        <f t="shared" si="110"/>
        <v>0.34408602150537637</v>
      </c>
      <c r="M169" s="188" t="s">
        <v>586</v>
      </c>
      <c r="N169" s="194">
        <v>42823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39</v>
      </c>
      <c r="B170" s="186">
        <v>42268</v>
      </c>
      <c r="C170" s="186"/>
      <c r="D170" s="187" t="s">
        <v>676</v>
      </c>
      <c r="E170" s="188" t="s">
        <v>617</v>
      </c>
      <c r="F170" s="189">
        <v>196.5</v>
      </c>
      <c r="G170" s="188"/>
      <c r="H170" s="188">
        <v>238</v>
      </c>
      <c r="I170" s="190">
        <v>238</v>
      </c>
      <c r="J170" s="191" t="s">
        <v>675</v>
      </c>
      <c r="K170" s="192">
        <f t="shared" si="109"/>
        <v>41.5</v>
      </c>
      <c r="L170" s="193">
        <f t="shared" si="110"/>
        <v>0.21119592875318066</v>
      </c>
      <c r="M170" s="188" t="s">
        <v>586</v>
      </c>
      <c r="N170" s="194">
        <v>42291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40</v>
      </c>
      <c r="B171" s="186">
        <v>42271</v>
      </c>
      <c r="C171" s="186"/>
      <c r="D171" s="187" t="s">
        <v>616</v>
      </c>
      <c r="E171" s="188" t="s">
        <v>617</v>
      </c>
      <c r="F171" s="189">
        <v>65</v>
      </c>
      <c r="G171" s="188"/>
      <c r="H171" s="188">
        <v>82</v>
      </c>
      <c r="I171" s="190">
        <v>82</v>
      </c>
      <c r="J171" s="191" t="s">
        <v>675</v>
      </c>
      <c r="K171" s="192">
        <f t="shared" si="109"/>
        <v>17</v>
      </c>
      <c r="L171" s="193">
        <f t="shared" si="110"/>
        <v>0.26153846153846155</v>
      </c>
      <c r="M171" s="188" t="s">
        <v>586</v>
      </c>
      <c r="N171" s="194">
        <v>42578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41</v>
      </c>
      <c r="B172" s="186">
        <v>42291</v>
      </c>
      <c r="C172" s="186"/>
      <c r="D172" s="187" t="s">
        <v>677</v>
      </c>
      <c r="E172" s="188" t="s">
        <v>617</v>
      </c>
      <c r="F172" s="189">
        <v>144</v>
      </c>
      <c r="G172" s="188"/>
      <c r="H172" s="188">
        <v>182.5</v>
      </c>
      <c r="I172" s="190">
        <v>181</v>
      </c>
      <c r="J172" s="191" t="s">
        <v>675</v>
      </c>
      <c r="K172" s="192">
        <f t="shared" si="109"/>
        <v>38.5</v>
      </c>
      <c r="L172" s="193">
        <f t="shared" si="110"/>
        <v>0.2673611111111111</v>
      </c>
      <c r="M172" s="188" t="s">
        <v>586</v>
      </c>
      <c r="N172" s="194">
        <v>42817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42</v>
      </c>
      <c r="B173" s="186">
        <v>42291</v>
      </c>
      <c r="C173" s="186"/>
      <c r="D173" s="187" t="s">
        <v>678</v>
      </c>
      <c r="E173" s="188" t="s">
        <v>617</v>
      </c>
      <c r="F173" s="189">
        <v>264</v>
      </c>
      <c r="G173" s="188"/>
      <c r="H173" s="188">
        <v>311</v>
      </c>
      <c r="I173" s="190">
        <v>311</v>
      </c>
      <c r="J173" s="191" t="s">
        <v>675</v>
      </c>
      <c r="K173" s="192">
        <f t="shared" si="109"/>
        <v>47</v>
      </c>
      <c r="L173" s="193">
        <f t="shared" si="110"/>
        <v>0.17803030303030304</v>
      </c>
      <c r="M173" s="188" t="s">
        <v>586</v>
      </c>
      <c r="N173" s="194">
        <v>42604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43</v>
      </c>
      <c r="B174" s="186">
        <v>42318</v>
      </c>
      <c r="C174" s="186"/>
      <c r="D174" s="187" t="s">
        <v>679</v>
      </c>
      <c r="E174" s="188" t="s">
        <v>588</v>
      </c>
      <c r="F174" s="189">
        <v>549.5</v>
      </c>
      <c r="G174" s="188"/>
      <c r="H174" s="188">
        <v>630</v>
      </c>
      <c r="I174" s="190">
        <v>630</v>
      </c>
      <c r="J174" s="191" t="s">
        <v>675</v>
      </c>
      <c r="K174" s="192">
        <f t="shared" si="109"/>
        <v>80.5</v>
      </c>
      <c r="L174" s="193">
        <f t="shared" si="110"/>
        <v>0.1464968152866242</v>
      </c>
      <c r="M174" s="188" t="s">
        <v>586</v>
      </c>
      <c r="N174" s="194">
        <v>42419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44</v>
      </c>
      <c r="B175" s="186">
        <v>42342</v>
      </c>
      <c r="C175" s="186"/>
      <c r="D175" s="187" t="s">
        <v>680</v>
      </c>
      <c r="E175" s="188" t="s">
        <v>617</v>
      </c>
      <c r="F175" s="189">
        <v>1027.5</v>
      </c>
      <c r="G175" s="188"/>
      <c r="H175" s="188">
        <v>1315</v>
      </c>
      <c r="I175" s="190">
        <v>1250</v>
      </c>
      <c r="J175" s="191" t="s">
        <v>675</v>
      </c>
      <c r="K175" s="192">
        <f t="shared" si="109"/>
        <v>287.5</v>
      </c>
      <c r="L175" s="193">
        <f t="shared" si="110"/>
        <v>0.27980535279805352</v>
      </c>
      <c r="M175" s="188" t="s">
        <v>586</v>
      </c>
      <c r="N175" s="194">
        <v>43244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45</v>
      </c>
      <c r="B176" s="186">
        <v>42367</v>
      </c>
      <c r="C176" s="186"/>
      <c r="D176" s="187" t="s">
        <v>681</v>
      </c>
      <c r="E176" s="188" t="s">
        <v>617</v>
      </c>
      <c r="F176" s="189">
        <v>465</v>
      </c>
      <c r="G176" s="188"/>
      <c r="H176" s="188">
        <v>540</v>
      </c>
      <c r="I176" s="190">
        <v>540</v>
      </c>
      <c r="J176" s="191" t="s">
        <v>675</v>
      </c>
      <c r="K176" s="192">
        <f t="shared" si="109"/>
        <v>75</v>
      </c>
      <c r="L176" s="193">
        <f t="shared" si="110"/>
        <v>0.16129032258064516</v>
      </c>
      <c r="M176" s="188" t="s">
        <v>586</v>
      </c>
      <c r="N176" s="194">
        <v>42530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46</v>
      </c>
      <c r="B177" s="186">
        <v>42380</v>
      </c>
      <c r="C177" s="186"/>
      <c r="D177" s="187" t="s">
        <v>380</v>
      </c>
      <c r="E177" s="188" t="s">
        <v>588</v>
      </c>
      <c r="F177" s="189">
        <v>81</v>
      </c>
      <c r="G177" s="188"/>
      <c r="H177" s="188">
        <v>110</v>
      </c>
      <c r="I177" s="190">
        <v>110</v>
      </c>
      <c r="J177" s="191" t="s">
        <v>675</v>
      </c>
      <c r="K177" s="192">
        <f t="shared" si="109"/>
        <v>29</v>
      </c>
      <c r="L177" s="193">
        <f t="shared" si="110"/>
        <v>0.35802469135802467</v>
      </c>
      <c r="M177" s="188" t="s">
        <v>586</v>
      </c>
      <c r="N177" s="194">
        <v>42745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47</v>
      </c>
      <c r="B178" s="186">
        <v>42382</v>
      </c>
      <c r="C178" s="186"/>
      <c r="D178" s="187" t="s">
        <v>682</v>
      </c>
      <c r="E178" s="188" t="s">
        <v>588</v>
      </c>
      <c r="F178" s="189">
        <v>417.5</v>
      </c>
      <c r="G178" s="188"/>
      <c r="H178" s="188">
        <v>547</v>
      </c>
      <c r="I178" s="190">
        <v>535</v>
      </c>
      <c r="J178" s="191" t="s">
        <v>675</v>
      </c>
      <c r="K178" s="192">
        <f t="shared" si="109"/>
        <v>129.5</v>
      </c>
      <c r="L178" s="193">
        <f t="shared" si="110"/>
        <v>0.31017964071856285</v>
      </c>
      <c r="M178" s="188" t="s">
        <v>586</v>
      </c>
      <c r="N178" s="194">
        <v>42578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48</v>
      </c>
      <c r="B179" s="186">
        <v>42408</v>
      </c>
      <c r="C179" s="186"/>
      <c r="D179" s="187" t="s">
        <v>683</v>
      </c>
      <c r="E179" s="188" t="s">
        <v>617</v>
      </c>
      <c r="F179" s="189">
        <v>650</v>
      </c>
      <c r="G179" s="188"/>
      <c r="H179" s="188">
        <v>800</v>
      </c>
      <c r="I179" s="190">
        <v>800</v>
      </c>
      <c r="J179" s="191" t="s">
        <v>675</v>
      </c>
      <c r="K179" s="192">
        <f t="shared" si="109"/>
        <v>150</v>
      </c>
      <c r="L179" s="193">
        <f t="shared" si="110"/>
        <v>0.23076923076923078</v>
      </c>
      <c r="M179" s="188" t="s">
        <v>586</v>
      </c>
      <c r="N179" s="194">
        <v>43154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49</v>
      </c>
      <c r="B180" s="186">
        <v>42433</v>
      </c>
      <c r="C180" s="186"/>
      <c r="D180" s="187" t="s">
        <v>209</v>
      </c>
      <c r="E180" s="188" t="s">
        <v>617</v>
      </c>
      <c r="F180" s="189">
        <v>437.5</v>
      </c>
      <c r="G180" s="188"/>
      <c r="H180" s="188">
        <v>504.5</v>
      </c>
      <c r="I180" s="190">
        <v>522</v>
      </c>
      <c r="J180" s="191" t="s">
        <v>684</v>
      </c>
      <c r="K180" s="192">
        <f t="shared" si="109"/>
        <v>67</v>
      </c>
      <c r="L180" s="193">
        <f t="shared" si="110"/>
        <v>0.15314285714285714</v>
      </c>
      <c r="M180" s="188" t="s">
        <v>586</v>
      </c>
      <c r="N180" s="194">
        <v>42480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50</v>
      </c>
      <c r="B181" s="186">
        <v>42438</v>
      </c>
      <c r="C181" s="186"/>
      <c r="D181" s="187" t="s">
        <v>685</v>
      </c>
      <c r="E181" s="188" t="s">
        <v>617</v>
      </c>
      <c r="F181" s="189">
        <v>189.5</v>
      </c>
      <c r="G181" s="188"/>
      <c r="H181" s="188">
        <v>218</v>
      </c>
      <c r="I181" s="190">
        <v>218</v>
      </c>
      <c r="J181" s="191" t="s">
        <v>675</v>
      </c>
      <c r="K181" s="192">
        <f t="shared" si="109"/>
        <v>28.5</v>
      </c>
      <c r="L181" s="193">
        <f t="shared" si="110"/>
        <v>0.15039577836411611</v>
      </c>
      <c r="M181" s="188" t="s">
        <v>586</v>
      </c>
      <c r="N181" s="194">
        <v>43034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95">
        <v>51</v>
      </c>
      <c r="B182" s="196">
        <v>42471</v>
      </c>
      <c r="C182" s="196"/>
      <c r="D182" s="204" t="s">
        <v>686</v>
      </c>
      <c r="E182" s="199" t="s">
        <v>617</v>
      </c>
      <c r="F182" s="199">
        <v>36.5</v>
      </c>
      <c r="G182" s="200"/>
      <c r="H182" s="200">
        <v>15.85</v>
      </c>
      <c r="I182" s="200">
        <v>60</v>
      </c>
      <c r="J182" s="201" t="s">
        <v>687</v>
      </c>
      <c r="K182" s="202">
        <f t="shared" si="109"/>
        <v>-20.65</v>
      </c>
      <c r="L182" s="203">
        <f t="shared" si="110"/>
        <v>-0.5657534246575342</v>
      </c>
      <c r="M182" s="199" t="s">
        <v>598</v>
      </c>
      <c r="N182" s="207">
        <v>43627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52</v>
      </c>
      <c r="B183" s="186">
        <v>42472</v>
      </c>
      <c r="C183" s="186"/>
      <c r="D183" s="187" t="s">
        <v>688</v>
      </c>
      <c r="E183" s="188" t="s">
        <v>617</v>
      </c>
      <c r="F183" s="189">
        <v>93</v>
      </c>
      <c r="G183" s="188"/>
      <c r="H183" s="188">
        <v>149</v>
      </c>
      <c r="I183" s="190">
        <v>140</v>
      </c>
      <c r="J183" s="191" t="s">
        <v>689</v>
      </c>
      <c r="K183" s="192">
        <f t="shared" si="109"/>
        <v>56</v>
      </c>
      <c r="L183" s="193">
        <f t="shared" si="110"/>
        <v>0.60215053763440862</v>
      </c>
      <c r="M183" s="188" t="s">
        <v>586</v>
      </c>
      <c r="N183" s="194">
        <v>42740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5">
        <v>53</v>
      </c>
      <c r="B184" s="186">
        <v>42472</v>
      </c>
      <c r="C184" s="186"/>
      <c r="D184" s="187" t="s">
        <v>690</v>
      </c>
      <c r="E184" s="188" t="s">
        <v>617</v>
      </c>
      <c r="F184" s="189">
        <v>130</v>
      </c>
      <c r="G184" s="188"/>
      <c r="H184" s="188">
        <v>150</v>
      </c>
      <c r="I184" s="190" t="s">
        <v>691</v>
      </c>
      <c r="J184" s="191" t="s">
        <v>675</v>
      </c>
      <c r="K184" s="192">
        <f t="shared" si="109"/>
        <v>20</v>
      </c>
      <c r="L184" s="193">
        <f t="shared" si="110"/>
        <v>0.15384615384615385</v>
      </c>
      <c r="M184" s="188" t="s">
        <v>586</v>
      </c>
      <c r="N184" s="194">
        <v>42564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54</v>
      </c>
      <c r="B185" s="186">
        <v>42473</v>
      </c>
      <c r="C185" s="186"/>
      <c r="D185" s="187" t="s">
        <v>692</v>
      </c>
      <c r="E185" s="188" t="s">
        <v>617</v>
      </c>
      <c r="F185" s="189">
        <v>196</v>
      </c>
      <c r="G185" s="188"/>
      <c r="H185" s="188">
        <v>299</v>
      </c>
      <c r="I185" s="190">
        <v>299</v>
      </c>
      <c r="J185" s="191" t="s">
        <v>675</v>
      </c>
      <c r="K185" s="192">
        <v>103</v>
      </c>
      <c r="L185" s="193">
        <v>0.52551020408163296</v>
      </c>
      <c r="M185" s="188" t="s">
        <v>586</v>
      </c>
      <c r="N185" s="194">
        <v>42620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55</v>
      </c>
      <c r="B186" s="186">
        <v>42473</v>
      </c>
      <c r="C186" s="186"/>
      <c r="D186" s="187" t="s">
        <v>693</v>
      </c>
      <c r="E186" s="188" t="s">
        <v>617</v>
      </c>
      <c r="F186" s="189">
        <v>88</v>
      </c>
      <c r="G186" s="188"/>
      <c r="H186" s="188">
        <v>103</v>
      </c>
      <c r="I186" s="190">
        <v>103</v>
      </c>
      <c r="J186" s="191" t="s">
        <v>675</v>
      </c>
      <c r="K186" s="192">
        <v>15</v>
      </c>
      <c r="L186" s="193">
        <v>0.170454545454545</v>
      </c>
      <c r="M186" s="188" t="s">
        <v>586</v>
      </c>
      <c r="N186" s="194">
        <v>42530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56</v>
      </c>
      <c r="B187" s="186">
        <v>42492</v>
      </c>
      <c r="C187" s="186"/>
      <c r="D187" s="187" t="s">
        <v>694</v>
      </c>
      <c r="E187" s="188" t="s">
        <v>617</v>
      </c>
      <c r="F187" s="189">
        <v>127.5</v>
      </c>
      <c r="G187" s="188"/>
      <c r="H187" s="188">
        <v>148</v>
      </c>
      <c r="I187" s="190" t="s">
        <v>695</v>
      </c>
      <c r="J187" s="191" t="s">
        <v>675</v>
      </c>
      <c r="K187" s="192">
        <f>H187-F187</f>
        <v>20.5</v>
      </c>
      <c r="L187" s="193">
        <f>K187/F187</f>
        <v>0.16078431372549021</v>
      </c>
      <c r="M187" s="188" t="s">
        <v>586</v>
      </c>
      <c r="N187" s="194">
        <v>42564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57</v>
      </c>
      <c r="B188" s="186">
        <v>42493</v>
      </c>
      <c r="C188" s="186"/>
      <c r="D188" s="187" t="s">
        <v>696</v>
      </c>
      <c r="E188" s="188" t="s">
        <v>617</v>
      </c>
      <c r="F188" s="189">
        <v>675</v>
      </c>
      <c r="G188" s="188"/>
      <c r="H188" s="188">
        <v>815</v>
      </c>
      <c r="I188" s="190" t="s">
        <v>697</v>
      </c>
      <c r="J188" s="191" t="s">
        <v>675</v>
      </c>
      <c r="K188" s="192">
        <f>H188-F188</f>
        <v>140</v>
      </c>
      <c r="L188" s="193">
        <f>K188/F188</f>
        <v>0.2074074074074074</v>
      </c>
      <c r="M188" s="188" t="s">
        <v>586</v>
      </c>
      <c r="N188" s="194">
        <v>43154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5">
        <v>58</v>
      </c>
      <c r="B189" s="196">
        <v>42522</v>
      </c>
      <c r="C189" s="196"/>
      <c r="D189" s="197" t="s">
        <v>698</v>
      </c>
      <c r="E189" s="198" t="s">
        <v>617</v>
      </c>
      <c r="F189" s="199">
        <v>500</v>
      </c>
      <c r="G189" s="199"/>
      <c r="H189" s="200">
        <v>232.5</v>
      </c>
      <c r="I189" s="200" t="s">
        <v>699</v>
      </c>
      <c r="J189" s="201" t="s">
        <v>700</v>
      </c>
      <c r="K189" s="202">
        <f>H189-F189</f>
        <v>-267.5</v>
      </c>
      <c r="L189" s="203">
        <f>K189/F189</f>
        <v>-0.53500000000000003</v>
      </c>
      <c r="M189" s="199" t="s">
        <v>598</v>
      </c>
      <c r="N189" s="196">
        <v>43735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59</v>
      </c>
      <c r="B190" s="186">
        <v>42527</v>
      </c>
      <c r="C190" s="186"/>
      <c r="D190" s="187" t="s">
        <v>538</v>
      </c>
      <c r="E190" s="188" t="s">
        <v>617</v>
      </c>
      <c r="F190" s="189">
        <v>110</v>
      </c>
      <c r="G190" s="188"/>
      <c r="H190" s="188">
        <v>126.5</v>
      </c>
      <c r="I190" s="190">
        <v>125</v>
      </c>
      <c r="J190" s="191" t="s">
        <v>626</v>
      </c>
      <c r="K190" s="192">
        <f>H190-F190</f>
        <v>16.5</v>
      </c>
      <c r="L190" s="193">
        <f>K190/F190</f>
        <v>0.15</v>
      </c>
      <c r="M190" s="188" t="s">
        <v>586</v>
      </c>
      <c r="N190" s="194">
        <v>42552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60</v>
      </c>
      <c r="B191" s="186">
        <v>42538</v>
      </c>
      <c r="C191" s="186"/>
      <c r="D191" s="187" t="s">
        <v>701</v>
      </c>
      <c r="E191" s="188" t="s">
        <v>617</v>
      </c>
      <c r="F191" s="189">
        <v>44</v>
      </c>
      <c r="G191" s="188"/>
      <c r="H191" s="188">
        <v>69.5</v>
      </c>
      <c r="I191" s="190">
        <v>69.5</v>
      </c>
      <c r="J191" s="191" t="s">
        <v>702</v>
      </c>
      <c r="K191" s="192">
        <f>H191-F191</f>
        <v>25.5</v>
      </c>
      <c r="L191" s="193">
        <f>K191/F191</f>
        <v>0.57954545454545459</v>
      </c>
      <c r="M191" s="188" t="s">
        <v>586</v>
      </c>
      <c r="N191" s="194">
        <v>42977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5">
        <v>61</v>
      </c>
      <c r="B192" s="186">
        <v>42549</v>
      </c>
      <c r="C192" s="186"/>
      <c r="D192" s="187" t="s">
        <v>703</v>
      </c>
      <c r="E192" s="188" t="s">
        <v>617</v>
      </c>
      <c r="F192" s="189">
        <v>262.5</v>
      </c>
      <c r="G192" s="188"/>
      <c r="H192" s="188">
        <v>340</v>
      </c>
      <c r="I192" s="190">
        <v>333</v>
      </c>
      <c r="J192" s="191" t="s">
        <v>704</v>
      </c>
      <c r="K192" s="192">
        <v>77.5</v>
      </c>
      <c r="L192" s="193">
        <v>0.29523809523809502</v>
      </c>
      <c r="M192" s="188" t="s">
        <v>586</v>
      </c>
      <c r="N192" s="194">
        <v>43017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62</v>
      </c>
      <c r="B193" s="186">
        <v>42549</v>
      </c>
      <c r="C193" s="186"/>
      <c r="D193" s="187" t="s">
        <v>705</v>
      </c>
      <c r="E193" s="188" t="s">
        <v>617</v>
      </c>
      <c r="F193" s="189">
        <v>840</v>
      </c>
      <c r="G193" s="188"/>
      <c r="H193" s="188">
        <v>1230</v>
      </c>
      <c r="I193" s="190">
        <v>1230</v>
      </c>
      <c r="J193" s="191" t="s">
        <v>675</v>
      </c>
      <c r="K193" s="192">
        <v>390</v>
      </c>
      <c r="L193" s="193">
        <v>0.46428571428571402</v>
      </c>
      <c r="M193" s="188" t="s">
        <v>586</v>
      </c>
      <c r="N193" s="194">
        <v>42649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8">
        <v>63</v>
      </c>
      <c r="B194" s="209">
        <v>42556</v>
      </c>
      <c r="C194" s="209"/>
      <c r="D194" s="210" t="s">
        <v>706</v>
      </c>
      <c r="E194" s="211" t="s">
        <v>617</v>
      </c>
      <c r="F194" s="211">
        <v>395</v>
      </c>
      <c r="G194" s="212"/>
      <c r="H194" s="212">
        <f>(468.5+342.5)/2</f>
        <v>405.5</v>
      </c>
      <c r="I194" s="212">
        <v>510</v>
      </c>
      <c r="J194" s="213" t="s">
        <v>707</v>
      </c>
      <c r="K194" s="214">
        <f t="shared" ref="K194:K200" si="111">H194-F194</f>
        <v>10.5</v>
      </c>
      <c r="L194" s="215">
        <f t="shared" ref="L194:L200" si="112">K194/F194</f>
        <v>2.6582278481012658E-2</v>
      </c>
      <c r="M194" s="211" t="s">
        <v>708</v>
      </c>
      <c r="N194" s="209">
        <v>43606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5">
        <v>64</v>
      </c>
      <c r="B195" s="196">
        <v>42584</v>
      </c>
      <c r="C195" s="196"/>
      <c r="D195" s="197" t="s">
        <v>709</v>
      </c>
      <c r="E195" s="198" t="s">
        <v>588</v>
      </c>
      <c r="F195" s="199">
        <f>169.5-12.8</f>
        <v>156.69999999999999</v>
      </c>
      <c r="G195" s="199"/>
      <c r="H195" s="200">
        <v>77</v>
      </c>
      <c r="I195" s="200" t="s">
        <v>710</v>
      </c>
      <c r="J195" s="201" t="s">
        <v>711</v>
      </c>
      <c r="K195" s="202">
        <f t="shared" si="111"/>
        <v>-79.699999999999989</v>
      </c>
      <c r="L195" s="203">
        <f t="shared" si="112"/>
        <v>-0.50861518825781749</v>
      </c>
      <c r="M195" s="199" t="s">
        <v>598</v>
      </c>
      <c r="N195" s="196">
        <v>43522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5">
        <v>65</v>
      </c>
      <c r="B196" s="196">
        <v>42586</v>
      </c>
      <c r="C196" s="196"/>
      <c r="D196" s="197" t="s">
        <v>712</v>
      </c>
      <c r="E196" s="198" t="s">
        <v>617</v>
      </c>
      <c r="F196" s="199">
        <v>400</v>
      </c>
      <c r="G196" s="199"/>
      <c r="H196" s="200">
        <v>305</v>
      </c>
      <c r="I196" s="200">
        <v>475</v>
      </c>
      <c r="J196" s="201" t="s">
        <v>713</v>
      </c>
      <c r="K196" s="202">
        <f t="shared" si="111"/>
        <v>-95</v>
      </c>
      <c r="L196" s="203">
        <f t="shared" si="112"/>
        <v>-0.23749999999999999</v>
      </c>
      <c r="M196" s="199" t="s">
        <v>598</v>
      </c>
      <c r="N196" s="196">
        <v>43606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66</v>
      </c>
      <c r="B197" s="186">
        <v>42593</v>
      </c>
      <c r="C197" s="186"/>
      <c r="D197" s="187" t="s">
        <v>714</v>
      </c>
      <c r="E197" s="188" t="s">
        <v>617</v>
      </c>
      <c r="F197" s="189">
        <v>86.5</v>
      </c>
      <c r="G197" s="188"/>
      <c r="H197" s="188">
        <v>130</v>
      </c>
      <c r="I197" s="190">
        <v>130</v>
      </c>
      <c r="J197" s="191" t="s">
        <v>715</v>
      </c>
      <c r="K197" s="192">
        <f t="shared" si="111"/>
        <v>43.5</v>
      </c>
      <c r="L197" s="193">
        <f t="shared" si="112"/>
        <v>0.50289017341040465</v>
      </c>
      <c r="M197" s="188" t="s">
        <v>586</v>
      </c>
      <c r="N197" s="194">
        <v>43091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5">
        <v>67</v>
      </c>
      <c r="B198" s="196">
        <v>42600</v>
      </c>
      <c r="C198" s="196"/>
      <c r="D198" s="197" t="s">
        <v>109</v>
      </c>
      <c r="E198" s="198" t="s">
        <v>617</v>
      </c>
      <c r="F198" s="199">
        <v>133.5</v>
      </c>
      <c r="G198" s="199"/>
      <c r="H198" s="200">
        <v>126.5</v>
      </c>
      <c r="I198" s="200">
        <v>178</v>
      </c>
      <c r="J198" s="201" t="s">
        <v>716</v>
      </c>
      <c r="K198" s="202">
        <f t="shared" si="111"/>
        <v>-7</v>
      </c>
      <c r="L198" s="203">
        <f t="shared" si="112"/>
        <v>-5.2434456928838954E-2</v>
      </c>
      <c r="M198" s="199" t="s">
        <v>598</v>
      </c>
      <c r="N198" s="196">
        <v>42615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68</v>
      </c>
      <c r="B199" s="186">
        <v>42613</v>
      </c>
      <c r="C199" s="186"/>
      <c r="D199" s="187" t="s">
        <v>717</v>
      </c>
      <c r="E199" s="188" t="s">
        <v>617</v>
      </c>
      <c r="F199" s="189">
        <v>560</v>
      </c>
      <c r="G199" s="188"/>
      <c r="H199" s="188">
        <v>725</v>
      </c>
      <c r="I199" s="190">
        <v>725</v>
      </c>
      <c r="J199" s="191" t="s">
        <v>619</v>
      </c>
      <c r="K199" s="192">
        <f t="shared" si="111"/>
        <v>165</v>
      </c>
      <c r="L199" s="193">
        <f t="shared" si="112"/>
        <v>0.29464285714285715</v>
      </c>
      <c r="M199" s="188" t="s">
        <v>586</v>
      </c>
      <c r="N199" s="194">
        <v>42456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69</v>
      </c>
      <c r="B200" s="186">
        <v>42614</v>
      </c>
      <c r="C200" s="186"/>
      <c r="D200" s="187" t="s">
        <v>718</v>
      </c>
      <c r="E200" s="188" t="s">
        <v>617</v>
      </c>
      <c r="F200" s="189">
        <v>160.5</v>
      </c>
      <c r="G200" s="188"/>
      <c r="H200" s="188">
        <v>210</v>
      </c>
      <c r="I200" s="190">
        <v>210</v>
      </c>
      <c r="J200" s="191" t="s">
        <v>619</v>
      </c>
      <c r="K200" s="192">
        <f t="shared" si="111"/>
        <v>49.5</v>
      </c>
      <c r="L200" s="193">
        <f t="shared" si="112"/>
        <v>0.30841121495327101</v>
      </c>
      <c r="M200" s="188" t="s">
        <v>586</v>
      </c>
      <c r="N200" s="194">
        <v>42871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70</v>
      </c>
      <c r="B201" s="186">
        <v>42646</v>
      </c>
      <c r="C201" s="186"/>
      <c r="D201" s="187" t="s">
        <v>394</v>
      </c>
      <c r="E201" s="188" t="s">
        <v>617</v>
      </c>
      <c r="F201" s="189">
        <v>430</v>
      </c>
      <c r="G201" s="188"/>
      <c r="H201" s="188">
        <v>596</v>
      </c>
      <c r="I201" s="190">
        <v>575</v>
      </c>
      <c r="J201" s="191" t="s">
        <v>719</v>
      </c>
      <c r="K201" s="192">
        <v>166</v>
      </c>
      <c r="L201" s="193">
        <v>0.38604651162790699</v>
      </c>
      <c r="M201" s="188" t="s">
        <v>586</v>
      </c>
      <c r="N201" s="194">
        <v>42769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71</v>
      </c>
      <c r="B202" s="186">
        <v>42657</v>
      </c>
      <c r="C202" s="186"/>
      <c r="D202" s="187" t="s">
        <v>720</v>
      </c>
      <c r="E202" s="188" t="s">
        <v>617</v>
      </c>
      <c r="F202" s="189">
        <v>280</v>
      </c>
      <c r="G202" s="188"/>
      <c r="H202" s="188">
        <v>345</v>
      </c>
      <c r="I202" s="190">
        <v>345</v>
      </c>
      <c r="J202" s="191" t="s">
        <v>619</v>
      </c>
      <c r="K202" s="192">
        <f t="shared" ref="K202:K207" si="113">H202-F202</f>
        <v>65</v>
      </c>
      <c r="L202" s="193">
        <f>K202/F202</f>
        <v>0.23214285714285715</v>
      </c>
      <c r="M202" s="188" t="s">
        <v>586</v>
      </c>
      <c r="N202" s="194">
        <v>42814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72</v>
      </c>
      <c r="B203" s="186">
        <v>42657</v>
      </c>
      <c r="C203" s="186"/>
      <c r="D203" s="187" t="s">
        <v>721</v>
      </c>
      <c r="E203" s="188" t="s">
        <v>617</v>
      </c>
      <c r="F203" s="189">
        <v>245</v>
      </c>
      <c r="G203" s="188"/>
      <c r="H203" s="188">
        <v>325.5</v>
      </c>
      <c r="I203" s="190">
        <v>330</v>
      </c>
      <c r="J203" s="191" t="s">
        <v>722</v>
      </c>
      <c r="K203" s="192">
        <f t="shared" si="113"/>
        <v>80.5</v>
      </c>
      <c r="L203" s="193">
        <f>K203/F203</f>
        <v>0.32857142857142857</v>
      </c>
      <c r="M203" s="188" t="s">
        <v>586</v>
      </c>
      <c r="N203" s="194">
        <v>42769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73</v>
      </c>
      <c r="B204" s="186">
        <v>42660</v>
      </c>
      <c r="C204" s="186"/>
      <c r="D204" s="187" t="s">
        <v>344</v>
      </c>
      <c r="E204" s="188" t="s">
        <v>617</v>
      </c>
      <c r="F204" s="189">
        <v>125</v>
      </c>
      <c r="G204" s="188"/>
      <c r="H204" s="188">
        <v>160</v>
      </c>
      <c r="I204" s="190">
        <v>160</v>
      </c>
      <c r="J204" s="191" t="s">
        <v>675</v>
      </c>
      <c r="K204" s="192">
        <f t="shared" si="113"/>
        <v>35</v>
      </c>
      <c r="L204" s="193">
        <v>0.28000000000000003</v>
      </c>
      <c r="M204" s="188" t="s">
        <v>586</v>
      </c>
      <c r="N204" s="194">
        <v>42803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5">
        <v>74</v>
      </c>
      <c r="B205" s="186">
        <v>42660</v>
      </c>
      <c r="C205" s="186"/>
      <c r="D205" s="187" t="s">
        <v>467</v>
      </c>
      <c r="E205" s="188" t="s">
        <v>617</v>
      </c>
      <c r="F205" s="189">
        <v>114</v>
      </c>
      <c r="G205" s="188"/>
      <c r="H205" s="188">
        <v>145</v>
      </c>
      <c r="I205" s="190">
        <v>145</v>
      </c>
      <c r="J205" s="191" t="s">
        <v>675</v>
      </c>
      <c r="K205" s="192">
        <f t="shared" si="113"/>
        <v>31</v>
      </c>
      <c r="L205" s="193">
        <f>K205/F205</f>
        <v>0.27192982456140352</v>
      </c>
      <c r="M205" s="188" t="s">
        <v>586</v>
      </c>
      <c r="N205" s="194">
        <v>42859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75</v>
      </c>
      <c r="B206" s="186">
        <v>42660</v>
      </c>
      <c r="C206" s="186"/>
      <c r="D206" s="187" t="s">
        <v>723</v>
      </c>
      <c r="E206" s="188" t="s">
        <v>617</v>
      </c>
      <c r="F206" s="189">
        <v>212</v>
      </c>
      <c r="G206" s="188"/>
      <c r="H206" s="188">
        <v>280</v>
      </c>
      <c r="I206" s="190">
        <v>276</v>
      </c>
      <c r="J206" s="191" t="s">
        <v>724</v>
      </c>
      <c r="K206" s="192">
        <f t="shared" si="113"/>
        <v>68</v>
      </c>
      <c r="L206" s="193">
        <f>K206/F206</f>
        <v>0.32075471698113206</v>
      </c>
      <c r="M206" s="188" t="s">
        <v>586</v>
      </c>
      <c r="N206" s="194">
        <v>42858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76</v>
      </c>
      <c r="B207" s="186">
        <v>42678</v>
      </c>
      <c r="C207" s="186"/>
      <c r="D207" s="187" t="s">
        <v>455</v>
      </c>
      <c r="E207" s="188" t="s">
        <v>617</v>
      </c>
      <c r="F207" s="189">
        <v>155</v>
      </c>
      <c r="G207" s="188"/>
      <c r="H207" s="188">
        <v>210</v>
      </c>
      <c r="I207" s="190">
        <v>210</v>
      </c>
      <c r="J207" s="191" t="s">
        <v>725</v>
      </c>
      <c r="K207" s="192">
        <f t="shared" si="113"/>
        <v>55</v>
      </c>
      <c r="L207" s="193">
        <f>K207/F207</f>
        <v>0.35483870967741937</v>
      </c>
      <c r="M207" s="188" t="s">
        <v>586</v>
      </c>
      <c r="N207" s="194">
        <v>42944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5">
        <v>77</v>
      </c>
      <c r="B208" s="196">
        <v>42710</v>
      </c>
      <c r="C208" s="196"/>
      <c r="D208" s="197" t="s">
        <v>726</v>
      </c>
      <c r="E208" s="198" t="s">
        <v>617</v>
      </c>
      <c r="F208" s="199">
        <v>150.5</v>
      </c>
      <c r="G208" s="199"/>
      <c r="H208" s="200">
        <v>72.5</v>
      </c>
      <c r="I208" s="200">
        <v>174</v>
      </c>
      <c r="J208" s="201" t="s">
        <v>727</v>
      </c>
      <c r="K208" s="202">
        <v>-78</v>
      </c>
      <c r="L208" s="203">
        <v>-0.51827242524916906</v>
      </c>
      <c r="M208" s="199" t="s">
        <v>598</v>
      </c>
      <c r="N208" s="196">
        <v>43333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5">
        <v>78</v>
      </c>
      <c r="B209" s="186">
        <v>42712</v>
      </c>
      <c r="C209" s="186"/>
      <c r="D209" s="187" t="s">
        <v>728</v>
      </c>
      <c r="E209" s="188" t="s">
        <v>617</v>
      </c>
      <c r="F209" s="189">
        <v>380</v>
      </c>
      <c r="G209" s="188"/>
      <c r="H209" s="188">
        <v>478</v>
      </c>
      <c r="I209" s="190">
        <v>468</v>
      </c>
      <c r="J209" s="191" t="s">
        <v>675</v>
      </c>
      <c r="K209" s="192">
        <f>H209-F209</f>
        <v>98</v>
      </c>
      <c r="L209" s="193">
        <f>K209/F209</f>
        <v>0.25789473684210529</v>
      </c>
      <c r="M209" s="188" t="s">
        <v>586</v>
      </c>
      <c r="N209" s="194">
        <v>43025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79</v>
      </c>
      <c r="B210" s="186">
        <v>42734</v>
      </c>
      <c r="C210" s="186"/>
      <c r="D210" s="187" t="s">
        <v>108</v>
      </c>
      <c r="E210" s="188" t="s">
        <v>617</v>
      </c>
      <c r="F210" s="189">
        <v>305</v>
      </c>
      <c r="G210" s="188"/>
      <c r="H210" s="188">
        <v>375</v>
      </c>
      <c r="I210" s="190">
        <v>375</v>
      </c>
      <c r="J210" s="191" t="s">
        <v>675</v>
      </c>
      <c r="K210" s="192">
        <f>H210-F210</f>
        <v>70</v>
      </c>
      <c r="L210" s="193">
        <f>K210/F210</f>
        <v>0.22950819672131148</v>
      </c>
      <c r="M210" s="188" t="s">
        <v>586</v>
      </c>
      <c r="N210" s="194">
        <v>42768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80</v>
      </c>
      <c r="B211" s="186">
        <v>42739</v>
      </c>
      <c r="C211" s="186"/>
      <c r="D211" s="187" t="s">
        <v>94</v>
      </c>
      <c r="E211" s="188" t="s">
        <v>617</v>
      </c>
      <c r="F211" s="189">
        <v>99.5</v>
      </c>
      <c r="G211" s="188"/>
      <c r="H211" s="188">
        <v>158</v>
      </c>
      <c r="I211" s="190">
        <v>158</v>
      </c>
      <c r="J211" s="191" t="s">
        <v>675</v>
      </c>
      <c r="K211" s="192">
        <f>H211-F211</f>
        <v>58.5</v>
      </c>
      <c r="L211" s="193">
        <f>K211/F211</f>
        <v>0.5879396984924623</v>
      </c>
      <c r="M211" s="188" t="s">
        <v>586</v>
      </c>
      <c r="N211" s="194">
        <v>42898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81</v>
      </c>
      <c r="B212" s="186">
        <v>42739</v>
      </c>
      <c r="C212" s="186"/>
      <c r="D212" s="187" t="s">
        <v>94</v>
      </c>
      <c r="E212" s="188" t="s">
        <v>617</v>
      </c>
      <c r="F212" s="189">
        <v>99.5</v>
      </c>
      <c r="G212" s="188"/>
      <c r="H212" s="188">
        <v>158</v>
      </c>
      <c r="I212" s="190">
        <v>158</v>
      </c>
      <c r="J212" s="191" t="s">
        <v>675</v>
      </c>
      <c r="K212" s="192">
        <v>58.5</v>
      </c>
      <c r="L212" s="193">
        <v>0.58793969849246197</v>
      </c>
      <c r="M212" s="188" t="s">
        <v>586</v>
      </c>
      <c r="N212" s="194">
        <v>42898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5">
        <v>82</v>
      </c>
      <c r="B213" s="186">
        <v>42786</v>
      </c>
      <c r="C213" s="186"/>
      <c r="D213" s="187" t="s">
        <v>184</v>
      </c>
      <c r="E213" s="188" t="s">
        <v>617</v>
      </c>
      <c r="F213" s="189">
        <v>140.5</v>
      </c>
      <c r="G213" s="188"/>
      <c r="H213" s="188">
        <v>220</v>
      </c>
      <c r="I213" s="190">
        <v>220</v>
      </c>
      <c r="J213" s="191" t="s">
        <v>675</v>
      </c>
      <c r="K213" s="192">
        <f>H213-F213</f>
        <v>79.5</v>
      </c>
      <c r="L213" s="193">
        <f>K213/F213</f>
        <v>0.5658362989323843</v>
      </c>
      <c r="M213" s="188" t="s">
        <v>586</v>
      </c>
      <c r="N213" s="194">
        <v>42864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5">
        <v>83</v>
      </c>
      <c r="B214" s="186">
        <v>42786</v>
      </c>
      <c r="C214" s="186"/>
      <c r="D214" s="187" t="s">
        <v>729</v>
      </c>
      <c r="E214" s="188" t="s">
        <v>617</v>
      </c>
      <c r="F214" s="189">
        <v>202.5</v>
      </c>
      <c r="G214" s="188"/>
      <c r="H214" s="188">
        <v>234</v>
      </c>
      <c r="I214" s="190">
        <v>234</v>
      </c>
      <c r="J214" s="191" t="s">
        <v>675</v>
      </c>
      <c r="K214" s="192">
        <v>31.5</v>
      </c>
      <c r="L214" s="193">
        <v>0.155555555555556</v>
      </c>
      <c r="M214" s="188" t="s">
        <v>586</v>
      </c>
      <c r="N214" s="194">
        <v>42836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84</v>
      </c>
      <c r="B215" s="186">
        <v>42818</v>
      </c>
      <c r="C215" s="186"/>
      <c r="D215" s="187" t="s">
        <v>730</v>
      </c>
      <c r="E215" s="188" t="s">
        <v>617</v>
      </c>
      <c r="F215" s="189">
        <v>300.5</v>
      </c>
      <c r="G215" s="188"/>
      <c r="H215" s="188">
        <v>417.5</v>
      </c>
      <c r="I215" s="190">
        <v>420</v>
      </c>
      <c r="J215" s="191" t="s">
        <v>731</v>
      </c>
      <c r="K215" s="192">
        <f>H215-F215</f>
        <v>117</v>
      </c>
      <c r="L215" s="193">
        <f>K215/F215</f>
        <v>0.38935108153078202</v>
      </c>
      <c r="M215" s="188" t="s">
        <v>586</v>
      </c>
      <c r="N215" s="194">
        <v>43070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5">
        <v>85</v>
      </c>
      <c r="B216" s="186">
        <v>42818</v>
      </c>
      <c r="C216" s="186"/>
      <c r="D216" s="187" t="s">
        <v>705</v>
      </c>
      <c r="E216" s="188" t="s">
        <v>617</v>
      </c>
      <c r="F216" s="189">
        <v>850</v>
      </c>
      <c r="G216" s="188"/>
      <c r="H216" s="188">
        <v>1042.5</v>
      </c>
      <c r="I216" s="190">
        <v>1023</v>
      </c>
      <c r="J216" s="191" t="s">
        <v>732</v>
      </c>
      <c r="K216" s="192">
        <v>192.5</v>
      </c>
      <c r="L216" s="193">
        <v>0.22647058823529401</v>
      </c>
      <c r="M216" s="188" t="s">
        <v>586</v>
      </c>
      <c r="N216" s="194">
        <v>42830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86</v>
      </c>
      <c r="B217" s="186">
        <v>42830</v>
      </c>
      <c r="C217" s="186"/>
      <c r="D217" s="187" t="s">
        <v>486</v>
      </c>
      <c r="E217" s="188" t="s">
        <v>617</v>
      </c>
      <c r="F217" s="189">
        <v>785</v>
      </c>
      <c r="G217" s="188"/>
      <c r="H217" s="188">
        <v>930</v>
      </c>
      <c r="I217" s="190">
        <v>920</v>
      </c>
      <c r="J217" s="191" t="s">
        <v>733</v>
      </c>
      <c r="K217" s="192">
        <f>H217-F217</f>
        <v>145</v>
      </c>
      <c r="L217" s="193">
        <f>K217/F217</f>
        <v>0.18471337579617833</v>
      </c>
      <c r="M217" s="188" t="s">
        <v>586</v>
      </c>
      <c r="N217" s="194">
        <v>42976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95">
        <v>87</v>
      </c>
      <c r="B218" s="196">
        <v>42831</v>
      </c>
      <c r="C218" s="196"/>
      <c r="D218" s="197" t="s">
        <v>734</v>
      </c>
      <c r="E218" s="198" t="s">
        <v>617</v>
      </c>
      <c r="F218" s="199">
        <v>40</v>
      </c>
      <c r="G218" s="199"/>
      <c r="H218" s="200">
        <v>13.1</v>
      </c>
      <c r="I218" s="200">
        <v>60</v>
      </c>
      <c r="J218" s="201" t="s">
        <v>735</v>
      </c>
      <c r="K218" s="202">
        <v>-26.9</v>
      </c>
      <c r="L218" s="203">
        <v>-0.67249999999999999</v>
      </c>
      <c r="M218" s="199" t="s">
        <v>598</v>
      </c>
      <c r="N218" s="196">
        <v>43138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88</v>
      </c>
      <c r="B219" s="186">
        <v>42837</v>
      </c>
      <c r="C219" s="186"/>
      <c r="D219" s="187" t="s">
        <v>93</v>
      </c>
      <c r="E219" s="188" t="s">
        <v>617</v>
      </c>
      <c r="F219" s="189">
        <v>289.5</v>
      </c>
      <c r="G219" s="188"/>
      <c r="H219" s="188">
        <v>354</v>
      </c>
      <c r="I219" s="190">
        <v>360</v>
      </c>
      <c r="J219" s="191" t="s">
        <v>736</v>
      </c>
      <c r="K219" s="192">
        <f t="shared" ref="K219:K227" si="114">H219-F219</f>
        <v>64.5</v>
      </c>
      <c r="L219" s="193">
        <f t="shared" ref="L219:L227" si="115">K219/F219</f>
        <v>0.22279792746113988</v>
      </c>
      <c r="M219" s="188" t="s">
        <v>586</v>
      </c>
      <c r="N219" s="194">
        <v>43040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89</v>
      </c>
      <c r="B220" s="186">
        <v>42845</v>
      </c>
      <c r="C220" s="186"/>
      <c r="D220" s="187" t="s">
        <v>425</v>
      </c>
      <c r="E220" s="188" t="s">
        <v>617</v>
      </c>
      <c r="F220" s="189">
        <v>700</v>
      </c>
      <c r="G220" s="188"/>
      <c r="H220" s="188">
        <v>840</v>
      </c>
      <c r="I220" s="190">
        <v>840</v>
      </c>
      <c r="J220" s="191" t="s">
        <v>737</v>
      </c>
      <c r="K220" s="192">
        <f t="shared" si="114"/>
        <v>140</v>
      </c>
      <c r="L220" s="193">
        <f t="shared" si="115"/>
        <v>0.2</v>
      </c>
      <c r="M220" s="188" t="s">
        <v>586</v>
      </c>
      <c r="N220" s="194">
        <v>42893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5">
        <v>90</v>
      </c>
      <c r="B221" s="186">
        <v>42887</v>
      </c>
      <c r="C221" s="186"/>
      <c r="D221" s="187" t="s">
        <v>738</v>
      </c>
      <c r="E221" s="188" t="s">
        <v>617</v>
      </c>
      <c r="F221" s="189">
        <v>130</v>
      </c>
      <c r="G221" s="188"/>
      <c r="H221" s="188">
        <v>144.25</v>
      </c>
      <c r="I221" s="190">
        <v>170</v>
      </c>
      <c r="J221" s="191" t="s">
        <v>739</v>
      </c>
      <c r="K221" s="192">
        <f t="shared" si="114"/>
        <v>14.25</v>
      </c>
      <c r="L221" s="193">
        <f t="shared" si="115"/>
        <v>0.10961538461538461</v>
      </c>
      <c r="M221" s="188" t="s">
        <v>586</v>
      </c>
      <c r="N221" s="194">
        <v>43675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5">
        <v>91</v>
      </c>
      <c r="B222" s="186">
        <v>42901</v>
      </c>
      <c r="C222" s="186"/>
      <c r="D222" s="187" t="s">
        <v>740</v>
      </c>
      <c r="E222" s="188" t="s">
        <v>617</v>
      </c>
      <c r="F222" s="189">
        <v>214.5</v>
      </c>
      <c r="G222" s="188"/>
      <c r="H222" s="188">
        <v>262</v>
      </c>
      <c r="I222" s="190">
        <v>262</v>
      </c>
      <c r="J222" s="191" t="s">
        <v>741</v>
      </c>
      <c r="K222" s="192">
        <f t="shared" si="114"/>
        <v>47.5</v>
      </c>
      <c r="L222" s="193">
        <f t="shared" si="115"/>
        <v>0.22144522144522144</v>
      </c>
      <c r="M222" s="188" t="s">
        <v>586</v>
      </c>
      <c r="N222" s="194">
        <v>42977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16">
        <v>92</v>
      </c>
      <c r="B223" s="217">
        <v>42933</v>
      </c>
      <c r="C223" s="217"/>
      <c r="D223" s="218" t="s">
        <v>742</v>
      </c>
      <c r="E223" s="219" t="s">
        <v>617</v>
      </c>
      <c r="F223" s="220">
        <v>370</v>
      </c>
      <c r="G223" s="219"/>
      <c r="H223" s="219">
        <v>447.5</v>
      </c>
      <c r="I223" s="221">
        <v>450</v>
      </c>
      <c r="J223" s="222" t="s">
        <v>675</v>
      </c>
      <c r="K223" s="192">
        <f t="shared" si="114"/>
        <v>77.5</v>
      </c>
      <c r="L223" s="223">
        <f t="shared" si="115"/>
        <v>0.20945945945945946</v>
      </c>
      <c r="M223" s="219" t="s">
        <v>586</v>
      </c>
      <c r="N223" s="224">
        <v>43035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6">
        <v>93</v>
      </c>
      <c r="B224" s="217">
        <v>42943</v>
      </c>
      <c r="C224" s="217"/>
      <c r="D224" s="218" t="s">
        <v>182</v>
      </c>
      <c r="E224" s="219" t="s">
        <v>617</v>
      </c>
      <c r="F224" s="220">
        <v>657.5</v>
      </c>
      <c r="G224" s="219"/>
      <c r="H224" s="219">
        <v>825</v>
      </c>
      <c r="I224" s="221">
        <v>820</v>
      </c>
      <c r="J224" s="222" t="s">
        <v>675</v>
      </c>
      <c r="K224" s="192">
        <f t="shared" si="114"/>
        <v>167.5</v>
      </c>
      <c r="L224" s="223">
        <f t="shared" si="115"/>
        <v>0.25475285171102663</v>
      </c>
      <c r="M224" s="219" t="s">
        <v>586</v>
      </c>
      <c r="N224" s="224">
        <v>43090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94</v>
      </c>
      <c r="B225" s="186">
        <v>42964</v>
      </c>
      <c r="C225" s="186"/>
      <c r="D225" s="187" t="s">
        <v>360</v>
      </c>
      <c r="E225" s="188" t="s">
        <v>617</v>
      </c>
      <c r="F225" s="189">
        <v>605</v>
      </c>
      <c r="G225" s="188"/>
      <c r="H225" s="188">
        <v>750</v>
      </c>
      <c r="I225" s="190">
        <v>750</v>
      </c>
      <c r="J225" s="191" t="s">
        <v>733</v>
      </c>
      <c r="K225" s="192">
        <f t="shared" si="114"/>
        <v>145</v>
      </c>
      <c r="L225" s="193">
        <f t="shared" si="115"/>
        <v>0.23966942148760331</v>
      </c>
      <c r="M225" s="188" t="s">
        <v>586</v>
      </c>
      <c r="N225" s="194">
        <v>43027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5">
        <v>95</v>
      </c>
      <c r="B226" s="196">
        <v>42979</v>
      </c>
      <c r="C226" s="196"/>
      <c r="D226" s="204" t="s">
        <v>743</v>
      </c>
      <c r="E226" s="199" t="s">
        <v>617</v>
      </c>
      <c r="F226" s="199">
        <v>255</v>
      </c>
      <c r="G226" s="200"/>
      <c r="H226" s="200">
        <v>217.25</v>
      </c>
      <c r="I226" s="200">
        <v>320</v>
      </c>
      <c r="J226" s="201" t="s">
        <v>744</v>
      </c>
      <c r="K226" s="202">
        <f t="shared" si="114"/>
        <v>-37.75</v>
      </c>
      <c r="L226" s="205">
        <f t="shared" si="115"/>
        <v>-0.14803921568627451</v>
      </c>
      <c r="M226" s="199" t="s">
        <v>598</v>
      </c>
      <c r="N226" s="196">
        <v>43661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5">
        <v>96</v>
      </c>
      <c r="B227" s="186">
        <v>42997</v>
      </c>
      <c r="C227" s="186"/>
      <c r="D227" s="187" t="s">
        <v>745</v>
      </c>
      <c r="E227" s="188" t="s">
        <v>617</v>
      </c>
      <c r="F227" s="189">
        <v>215</v>
      </c>
      <c r="G227" s="188"/>
      <c r="H227" s="188">
        <v>258</v>
      </c>
      <c r="I227" s="190">
        <v>258</v>
      </c>
      <c r="J227" s="191" t="s">
        <v>675</v>
      </c>
      <c r="K227" s="192">
        <f t="shared" si="114"/>
        <v>43</v>
      </c>
      <c r="L227" s="193">
        <f t="shared" si="115"/>
        <v>0.2</v>
      </c>
      <c r="M227" s="188" t="s">
        <v>586</v>
      </c>
      <c r="N227" s="194">
        <v>43040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5">
        <v>97</v>
      </c>
      <c r="B228" s="186">
        <v>42997</v>
      </c>
      <c r="C228" s="186"/>
      <c r="D228" s="187" t="s">
        <v>745</v>
      </c>
      <c r="E228" s="188" t="s">
        <v>617</v>
      </c>
      <c r="F228" s="189">
        <v>215</v>
      </c>
      <c r="G228" s="188"/>
      <c r="H228" s="188">
        <v>258</v>
      </c>
      <c r="I228" s="190">
        <v>258</v>
      </c>
      <c r="J228" s="222" t="s">
        <v>675</v>
      </c>
      <c r="K228" s="192">
        <v>43</v>
      </c>
      <c r="L228" s="193">
        <v>0.2</v>
      </c>
      <c r="M228" s="188" t="s">
        <v>586</v>
      </c>
      <c r="N228" s="194">
        <v>43040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6">
        <v>98</v>
      </c>
      <c r="B229" s="217">
        <v>42998</v>
      </c>
      <c r="C229" s="217"/>
      <c r="D229" s="218" t="s">
        <v>746</v>
      </c>
      <c r="E229" s="219" t="s">
        <v>617</v>
      </c>
      <c r="F229" s="189">
        <v>75</v>
      </c>
      <c r="G229" s="219"/>
      <c r="H229" s="219">
        <v>90</v>
      </c>
      <c r="I229" s="221">
        <v>90</v>
      </c>
      <c r="J229" s="191" t="s">
        <v>747</v>
      </c>
      <c r="K229" s="192">
        <f t="shared" ref="K229:K234" si="116">H229-F229</f>
        <v>15</v>
      </c>
      <c r="L229" s="193">
        <f t="shared" ref="L229:L234" si="117">K229/F229</f>
        <v>0.2</v>
      </c>
      <c r="M229" s="188" t="s">
        <v>586</v>
      </c>
      <c r="N229" s="194">
        <v>43019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6">
        <v>99</v>
      </c>
      <c r="B230" s="217">
        <v>43011</v>
      </c>
      <c r="C230" s="217"/>
      <c r="D230" s="218" t="s">
        <v>600</v>
      </c>
      <c r="E230" s="219" t="s">
        <v>617</v>
      </c>
      <c r="F230" s="220">
        <v>315</v>
      </c>
      <c r="G230" s="219"/>
      <c r="H230" s="219">
        <v>392</v>
      </c>
      <c r="I230" s="221">
        <v>384</v>
      </c>
      <c r="J230" s="222" t="s">
        <v>748</v>
      </c>
      <c r="K230" s="192">
        <f t="shared" si="116"/>
        <v>77</v>
      </c>
      <c r="L230" s="223">
        <f t="shared" si="117"/>
        <v>0.24444444444444444</v>
      </c>
      <c r="M230" s="219" t="s">
        <v>586</v>
      </c>
      <c r="N230" s="224">
        <v>43017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6">
        <v>100</v>
      </c>
      <c r="B231" s="217">
        <v>43013</v>
      </c>
      <c r="C231" s="217"/>
      <c r="D231" s="218" t="s">
        <v>460</v>
      </c>
      <c r="E231" s="219" t="s">
        <v>617</v>
      </c>
      <c r="F231" s="220">
        <v>145</v>
      </c>
      <c r="G231" s="219"/>
      <c r="H231" s="219">
        <v>179</v>
      </c>
      <c r="I231" s="221">
        <v>180</v>
      </c>
      <c r="J231" s="222" t="s">
        <v>749</v>
      </c>
      <c r="K231" s="192">
        <f t="shared" si="116"/>
        <v>34</v>
      </c>
      <c r="L231" s="223">
        <f t="shared" si="117"/>
        <v>0.23448275862068965</v>
      </c>
      <c r="M231" s="219" t="s">
        <v>586</v>
      </c>
      <c r="N231" s="224">
        <v>43025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6">
        <v>101</v>
      </c>
      <c r="B232" s="217">
        <v>43014</v>
      </c>
      <c r="C232" s="217"/>
      <c r="D232" s="218" t="s">
        <v>334</v>
      </c>
      <c r="E232" s="219" t="s">
        <v>617</v>
      </c>
      <c r="F232" s="220">
        <v>256</v>
      </c>
      <c r="G232" s="219"/>
      <c r="H232" s="219">
        <v>323</v>
      </c>
      <c r="I232" s="221">
        <v>320</v>
      </c>
      <c r="J232" s="222" t="s">
        <v>675</v>
      </c>
      <c r="K232" s="192">
        <f t="shared" si="116"/>
        <v>67</v>
      </c>
      <c r="L232" s="223">
        <f t="shared" si="117"/>
        <v>0.26171875</v>
      </c>
      <c r="M232" s="219" t="s">
        <v>586</v>
      </c>
      <c r="N232" s="224">
        <v>43067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6">
        <v>102</v>
      </c>
      <c r="B233" s="217">
        <v>43017</v>
      </c>
      <c r="C233" s="217"/>
      <c r="D233" s="218" t="s">
        <v>350</v>
      </c>
      <c r="E233" s="219" t="s">
        <v>617</v>
      </c>
      <c r="F233" s="220">
        <v>137.5</v>
      </c>
      <c r="G233" s="219"/>
      <c r="H233" s="219">
        <v>184</v>
      </c>
      <c r="I233" s="221">
        <v>183</v>
      </c>
      <c r="J233" s="222" t="s">
        <v>750</v>
      </c>
      <c r="K233" s="192">
        <f t="shared" si="116"/>
        <v>46.5</v>
      </c>
      <c r="L233" s="223">
        <f t="shared" si="117"/>
        <v>0.33818181818181819</v>
      </c>
      <c r="M233" s="219" t="s">
        <v>586</v>
      </c>
      <c r="N233" s="224">
        <v>43108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6">
        <v>103</v>
      </c>
      <c r="B234" s="217">
        <v>43018</v>
      </c>
      <c r="C234" s="217"/>
      <c r="D234" s="218" t="s">
        <v>751</v>
      </c>
      <c r="E234" s="219" t="s">
        <v>617</v>
      </c>
      <c r="F234" s="220">
        <v>125.5</v>
      </c>
      <c r="G234" s="219"/>
      <c r="H234" s="219">
        <v>158</v>
      </c>
      <c r="I234" s="221">
        <v>155</v>
      </c>
      <c r="J234" s="222" t="s">
        <v>752</v>
      </c>
      <c r="K234" s="192">
        <f t="shared" si="116"/>
        <v>32.5</v>
      </c>
      <c r="L234" s="223">
        <f t="shared" si="117"/>
        <v>0.25896414342629481</v>
      </c>
      <c r="M234" s="219" t="s">
        <v>586</v>
      </c>
      <c r="N234" s="224">
        <v>43067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6">
        <v>104</v>
      </c>
      <c r="B235" s="217">
        <v>43018</v>
      </c>
      <c r="C235" s="217"/>
      <c r="D235" s="218" t="s">
        <v>753</v>
      </c>
      <c r="E235" s="219" t="s">
        <v>617</v>
      </c>
      <c r="F235" s="220">
        <v>895</v>
      </c>
      <c r="G235" s="219"/>
      <c r="H235" s="219">
        <v>1122.5</v>
      </c>
      <c r="I235" s="221">
        <v>1078</v>
      </c>
      <c r="J235" s="222" t="s">
        <v>754</v>
      </c>
      <c r="K235" s="192">
        <v>227.5</v>
      </c>
      <c r="L235" s="223">
        <v>0.25418994413407803</v>
      </c>
      <c r="M235" s="219" t="s">
        <v>586</v>
      </c>
      <c r="N235" s="224">
        <v>43117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6">
        <v>105</v>
      </c>
      <c r="B236" s="217">
        <v>43020</v>
      </c>
      <c r="C236" s="217"/>
      <c r="D236" s="218" t="s">
        <v>343</v>
      </c>
      <c r="E236" s="219" t="s">
        <v>617</v>
      </c>
      <c r="F236" s="220">
        <v>525</v>
      </c>
      <c r="G236" s="219"/>
      <c r="H236" s="219">
        <v>629</v>
      </c>
      <c r="I236" s="221">
        <v>629</v>
      </c>
      <c r="J236" s="222" t="s">
        <v>675</v>
      </c>
      <c r="K236" s="192">
        <v>104</v>
      </c>
      <c r="L236" s="223">
        <v>0.19809523809523799</v>
      </c>
      <c r="M236" s="219" t="s">
        <v>586</v>
      </c>
      <c r="N236" s="224">
        <v>43119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6">
        <v>106</v>
      </c>
      <c r="B237" s="217">
        <v>43046</v>
      </c>
      <c r="C237" s="217"/>
      <c r="D237" s="218" t="s">
        <v>385</v>
      </c>
      <c r="E237" s="219" t="s">
        <v>617</v>
      </c>
      <c r="F237" s="220">
        <v>740</v>
      </c>
      <c r="G237" s="219"/>
      <c r="H237" s="219">
        <v>892.5</v>
      </c>
      <c r="I237" s="221">
        <v>900</v>
      </c>
      <c r="J237" s="222" t="s">
        <v>755</v>
      </c>
      <c r="K237" s="192">
        <f>H237-F237</f>
        <v>152.5</v>
      </c>
      <c r="L237" s="223">
        <f>K237/F237</f>
        <v>0.20608108108108109</v>
      </c>
      <c r="M237" s="219" t="s">
        <v>586</v>
      </c>
      <c r="N237" s="224">
        <v>43052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5">
        <v>107</v>
      </c>
      <c r="B238" s="186">
        <v>43073</v>
      </c>
      <c r="C238" s="186"/>
      <c r="D238" s="187" t="s">
        <v>756</v>
      </c>
      <c r="E238" s="188" t="s">
        <v>617</v>
      </c>
      <c r="F238" s="189">
        <v>118.5</v>
      </c>
      <c r="G238" s="188"/>
      <c r="H238" s="188">
        <v>143.5</v>
      </c>
      <c r="I238" s="190">
        <v>145</v>
      </c>
      <c r="J238" s="191" t="s">
        <v>607</v>
      </c>
      <c r="K238" s="192">
        <f>H238-F238</f>
        <v>25</v>
      </c>
      <c r="L238" s="193">
        <f>K238/F238</f>
        <v>0.2109704641350211</v>
      </c>
      <c r="M238" s="188" t="s">
        <v>586</v>
      </c>
      <c r="N238" s="194">
        <v>43097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95">
        <v>108</v>
      </c>
      <c r="B239" s="196">
        <v>43090</v>
      </c>
      <c r="C239" s="196"/>
      <c r="D239" s="197" t="s">
        <v>431</v>
      </c>
      <c r="E239" s="198" t="s">
        <v>617</v>
      </c>
      <c r="F239" s="199">
        <v>715</v>
      </c>
      <c r="G239" s="199"/>
      <c r="H239" s="200">
        <v>500</v>
      </c>
      <c r="I239" s="200">
        <v>872</v>
      </c>
      <c r="J239" s="201" t="s">
        <v>757</v>
      </c>
      <c r="K239" s="202">
        <f>H239-F239</f>
        <v>-215</v>
      </c>
      <c r="L239" s="203">
        <f>K239/F239</f>
        <v>-0.30069930069930068</v>
      </c>
      <c r="M239" s="199" t="s">
        <v>598</v>
      </c>
      <c r="N239" s="196">
        <v>43670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5">
        <v>109</v>
      </c>
      <c r="B240" s="186">
        <v>43098</v>
      </c>
      <c r="C240" s="186"/>
      <c r="D240" s="187" t="s">
        <v>600</v>
      </c>
      <c r="E240" s="188" t="s">
        <v>617</v>
      </c>
      <c r="F240" s="189">
        <v>435</v>
      </c>
      <c r="G240" s="188"/>
      <c r="H240" s="188">
        <v>542.5</v>
      </c>
      <c r="I240" s="190">
        <v>539</v>
      </c>
      <c r="J240" s="191" t="s">
        <v>675</v>
      </c>
      <c r="K240" s="192">
        <v>107.5</v>
      </c>
      <c r="L240" s="193">
        <v>0.247126436781609</v>
      </c>
      <c r="M240" s="188" t="s">
        <v>586</v>
      </c>
      <c r="N240" s="194">
        <v>43206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5">
        <v>110</v>
      </c>
      <c r="B241" s="186">
        <v>43098</v>
      </c>
      <c r="C241" s="186"/>
      <c r="D241" s="187" t="s">
        <v>558</v>
      </c>
      <c r="E241" s="188" t="s">
        <v>617</v>
      </c>
      <c r="F241" s="189">
        <v>885</v>
      </c>
      <c r="G241" s="188"/>
      <c r="H241" s="188">
        <v>1090</v>
      </c>
      <c r="I241" s="190">
        <v>1084</v>
      </c>
      <c r="J241" s="191" t="s">
        <v>675</v>
      </c>
      <c r="K241" s="192">
        <v>205</v>
      </c>
      <c r="L241" s="193">
        <v>0.23163841807909599</v>
      </c>
      <c r="M241" s="188" t="s">
        <v>586</v>
      </c>
      <c r="N241" s="194">
        <v>43213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5">
        <v>111</v>
      </c>
      <c r="B242" s="226">
        <v>43192</v>
      </c>
      <c r="C242" s="226"/>
      <c r="D242" s="204" t="s">
        <v>758</v>
      </c>
      <c r="E242" s="199" t="s">
        <v>617</v>
      </c>
      <c r="F242" s="227">
        <v>478.5</v>
      </c>
      <c r="G242" s="199"/>
      <c r="H242" s="199">
        <v>442</v>
      </c>
      <c r="I242" s="200">
        <v>613</v>
      </c>
      <c r="J242" s="201" t="s">
        <v>759</v>
      </c>
      <c r="K242" s="202">
        <f>H242-F242</f>
        <v>-36.5</v>
      </c>
      <c r="L242" s="203">
        <f>K242/F242</f>
        <v>-7.6280041797283177E-2</v>
      </c>
      <c r="M242" s="199" t="s">
        <v>598</v>
      </c>
      <c r="N242" s="196">
        <v>43762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95">
        <v>112</v>
      </c>
      <c r="B243" s="196">
        <v>43194</v>
      </c>
      <c r="C243" s="196"/>
      <c r="D243" s="197" t="s">
        <v>760</v>
      </c>
      <c r="E243" s="198" t="s">
        <v>617</v>
      </c>
      <c r="F243" s="199">
        <f>141.5-7.3</f>
        <v>134.19999999999999</v>
      </c>
      <c r="G243" s="199"/>
      <c r="H243" s="200">
        <v>77</v>
      </c>
      <c r="I243" s="200">
        <v>180</v>
      </c>
      <c r="J243" s="201" t="s">
        <v>761</v>
      </c>
      <c r="K243" s="202">
        <f>H243-F243</f>
        <v>-57.199999999999989</v>
      </c>
      <c r="L243" s="203">
        <f>K243/F243</f>
        <v>-0.42622950819672129</v>
      </c>
      <c r="M243" s="199" t="s">
        <v>598</v>
      </c>
      <c r="N243" s="196">
        <v>43522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95">
        <v>113</v>
      </c>
      <c r="B244" s="196">
        <v>43209</v>
      </c>
      <c r="C244" s="196"/>
      <c r="D244" s="197" t="s">
        <v>762</v>
      </c>
      <c r="E244" s="198" t="s">
        <v>617</v>
      </c>
      <c r="F244" s="199">
        <v>430</v>
      </c>
      <c r="G244" s="199"/>
      <c r="H244" s="200">
        <v>220</v>
      </c>
      <c r="I244" s="200">
        <v>537</v>
      </c>
      <c r="J244" s="201" t="s">
        <v>763</v>
      </c>
      <c r="K244" s="202">
        <f>H244-F244</f>
        <v>-210</v>
      </c>
      <c r="L244" s="203">
        <f>K244/F244</f>
        <v>-0.48837209302325579</v>
      </c>
      <c r="M244" s="199" t="s">
        <v>598</v>
      </c>
      <c r="N244" s="196">
        <v>43252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16">
        <v>114</v>
      </c>
      <c r="B245" s="217">
        <v>43220</v>
      </c>
      <c r="C245" s="217"/>
      <c r="D245" s="218" t="s">
        <v>386</v>
      </c>
      <c r="E245" s="219" t="s">
        <v>617</v>
      </c>
      <c r="F245" s="219">
        <v>153.5</v>
      </c>
      <c r="G245" s="219"/>
      <c r="H245" s="219">
        <v>196</v>
      </c>
      <c r="I245" s="221">
        <v>196</v>
      </c>
      <c r="J245" s="191" t="s">
        <v>764</v>
      </c>
      <c r="K245" s="192">
        <f>H245-F245</f>
        <v>42.5</v>
      </c>
      <c r="L245" s="193">
        <f>K245/F245</f>
        <v>0.27687296416938112</v>
      </c>
      <c r="M245" s="188" t="s">
        <v>586</v>
      </c>
      <c r="N245" s="194">
        <v>43605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95">
        <v>115</v>
      </c>
      <c r="B246" s="196">
        <v>43306</v>
      </c>
      <c r="C246" s="196"/>
      <c r="D246" s="197" t="s">
        <v>734</v>
      </c>
      <c r="E246" s="198" t="s">
        <v>617</v>
      </c>
      <c r="F246" s="199">
        <v>27.5</v>
      </c>
      <c r="G246" s="199"/>
      <c r="H246" s="200">
        <v>13.1</v>
      </c>
      <c r="I246" s="200">
        <v>60</v>
      </c>
      <c r="J246" s="201" t="s">
        <v>765</v>
      </c>
      <c r="K246" s="202">
        <v>-14.4</v>
      </c>
      <c r="L246" s="203">
        <v>-0.52363636363636401</v>
      </c>
      <c r="M246" s="199" t="s">
        <v>598</v>
      </c>
      <c r="N246" s="196">
        <v>43138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5">
        <v>116</v>
      </c>
      <c r="B247" s="226">
        <v>43318</v>
      </c>
      <c r="C247" s="226"/>
      <c r="D247" s="204" t="s">
        <v>766</v>
      </c>
      <c r="E247" s="199" t="s">
        <v>617</v>
      </c>
      <c r="F247" s="199">
        <v>148.5</v>
      </c>
      <c r="G247" s="199"/>
      <c r="H247" s="199">
        <v>102</v>
      </c>
      <c r="I247" s="200">
        <v>182</v>
      </c>
      <c r="J247" s="201" t="s">
        <v>767</v>
      </c>
      <c r="K247" s="202">
        <f>H247-F247</f>
        <v>-46.5</v>
      </c>
      <c r="L247" s="203">
        <f>K247/F247</f>
        <v>-0.31313131313131315</v>
      </c>
      <c r="M247" s="199" t="s">
        <v>598</v>
      </c>
      <c r="N247" s="196">
        <v>43661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5">
        <v>117</v>
      </c>
      <c r="B248" s="186">
        <v>43335</v>
      </c>
      <c r="C248" s="186"/>
      <c r="D248" s="187" t="s">
        <v>768</v>
      </c>
      <c r="E248" s="188" t="s">
        <v>617</v>
      </c>
      <c r="F248" s="219">
        <v>285</v>
      </c>
      <c r="G248" s="188"/>
      <c r="H248" s="188">
        <v>355</v>
      </c>
      <c r="I248" s="190">
        <v>364</v>
      </c>
      <c r="J248" s="191" t="s">
        <v>769</v>
      </c>
      <c r="K248" s="192">
        <v>70</v>
      </c>
      <c r="L248" s="193">
        <v>0.24561403508771901</v>
      </c>
      <c r="M248" s="188" t="s">
        <v>586</v>
      </c>
      <c r="N248" s="194">
        <v>43455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5">
        <v>118</v>
      </c>
      <c r="B249" s="186">
        <v>43341</v>
      </c>
      <c r="C249" s="186"/>
      <c r="D249" s="187" t="s">
        <v>374</v>
      </c>
      <c r="E249" s="188" t="s">
        <v>617</v>
      </c>
      <c r="F249" s="219">
        <v>525</v>
      </c>
      <c r="G249" s="188"/>
      <c r="H249" s="188">
        <v>585</v>
      </c>
      <c r="I249" s="190">
        <v>635</v>
      </c>
      <c r="J249" s="191" t="s">
        <v>770</v>
      </c>
      <c r="K249" s="192">
        <f t="shared" ref="K249:K266" si="118">H249-F249</f>
        <v>60</v>
      </c>
      <c r="L249" s="193">
        <f t="shared" ref="L249:L266" si="119">K249/F249</f>
        <v>0.11428571428571428</v>
      </c>
      <c r="M249" s="188" t="s">
        <v>586</v>
      </c>
      <c r="N249" s="194">
        <v>43662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5">
        <v>119</v>
      </c>
      <c r="B250" s="186">
        <v>43395</v>
      </c>
      <c r="C250" s="186"/>
      <c r="D250" s="187" t="s">
        <v>360</v>
      </c>
      <c r="E250" s="188" t="s">
        <v>617</v>
      </c>
      <c r="F250" s="219">
        <v>475</v>
      </c>
      <c r="G250" s="188"/>
      <c r="H250" s="188">
        <v>574</v>
      </c>
      <c r="I250" s="190">
        <v>570</v>
      </c>
      <c r="J250" s="191" t="s">
        <v>675</v>
      </c>
      <c r="K250" s="192">
        <f t="shared" si="118"/>
        <v>99</v>
      </c>
      <c r="L250" s="193">
        <f t="shared" si="119"/>
        <v>0.20842105263157895</v>
      </c>
      <c r="M250" s="188" t="s">
        <v>586</v>
      </c>
      <c r="N250" s="194">
        <v>43403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16">
        <v>120</v>
      </c>
      <c r="B251" s="217">
        <v>43397</v>
      </c>
      <c r="C251" s="217"/>
      <c r="D251" s="218" t="s">
        <v>381</v>
      </c>
      <c r="E251" s="219" t="s">
        <v>617</v>
      </c>
      <c r="F251" s="219">
        <v>707.5</v>
      </c>
      <c r="G251" s="219"/>
      <c r="H251" s="219">
        <v>872</v>
      </c>
      <c r="I251" s="221">
        <v>872</v>
      </c>
      <c r="J251" s="222" t="s">
        <v>675</v>
      </c>
      <c r="K251" s="192">
        <f t="shared" si="118"/>
        <v>164.5</v>
      </c>
      <c r="L251" s="223">
        <f t="shared" si="119"/>
        <v>0.23250883392226149</v>
      </c>
      <c r="M251" s="219" t="s">
        <v>586</v>
      </c>
      <c r="N251" s="224">
        <v>43482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6">
        <v>121</v>
      </c>
      <c r="B252" s="217">
        <v>43398</v>
      </c>
      <c r="C252" s="217"/>
      <c r="D252" s="218" t="s">
        <v>771</v>
      </c>
      <c r="E252" s="219" t="s">
        <v>617</v>
      </c>
      <c r="F252" s="219">
        <v>162</v>
      </c>
      <c r="G252" s="219"/>
      <c r="H252" s="219">
        <v>204</v>
      </c>
      <c r="I252" s="221">
        <v>209</v>
      </c>
      <c r="J252" s="222" t="s">
        <v>772</v>
      </c>
      <c r="K252" s="192">
        <f t="shared" si="118"/>
        <v>42</v>
      </c>
      <c r="L252" s="223">
        <f t="shared" si="119"/>
        <v>0.25925925925925924</v>
      </c>
      <c r="M252" s="219" t="s">
        <v>586</v>
      </c>
      <c r="N252" s="224">
        <v>43539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16">
        <v>122</v>
      </c>
      <c r="B253" s="217">
        <v>43399</v>
      </c>
      <c r="C253" s="217"/>
      <c r="D253" s="218" t="s">
        <v>479</v>
      </c>
      <c r="E253" s="219" t="s">
        <v>617</v>
      </c>
      <c r="F253" s="219">
        <v>240</v>
      </c>
      <c r="G253" s="219"/>
      <c r="H253" s="219">
        <v>297</v>
      </c>
      <c r="I253" s="221">
        <v>297</v>
      </c>
      <c r="J253" s="222" t="s">
        <v>675</v>
      </c>
      <c r="K253" s="228">
        <f t="shared" si="118"/>
        <v>57</v>
      </c>
      <c r="L253" s="223">
        <f t="shared" si="119"/>
        <v>0.23749999999999999</v>
      </c>
      <c r="M253" s="219" t="s">
        <v>586</v>
      </c>
      <c r="N253" s="224">
        <v>43417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5">
        <v>123</v>
      </c>
      <c r="B254" s="186">
        <v>43439</v>
      </c>
      <c r="C254" s="186"/>
      <c r="D254" s="187" t="s">
        <v>773</v>
      </c>
      <c r="E254" s="188" t="s">
        <v>617</v>
      </c>
      <c r="F254" s="188">
        <v>202.5</v>
      </c>
      <c r="G254" s="188"/>
      <c r="H254" s="188">
        <v>255</v>
      </c>
      <c r="I254" s="190">
        <v>252</v>
      </c>
      <c r="J254" s="191" t="s">
        <v>675</v>
      </c>
      <c r="K254" s="192">
        <f t="shared" si="118"/>
        <v>52.5</v>
      </c>
      <c r="L254" s="193">
        <f t="shared" si="119"/>
        <v>0.25925925925925924</v>
      </c>
      <c r="M254" s="188" t="s">
        <v>586</v>
      </c>
      <c r="N254" s="194">
        <v>43542</v>
      </c>
      <c r="O254" s="1"/>
      <c r="P254" s="1"/>
      <c r="Q254" s="1"/>
      <c r="R254" s="6" t="s">
        <v>774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16">
        <v>124</v>
      </c>
      <c r="B255" s="217">
        <v>43465</v>
      </c>
      <c r="C255" s="186"/>
      <c r="D255" s="218" t="s">
        <v>413</v>
      </c>
      <c r="E255" s="219" t="s">
        <v>617</v>
      </c>
      <c r="F255" s="219">
        <v>710</v>
      </c>
      <c r="G255" s="219"/>
      <c r="H255" s="219">
        <v>866</v>
      </c>
      <c r="I255" s="221">
        <v>866</v>
      </c>
      <c r="J255" s="222" t="s">
        <v>675</v>
      </c>
      <c r="K255" s="192">
        <f t="shared" si="118"/>
        <v>156</v>
      </c>
      <c r="L255" s="193">
        <f t="shared" si="119"/>
        <v>0.21971830985915494</v>
      </c>
      <c r="M255" s="188" t="s">
        <v>586</v>
      </c>
      <c r="N255" s="194">
        <v>43553</v>
      </c>
      <c r="O255" s="1"/>
      <c r="P255" s="1"/>
      <c r="Q255" s="1"/>
      <c r="R255" s="6" t="s">
        <v>774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16">
        <v>125</v>
      </c>
      <c r="B256" s="217">
        <v>43522</v>
      </c>
      <c r="C256" s="217"/>
      <c r="D256" s="218" t="s">
        <v>152</v>
      </c>
      <c r="E256" s="219" t="s">
        <v>617</v>
      </c>
      <c r="F256" s="219">
        <v>337.25</v>
      </c>
      <c r="G256" s="219"/>
      <c r="H256" s="219">
        <v>398.5</v>
      </c>
      <c r="I256" s="221">
        <v>411</v>
      </c>
      <c r="J256" s="191" t="s">
        <v>775</v>
      </c>
      <c r="K256" s="192">
        <f t="shared" si="118"/>
        <v>61.25</v>
      </c>
      <c r="L256" s="193">
        <f t="shared" si="119"/>
        <v>0.1816160118606375</v>
      </c>
      <c r="M256" s="188" t="s">
        <v>586</v>
      </c>
      <c r="N256" s="194">
        <v>43760</v>
      </c>
      <c r="O256" s="1"/>
      <c r="P256" s="1"/>
      <c r="Q256" s="1"/>
      <c r="R256" s="6" t="s">
        <v>774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29">
        <v>126</v>
      </c>
      <c r="B257" s="230">
        <v>43559</v>
      </c>
      <c r="C257" s="230"/>
      <c r="D257" s="231" t="s">
        <v>776</v>
      </c>
      <c r="E257" s="232" t="s">
        <v>617</v>
      </c>
      <c r="F257" s="232">
        <v>130</v>
      </c>
      <c r="G257" s="232"/>
      <c r="H257" s="232">
        <v>65</v>
      </c>
      <c r="I257" s="233">
        <v>158</v>
      </c>
      <c r="J257" s="201" t="s">
        <v>777</v>
      </c>
      <c r="K257" s="202">
        <f t="shared" si="118"/>
        <v>-65</v>
      </c>
      <c r="L257" s="203">
        <f t="shared" si="119"/>
        <v>-0.5</v>
      </c>
      <c r="M257" s="199" t="s">
        <v>598</v>
      </c>
      <c r="N257" s="196">
        <v>43726</v>
      </c>
      <c r="O257" s="1"/>
      <c r="P257" s="1"/>
      <c r="Q257" s="1"/>
      <c r="R257" s="6" t="s">
        <v>778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16">
        <v>127</v>
      </c>
      <c r="B258" s="217">
        <v>43017</v>
      </c>
      <c r="C258" s="217"/>
      <c r="D258" s="218" t="s">
        <v>184</v>
      </c>
      <c r="E258" s="219" t="s">
        <v>617</v>
      </c>
      <c r="F258" s="219">
        <v>141.5</v>
      </c>
      <c r="G258" s="219"/>
      <c r="H258" s="219">
        <v>183.5</v>
      </c>
      <c r="I258" s="221">
        <v>210</v>
      </c>
      <c r="J258" s="191" t="s">
        <v>772</v>
      </c>
      <c r="K258" s="192">
        <f t="shared" si="118"/>
        <v>42</v>
      </c>
      <c r="L258" s="193">
        <f t="shared" si="119"/>
        <v>0.29681978798586572</v>
      </c>
      <c r="M258" s="188" t="s">
        <v>586</v>
      </c>
      <c r="N258" s="194">
        <v>43042</v>
      </c>
      <c r="O258" s="1"/>
      <c r="P258" s="1"/>
      <c r="Q258" s="1"/>
      <c r="R258" s="6" t="s">
        <v>778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29">
        <v>128</v>
      </c>
      <c r="B259" s="230">
        <v>43074</v>
      </c>
      <c r="C259" s="230"/>
      <c r="D259" s="231" t="s">
        <v>779</v>
      </c>
      <c r="E259" s="232" t="s">
        <v>617</v>
      </c>
      <c r="F259" s="227">
        <v>172</v>
      </c>
      <c r="G259" s="232"/>
      <c r="H259" s="232">
        <v>155.25</v>
      </c>
      <c r="I259" s="233">
        <v>230</v>
      </c>
      <c r="J259" s="201" t="s">
        <v>780</v>
      </c>
      <c r="K259" s="202">
        <f t="shared" si="118"/>
        <v>-16.75</v>
      </c>
      <c r="L259" s="203">
        <f t="shared" si="119"/>
        <v>-9.7383720930232565E-2</v>
      </c>
      <c r="M259" s="199" t="s">
        <v>598</v>
      </c>
      <c r="N259" s="196">
        <v>43787</v>
      </c>
      <c r="O259" s="1"/>
      <c r="P259" s="1"/>
      <c r="Q259" s="1"/>
      <c r="R259" s="6" t="s">
        <v>778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16">
        <v>129</v>
      </c>
      <c r="B260" s="217">
        <v>43398</v>
      </c>
      <c r="C260" s="217"/>
      <c r="D260" s="218" t="s">
        <v>107</v>
      </c>
      <c r="E260" s="219" t="s">
        <v>617</v>
      </c>
      <c r="F260" s="219">
        <v>698.5</v>
      </c>
      <c r="G260" s="219"/>
      <c r="H260" s="219">
        <v>890</v>
      </c>
      <c r="I260" s="221">
        <v>890</v>
      </c>
      <c r="J260" s="191" t="s">
        <v>848</v>
      </c>
      <c r="K260" s="192">
        <f t="shared" si="118"/>
        <v>191.5</v>
      </c>
      <c r="L260" s="193">
        <f t="shared" si="119"/>
        <v>0.27415891195418757</v>
      </c>
      <c r="M260" s="188" t="s">
        <v>586</v>
      </c>
      <c r="N260" s="194">
        <v>44328</v>
      </c>
      <c r="O260" s="1"/>
      <c r="P260" s="1"/>
      <c r="Q260" s="1"/>
      <c r="R260" s="6" t="s">
        <v>774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16">
        <v>130</v>
      </c>
      <c r="B261" s="217">
        <v>42877</v>
      </c>
      <c r="C261" s="217"/>
      <c r="D261" s="218" t="s">
        <v>373</v>
      </c>
      <c r="E261" s="219" t="s">
        <v>617</v>
      </c>
      <c r="F261" s="219">
        <v>127.6</v>
      </c>
      <c r="G261" s="219"/>
      <c r="H261" s="219">
        <v>138</v>
      </c>
      <c r="I261" s="221">
        <v>190</v>
      </c>
      <c r="J261" s="191" t="s">
        <v>781</v>
      </c>
      <c r="K261" s="192">
        <f t="shared" si="118"/>
        <v>10.400000000000006</v>
      </c>
      <c r="L261" s="193">
        <f t="shared" si="119"/>
        <v>8.1504702194357417E-2</v>
      </c>
      <c r="M261" s="188" t="s">
        <v>586</v>
      </c>
      <c r="N261" s="194">
        <v>43774</v>
      </c>
      <c r="O261" s="1"/>
      <c r="P261" s="1"/>
      <c r="Q261" s="1"/>
      <c r="R261" s="6" t="s">
        <v>778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16">
        <v>131</v>
      </c>
      <c r="B262" s="217">
        <v>43158</v>
      </c>
      <c r="C262" s="217"/>
      <c r="D262" s="218" t="s">
        <v>782</v>
      </c>
      <c r="E262" s="219" t="s">
        <v>617</v>
      </c>
      <c r="F262" s="219">
        <v>317</v>
      </c>
      <c r="G262" s="219"/>
      <c r="H262" s="219">
        <v>382.5</v>
      </c>
      <c r="I262" s="221">
        <v>398</v>
      </c>
      <c r="J262" s="191" t="s">
        <v>783</v>
      </c>
      <c r="K262" s="192">
        <f t="shared" si="118"/>
        <v>65.5</v>
      </c>
      <c r="L262" s="193">
        <f t="shared" si="119"/>
        <v>0.20662460567823343</v>
      </c>
      <c r="M262" s="188" t="s">
        <v>586</v>
      </c>
      <c r="N262" s="194">
        <v>44238</v>
      </c>
      <c r="O262" s="1"/>
      <c r="P262" s="1"/>
      <c r="Q262" s="1"/>
      <c r="R262" s="6" t="s">
        <v>778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9">
        <v>132</v>
      </c>
      <c r="B263" s="230">
        <v>43164</v>
      </c>
      <c r="C263" s="230"/>
      <c r="D263" s="231" t="s">
        <v>144</v>
      </c>
      <c r="E263" s="232" t="s">
        <v>617</v>
      </c>
      <c r="F263" s="227">
        <f>510-14.4</f>
        <v>495.6</v>
      </c>
      <c r="G263" s="232"/>
      <c r="H263" s="232">
        <v>350</v>
      </c>
      <c r="I263" s="233">
        <v>672</v>
      </c>
      <c r="J263" s="201" t="s">
        <v>784</v>
      </c>
      <c r="K263" s="202">
        <f t="shared" si="118"/>
        <v>-145.60000000000002</v>
      </c>
      <c r="L263" s="203">
        <f t="shared" si="119"/>
        <v>-0.29378531073446329</v>
      </c>
      <c r="M263" s="199" t="s">
        <v>598</v>
      </c>
      <c r="N263" s="196">
        <v>43887</v>
      </c>
      <c r="O263" s="1"/>
      <c r="P263" s="1"/>
      <c r="Q263" s="1"/>
      <c r="R263" s="6" t="s">
        <v>774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9">
        <v>133</v>
      </c>
      <c r="B264" s="230">
        <v>43237</v>
      </c>
      <c r="C264" s="230"/>
      <c r="D264" s="231" t="s">
        <v>471</v>
      </c>
      <c r="E264" s="232" t="s">
        <v>617</v>
      </c>
      <c r="F264" s="227">
        <v>230.3</v>
      </c>
      <c r="G264" s="232"/>
      <c r="H264" s="232">
        <v>102.5</v>
      </c>
      <c r="I264" s="233">
        <v>348</v>
      </c>
      <c r="J264" s="201" t="s">
        <v>785</v>
      </c>
      <c r="K264" s="202">
        <f t="shared" si="118"/>
        <v>-127.80000000000001</v>
      </c>
      <c r="L264" s="203">
        <f t="shared" si="119"/>
        <v>-0.55492835432045162</v>
      </c>
      <c r="M264" s="199" t="s">
        <v>598</v>
      </c>
      <c r="N264" s="196">
        <v>43896</v>
      </c>
      <c r="O264" s="1"/>
      <c r="P264" s="1"/>
      <c r="Q264" s="1"/>
      <c r="R264" s="6" t="s">
        <v>774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16">
        <v>134</v>
      </c>
      <c r="B265" s="217">
        <v>43258</v>
      </c>
      <c r="C265" s="217"/>
      <c r="D265" s="218" t="s">
        <v>436</v>
      </c>
      <c r="E265" s="219" t="s">
        <v>617</v>
      </c>
      <c r="F265" s="219">
        <f>342.5-5.1</f>
        <v>337.4</v>
      </c>
      <c r="G265" s="219"/>
      <c r="H265" s="219">
        <v>412.5</v>
      </c>
      <c r="I265" s="221">
        <v>439</v>
      </c>
      <c r="J265" s="191" t="s">
        <v>786</v>
      </c>
      <c r="K265" s="192">
        <f t="shared" si="118"/>
        <v>75.100000000000023</v>
      </c>
      <c r="L265" s="193">
        <f t="shared" si="119"/>
        <v>0.22258446947243635</v>
      </c>
      <c r="M265" s="188" t="s">
        <v>586</v>
      </c>
      <c r="N265" s="194">
        <v>44230</v>
      </c>
      <c r="O265" s="1"/>
      <c r="P265" s="1"/>
      <c r="Q265" s="1"/>
      <c r="R265" s="6" t="s">
        <v>778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10">
        <v>135</v>
      </c>
      <c r="B266" s="209">
        <v>43285</v>
      </c>
      <c r="C266" s="209"/>
      <c r="D266" s="210" t="s">
        <v>55</v>
      </c>
      <c r="E266" s="211" t="s">
        <v>617</v>
      </c>
      <c r="F266" s="211">
        <f>127.5-5.53</f>
        <v>121.97</v>
      </c>
      <c r="G266" s="212"/>
      <c r="H266" s="212">
        <v>122.5</v>
      </c>
      <c r="I266" s="212">
        <v>170</v>
      </c>
      <c r="J266" s="213" t="s">
        <v>815</v>
      </c>
      <c r="K266" s="214">
        <f t="shared" si="118"/>
        <v>0.53000000000000114</v>
      </c>
      <c r="L266" s="215">
        <f t="shared" si="119"/>
        <v>4.3453308190538747E-3</v>
      </c>
      <c r="M266" s="211" t="s">
        <v>708</v>
      </c>
      <c r="N266" s="209">
        <v>44431</v>
      </c>
      <c r="O266" s="1"/>
      <c r="P266" s="1"/>
      <c r="Q266" s="1"/>
      <c r="R266" s="6" t="s">
        <v>774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9">
        <v>136</v>
      </c>
      <c r="B267" s="230">
        <v>43294</v>
      </c>
      <c r="C267" s="230"/>
      <c r="D267" s="231" t="s">
        <v>362</v>
      </c>
      <c r="E267" s="232" t="s">
        <v>617</v>
      </c>
      <c r="F267" s="227">
        <v>46.5</v>
      </c>
      <c r="G267" s="232"/>
      <c r="H267" s="232">
        <v>17</v>
      </c>
      <c r="I267" s="233">
        <v>59</v>
      </c>
      <c r="J267" s="201" t="s">
        <v>787</v>
      </c>
      <c r="K267" s="202">
        <f t="shared" ref="K267:K275" si="120">H267-F267</f>
        <v>-29.5</v>
      </c>
      <c r="L267" s="203">
        <f t="shared" ref="L267:L275" si="121">K267/F267</f>
        <v>-0.63440860215053763</v>
      </c>
      <c r="M267" s="199" t="s">
        <v>598</v>
      </c>
      <c r="N267" s="196">
        <v>43887</v>
      </c>
      <c r="O267" s="1"/>
      <c r="P267" s="1"/>
      <c r="Q267" s="1"/>
      <c r="R267" s="6" t="s">
        <v>774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16">
        <v>137</v>
      </c>
      <c r="B268" s="217">
        <v>43396</v>
      </c>
      <c r="C268" s="217"/>
      <c r="D268" s="218" t="s">
        <v>415</v>
      </c>
      <c r="E268" s="219" t="s">
        <v>617</v>
      </c>
      <c r="F268" s="219">
        <v>156.5</v>
      </c>
      <c r="G268" s="219"/>
      <c r="H268" s="219">
        <v>207.5</v>
      </c>
      <c r="I268" s="221">
        <v>191</v>
      </c>
      <c r="J268" s="191" t="s">
        <v>675</v>
      </c>
      <c r="K268" s="192">
        <f t="shared" si="120"/>
        <v>51</v>
      </c>
      <c r="L268" s="193">
        <f t="shared" si="121"/>
        <v>0.32587859424920129</v>
      </c>
      <c r="M268" s="188" t="s">
        <v>586</v>
      </c>
      <c r="N268" s="194">
        <v>44369</v>
      </c>
      <c r="O268" s="1"/>
      <c r="P268" s="1"/>
      <c r="Q268" s="1"/>
      <c r="R268" s="6" t="s">
        <v>774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16">
        <v>138</v>
      </c>
      <c r="B269" s="217">
        <v>43439</v>
      </c>
      <c r="C269" s="217"/>
      <c r="D269" s="218" t="s">
        <v>324</v>
      </c>
      <c r="E269" s="219" t="s">
        <v>617</v>
      </c>
      <c r="F269" s="219">
        <v>259.5</v>
      </c>
      <c r="G269" s="219"/>
      <c r="H269" s="219">
        <v>320</v>
      </c>
      <c r="I269" s="221">
        <v>320</v>
      </c>
      <c r="J269" s="191" t="s">
        <v>675</v>
      </c>
      <c r="K269" s="192">
        <f t="shared" si="120"/>
        <v>60.5</v>
      </c>
      <c r="L269" s="193">
        <f t="shared" si="121"/>
        <v>0.23314065510597304</v>
      </c>
      <c r="M269" s="188" t="s">
        <v>586</v>
      </c>
      <c r="N269" s="194">
        <v>44323</v>
      </c>
      <c r="O269" s="1"/>
      <c r="P269" s="1"/>
      <c r="Q269" s="1"/>
      <c r="R269" s="6" t="s">
        <v>774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29">
        <v>139</v>
      </c>
      <c r="B270" s="230">
        <v>43439</v>
      </c>
      <c r="C270" s="230"/>
      <c r="D270" s="231" t="s">
        <v>788</v>
      </c>
      <c r="E270" s="232" t="s">
        <v>617</v>
      </c>
      <c r="F270" s="232">
        <v>715</v>
      </c>
      <c r="G270" s="232"/>
      <c r="H270" s="232">
        <v>445</v>
      </c>
      <c r="I270" s="233">
        <v>840</v>
      </c>
      <c r="J270" s="201" t="s">
        <v>789</v>
      </c>
      <c r="K270" s="202">
        <f t="shared" si="120"/>
        <v>-270</v>
      </c>
      <c r="L270" s="203">
        <f t="shared" si="121"/>
        <v>-0.3776223776223776</v>
      </c>
      <c r="M270" s="199" t="s">
        <v>598</v>
      </c>
      <c r="N270" s="196">
        <v>43800</v>
      </c>
      <c r="O270" s="1"/>
      <c r="P270" s="1"/>
      <c r="Q270" s="1"/>
      <c r="R270" s="6" t="s">
        <v>774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16">
        <v>140</v>
      </c>
      <c r="B271" s="217">
        <v>43469</v>
      </c>
      <c r="C271" s="217"/>
      <c r="D271" s="218" t="s">
        <v>157</v>
      </c>
      <c r="E271" s="219" t="s">
        <v>617</v>
      </c>
      <c r="F271" s="219">
        <v>875</v>
      </c>
      <c r="G271" s="219"/>
      <c r="H271" s="219">
        <v>1165</v>
      </c>
      <c r="I271" s="221">
        <v>1185</v>
      </c>
      <c r="J271" s="191" t="s">
        <v>790</v>
      </c>
      <c r="K271" s="192">
        <f t="shared" si="120"/>
        <v>290</v>
      </c>
      <c r="L271" s="193">
        <f t="shared" si="121"/>
        <v>0.33142857142857141</v>
      </c>
      <c r="M271" s="188" t="s">
        <v>586</v>
      </c>
      <c r="N271" s="194">
        <v>43847</v>
      </c>
      <c r="O271" s="1"/>
      <c r="P271" s="1"/>
      <c r="Q271" s="1"/>
      <c r="R271" s="6" t="s">
        <v>774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16">
        <v>141</v>
      </c>
      <c r="B272" s="217">
        <v>43559</v>
      </c>
      <c r="C272" s="217"/>
      <c r="D272" s="218" t="s">
        <v>340</v>
      </c>
      <c r="E272" s="219" t="s">
        <v>617</v>
      </c>
      <c r="F272" s="219">
        <f>387-14.63</f>
        <v>372.37</v>
      </c>
      <c r="G272" s="219"/>
      <c r="H272" s="219">
        <v>490</v>
      </c>
      <c r="I272" s="221">
        <v>490</v>
      </c>
      <c r="J272" s="191" t="s">
        <v>675</v>
      </c>
      <c r="K272" s="192">
        <f t="shared" si="120"/>
        <v>117.63</v>
      </c>
      <c r="L272" s="193">
        <f t="shared" si="121"/>
        <v>0.31589548030185027</v>
      </c>
      <c r="M272" s="188" t="s">
        <v>586</v>
      </c>
      <c r="N272" s="194">
        <v>43850</v>
      </c>
      <c r="O272" s="1"/>
      <c r="P272" s="1"/>
      <c r="Q272" s="1"/>
      <c r="R272" s="6" t="s">
        <v>774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29">
        <v>142</v>
      </c>
      <c r="B273" s="230">
        <v>43578</v>
      </c>
      <c r="C273" s="230"/>
      <c r="D273" s="231" t="s">
        <v>791</v>
      </c>
      <c r="E273" s="232" t="s">
        <v>588</v>
      </c>
      <c r="F273" s="232">
        <v>220</v>
      </c>
      <c r="G273" s="232"/>
      <c r="H273" s="232">
        <v>127.5</v>
      </c>
      <c r="I273" s="233">
        <v>284</v>
      </c>
      <c r="J273" s="201" t="s">
        <v>792</v>
      </c>
      <c r="K273" s="202">
        <f t="shared" si="120"/>
        <v>-92.5</v>
      </c>
      <c r="L273" s="203">
        <f t="shared" si="121"/>
        <v>-0.42045454545454547</v>
      </c>
      <c r="M273" s="199" t="s">
        <v>598</v>
      </c>
      <c r="N273" s="196">
        <v>43896</v>
      </c>
      <c r="O273" s="1"/>
      <c r="P273" s="1"/>
      <c r="Q273" s="1"/>
      <c r="R273" s="6" t="s">
        <v>774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16">
        <v>143</v>
      </c>
      <c r="B274" s="217">
        <v>43622</v>
      </c>
      <c r="C274" s="217"/>
      <c r="D274" s="218" t="s">
        <v>480</v>
      </c>
      <c r="E274" s="219" t="s">
        <v>588</v>
      </c>
      <c r="F274" s="219">
        <v>332.8</v>
      </c>
      <c r="G274" s="219"/>
      <c r="H274" s="219">
        <v>405</v>
      </c>
      <c r="I274" s="221">
        <v>419</v>
      </c>
      <c r="J274" s="191" t="s">
        <v>793</v>
      </c>
      <c r="K274" s="192">
        <f t="shared" si="120"/>
        <v>72.199999999999989</v>
      </c>
      <c r="L274" s="193">
        <f t="shared" si="121"/>
        <v>0.21694711538461534</v>
      </c>
      <c r="M274" s="188" t="s">
        <v>586</v>
      </c>
      <c r="N274" s="194">
        <v>43860</v>
      </c>
      <c r="O274" s="1"/>
      <c r="P274" s="1"/>
      <c r="Q274" s="1"/>
      <c r="R274" s="6" t="s">
        <v>778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10">
        <v>144</v>
      </c>
      <c r="B275" s="209">
        <v>43641</v>
      </c>
      <c r="C275" s="209"/>
      <c r="D275" s="210" t="s">
        <v>150</v>
      </c>
      <c r="E275" s="211" t="s">
        <v>617</v>
      </c>
      <c r="F275" s="211">
        <v>386</v>
      </c>
      <c r="G275" s="212"/>
      <c r="H275" s="212">
        <v>395</v>
      </c>
      <c r="I275" s="212">
        <v>452</v>
      </c>
      <c r="J275" s="213" t="s">
        <v>794</v>
      </c>
      <c r="K275" s="214">
        <f t="shared" si="120"/>
        <v>9</v>
      </c>
      <c r="L275" s="215">
        <f t="shared" si="121"/>
        <v>2.3316062176165803E-2</v>
      </c>
      <c r="M275" s="211" t="s">
        <v>708</v>
      </c>
      <c r="N275" s="209">
        <v>43868</v>
      </c>
      <c r="O275" s="1"/>
      <c r="P275" s="1"/>
      <c r="Q275" s="1"/>
      <c r="R275" s="6" t="s">
        <v>778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10">
        <v>145</v>
      </c>
      <c r="B276" s="209">
        <v>43707</v>
      </c>
      <c r="C276" s="209"/>
      <c r="D276" s="210" t="s">
        <v>130</v>
      </c>
      <c r="E276" s="211" t="s">
        <v>617</v>
      </c>
      <c r="F276" s="211">
        <v>137.5</v>
      </c>
      <c r="G276" s="212"/>
      <c r="H276" s="212">
        <v>138.5</v>
      </c>
      <c r="I276" s="212">
        <v>190</v>
      </c>
      <c r="J276" s="213" t="s">
        <v>814</v>
      </c>
      <c r="K276" s="214">
        <f>H276-F276</f>
        <v>1</v>
      </c>
      <c r="L276" s="215">
        <f>K276/F276</f>
        <v>7.2727272727272727E-3</v>
      </c>
      <c r="M276" s="211" t="s">
        <v>708</v>
      </c>
      <c r="N276" s="209">
        <v>44432</v>
      </c>
      <c r="O276" s="1"/>
      <c r="P276" s="1"/>
      <c r="Q276" s="1"/>
      <c r="R276" s="6" t="s">
        <v>774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16">
        <v>146</v>
      </c>
      <c r="B277" s="217">
        <v>43731</v>
      </c>
      <c r="C277" s="217"/>
      <c r="D277" s="218" t="s">
        <v>427</v>
      </c>
      <c r="E277" s="219" t="s">
        <v>617</v>
      </c>
      <c r="F277" s="219">
        <v>235</v>
      </c>
      <c r="G277" s="219"/>
      <c r="H277" s="219">
        <v>295</v>
      </c>
      <c r="I277" s="221">
        <v>296</v>
      </c>
      <c r="J277" s="191" t="s">
        <v>795</v>
      </c>
      <c r="K277" s="192">
        <f t="shared" ref="K277:K283" si="122">H277-F277</f>
        <v>60</v>
      </c>
      <c r="L277" s="193">
        <f t="shared" ref="L277:L283" si="123">K277/F277</f>
        <v>0.25531914893617019</v>
      </c>
      <c r="M277" s="188" t="s">
        <v>586</v>
      </c>
      <c r="N277" s="194">
        <v>43844</v>
      </c>
      <c r="O277" s="1"/>
      <c r="P277" s="1"/>
      <c r="Q277" s="1"/>
      <c r="R277" s="6" t="s">
        <v>778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16">
        <v>147</v>
      </c>
      <c r="B278" s="217">
        <v>43752</v>
      </c>
      <c r="C278" s="217"/>
      <c r="D278" s="218" t="s">
        <v>796</v>
      </c>
      <c r="E278" s="219" t="s">
        <v>617</v>
      </c>
      <c r="F278" s="219">
        <v>277.5</v>
      </c>
      <c r="G278" s="219"/>
      <c r="H278" s="219">
        <v>333</v>
      </c>
      <c r="I278" s="221">
        <v>333</v>
      </c>
      <c r="J278" s="191" t="s">
        <v>797</v>
      </c>
      <c r="K278" s="192">
        <f t="shared" si="122"/>
        <v>55.5</v>
      </c>
      <c r="L278" s="193">
        <f t="shared" si="123"/>
        <v>0.2</v>
      </c>
      <c r="M278" s="188" t="s">
        <v>586</v>
      </c>
      <c r="N278" s="194">
        <v>43846</v>
      </c>
      <c r="O278" s="1"/>
      <c r="P278" s="1"/>
      <c r="Q278" s="1"/>
      <c r="R278" s="6" t="s">
        <v>774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16">
        <v>148</v>
      </c>
      <c r="B279" s="217">
        <v>43752</v>
      </c>
      <c r="C279" s="217"/>
      <c r="D279" s="218" t="s">
        <v>798</v>
      </c>
      <c r="E279" s="219" t="s">
        <v>617</v>
      </c>
      <c r="F279" s="219">
        <v>930</v>
      </c>
      <c r="G279" s="219"/>
      <c r="H279" s="219">
        <v>1165</v>
      </c>
      <c r="I279" s="221">
        <v>1200</v>
      </c>
      <c r="J279" s="191" t="s">
        <v>799</v>
      </c>
      <c r="K279" s="192">
        <f t="shared" si="122"/>
        <v>235</v>
      </c>
      <c r="L279" s="193">
        <f t="shared" si="123"/>
        <v>0.25268817204301075</v>
      </c>
      <c r="M279" s="188" t="s">
        <v>586</v>
      </c>
      <c r="N279" s="194">
        <v>43847</v>
      </c>
      <c r="O279" s="1"/>
      <c r="P279" s="1"/>
      <c r="Q279" s="1"/>
      <c r="R279" s="6" t="s">
        <v>778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16">
        <v>149</v>
      </c>
      <c r="B280" s="217">
        <v>43753</v>
      </c>
      <c r="C280" s="217"/>
      <c r="D280" s="218" t="s">
        <v>800</v>
      </c>
      <c r="E280" s="219" t="s">
        <v>617</v>
      </c>
      <c r="F280" s="189">
        <v>111</v>
      </c>
      <c r="G280" s="219"/>
      <c r="H280" s="219">
        <v>141</v>
      </c>
      <c r="I280" s="221">
        <v>141</v>
      </c>
      <c r="J280" s="191" t="s">
        <v>601</v>
      </c>
      <c r="K280" s="192">
        <f t="shared" si="122"/>
        <v>30</v>
      </c>
      <c r="L280" s="193">
        <f t="shared" si="123"/>
        <v>0.27027027027027029</v>
      </c>
      <c r="M280" s="188" t="s">
        <v>586</v>
      </c>
      <c r="N280" s="194">
        <v>44328</v>
      </c>
      <c r="O280" s="1"/>
      <c r="P280" s="1"/>
      <c r="Q280" s="1"/>
      <c r="R280" s="6" t="s">
        <v>778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16">
        <v>150</v>
      </c>
      <c r="B281" s="217">
        <v>43753</v>
      </c>
      <c r="C281" s="217"/>
      <c r="D281" s="218" t="s">
        <v>801</v>
      </c>
      <c r="E281" s="219" t="s">
        <v>617</v>
      </c>
      <c r="F281" s="189">
        <v>296</v>
      </c>
      <c r="G281" s="219"/>
      <c r="H281" s="219">
        <v>370</v>
      </c>
      <c r="I281" s="221">
        <v>370</v>
      </c>
      <c r="J281" s="191" t="s">
        <v>675</v>
      </c>
      <c r="K281" s="192">
        <f t="shared" si="122"/>
        <v>74</v>
      </c>
      <c r="L281" s="193">
        <f t="shared" si="123"/>
        <v>0.25</v>
      </c>
      <c r="M281" s="188" t="s">
        <v>586</v>
      </c>
      <c r="N281" s="194">
        <v>43853</v>
      </c>
      <c r="O281" s="1"/>
      <c r="P281" s="1"/>
      <c r="Q281" s="1"/>
      <c r="R281" s="6" t="s">
        <v>778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16">
        <v>151</v>
      </c>
      <c r="B282" s="217">
        <v>43754</v>
      </c>
      <c r="C282" s="217"/>
      <c r="D282" s="218" t="s">
        <v>802</v>
      </c>
      <c r="E282" s="219" t="s">
        <v>617</v>
      </c>
      <c r="F282" s="189">
        <v>300</v>
      </c>
      <c r="G282" s="219"/>
      <c r="H282" s="219">
        <v>382.5</v>
      </c>
      <c r="I282" s="221">
        <v>344</v>
      </c>
      <c r="J282" s="191" t="s">
        <v>852</v>
      </c>
      <c r="K282" s="192">
        <f t="shared" si="122"/>
        <v>82.5</v>
      </c>
      <c r="L282" s="193">
        <f t="shared" si="123"/>
        <v>0.27500000000000002</v>
      </c>
      <c r="M282" s="188" t="s">
        <v>586</v>
      </c>
      <c r="N282" s="194">
        <v>44238</v>
      </c>
      <c r="O282" s="1"/>
      <c r="P282" s="1"/>
      <c r="Q282" s="1"/>
      <c r="R282" s="6" t="s">
        <v>778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16">
        <v>152</v>
      </c>
      <c r="B283" s="217">
        <v>43832</v>
      </c>
      <c r="C283" s="217"/>
      <c r="D283" s="218" t="s">
        <v>803</v>
      </c>
      <c r="E283" s="219" t="s">
        <v>617</v>
      </c>
      <c r="F283" s="189">
        <v>495</v>
      </c>
      <c r="G283" s="219"/>
      <c r="H283" s="219">
        <v>595</v>
      </c>
      <c r="I283" s="221">
        <v>590</v>
      </c>
      <c r="J283" s="191" t="s">
        <v>851</v>
      </c>
      <c r="K283" s="192">
        <f t="shared" si="122"/>
        <v>100</v>
      </c>
      <c r="L283" s="193">
        <f t="shared" si="123"/>
        <v>0.20202020202020202</v>
      </c>
      <c r="M283" s="188" t="s">
        <v>586</v>
      </c>
      <c r="N283" s="194">
        <v>44589</v>
      </c>
      <c r="O283" s="1"/>
      <c r="P283" s="1"/>
      <c r="Q283" s="1"/>
      <c r="R283" s="6" t="s">
        <v>778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16">
        <v>153</v>
      </c>
      <c r="B284" s="217">
        <v>43966</v>
      </c>
      <c r="C284" s="217"/>
      <c r="D284" s="218" t="s">
        <v>71</v>
      </c>
      <c r="E284" s="219" t="s">
        <v>617</v>
      </c>
      <c r="F284" s="189">
        <v>67.5</v>
      </c>
      <c r="G284" s="219"/>
      <c r="H284" s="219">
        <v>86</v>
      </c>
      <c r="I284" s="221">
        <v>86</v>
      </c>
      <c r="J284" s="191" t="s">
        <v>804</v>
      </c>
      <c r="K284" s="192">
        <f t="shared" ref="K284:K291" si="124">H284-F284</f>
        <v>18.5</v>
      </c>
      <c r="L284" s="193">
        <f t="shared" ref="L284:L291" si="125">K284/F284</f>
        <v>0.27407407407407408</v>
      </c>
      <c r="M284" s="188" t="s">
        <v>586</v>
      </c>
      <c r="N284" s="194">
        <v>44008</v>
      </c>
      <c r="O284" s="1"/>
      <c r="P284" s="1"/>
      <c r="Q284" s="1"/>
      <c r="R284" s="6" t="s">
        <v>778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16">
        <v>154</v>
      </c>
      <c r="B285" s="217">
        <v>44035</v>
      </c>
      <c r="C285" s="217"/>
      <c r="D285" s="218" t="s">
        <v>479</v>
      </c>
      <c r="E285" s="219" t="s">
        <v>617</v>
      </c>
      <c r="F285" s="189">
        <v>231</v>
      </c>
      <c r="G285" s="219"/>
      <c r="H285" s="219">
        <v>281</v>
      </c>
      <c r="I285" s="221">
        <v>281</v>
      </c>
      <c r="J285" s="191" t="s">
        <v>675</v>
      </c>
      <c r="K285" s="192">
        <f t="shared" si="124"/>
        <v>50</v>
      </c>
      <c r="L285" s="193">
        <f t="shared" si="125"/>
        <v>0.21645021645021645</v>
      </c>
      <c r="M285" s="188" t="s">
        <v>586</v>
      </c>
      <c r="N285" s="194">
        <v>44358</v>
      </c>
      <c r="O285" s="1"/>
      <c r="P285" s="1"/>
      <c r="Q285" s="1"/>
      <c r="R285" s="6" t="s">
        <v>778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16">
        <v>155</v>
      </c>
      <c r="B286" s="217">
        <v>44092</v>
      </c>
      <c r="C286" s="217"/>
      <c r="D286" s="218" t="s">
        <v>404</v>
      </c>
      <c r="E286" s="219" t="s">
        <v>617</v>
      </c>
      <c r="F286" s="219">
        <v>206</v>
      </c>
      <c r="G286" s="219"/>
      <c r="H286" s="219">
        <v>248</v>
      </c>
      <c r="I286" s="221">
        <v>248</v>
      </c>
      <c r="J286" s="191" t="s">
        <v>675</v>
      </c>
      <c r="K286" s="192">
        <f t="shared" si="124"/>
        <v>42</v>
      </c>
      <c r="L286" s="193">
        <f t="shared" si="125"/>
        <v>0.20388349514563106</v>
      </c>
      <c r="M286" s="188" t="s">
        <v>586</v>
      </c>
      <c r="N286" s="194">
        <v>44214</v>
      </c>
      <c r="O286" s="1"/>
      <c r="P286" s="1"/>
      <c r="Q286" s="1"/>
      <c r="R286" s="6" t="s">
        <v>778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16">
        <v>156</v>
      </c>
      <c r="B287" s="217">
        <v>44140</v>
      </c>
      <c r="C287" s="217"/>
      <c r="D287" s="218" t="s">
        <v>404</v>
      </c>
      <c r="E287" s="219" t="s">
        <v>617</v>
      </c>
      <c r="F287" s="219">
        <v>182.5</v>
      </c>
      <c r="G287" s="219"/>
      <c r="H287" s="219">
        <v>248</v>
      </c>
      <c r="I287" s="221">
        <v>248</v>
      </c>
      <c r="J287" s="191" t="s">
        <v>675</v>
      </c>
      <c r="K287" s="192">
        <f t="shared" si="124"/>
        <v>65.5</v>
      </c>
      <c r="L287" s="193">
        <f t="shared" si="125"/>
        <v>0.35890410958904112</v>
      </c>
      <c r="M287" s="188" t="s">
        <v>586</v>
      </c>
      <c r="N287" s="194">
        <v>44214</v>
      </c>
      <c r="O287" s="1"/>
      <c r="P287" s="1"/>
      <c r="Q287" s="1"/>
      <c r="R287" s="6" t="s">
        <v>778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16">
        <v>157</v>
      </c>
      <c r="B288" s="217">
        <v>44140</v>
      </c>
      <c r="C288" s="217"/>
      <c r="D288" s="218" t="s">
        <v>324</v>
      </c>
      <c r="E288" s="219" t="s">
        <v>617</v>
      </c>
      <c r="F288" s="219">
        <v>247.5</v>
      </c>
      <c r="G288" s="219"/>
      <c r="H288" s="219">
        <v>320</v>
      </c>
      <c r="I288" s="221">
        <v>320</v>
      </c>
      <c r="J288" s="191" t="s">
        <v>675</v>
      </c>
      <c r="K288" s="192">
        <f t="shared" si="124"/>
        <v>72.5</v>
      </c>
      <c r="L288" s="193">
        <f t="shared" si="125"/>
        <v>0.29292929292929293</v>
      </c>
      <c r="M288" s="188" t="s">
        <v>586</v>
      </c>
      <c r="N288" s="194">
        <v>44323</v>
      </c>
      <c r="O288" s="1"/>
      <c r="P288" s="1"/>
      <c r="Q288" s="1"/>
      <c r="R288" s="6" t="s">
        <v>778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16">
        <v>158</v>
      </c>
      <c r="B289" s="217">
        <v>44140</v>
      </c>
      <c r="C289" s="217"/>
      <c r="D289" s="218" t="s">
        <v>270</v>
      </c>
      <c r="E289" s="219" t="s">
        <v>617</v>
      </c>
      <c r="F289" s="189">
        <v>925</v>
      </c>
      <c r="G289" s="219"/>
      <c r="H289" s="219">
        <v>1095</v>
      </c>
      <c r="I289" s="221">
        <v>1093</v>
      </c>
      <c r="J289" s="191" t="s">
        <v>805</v>
      </c>
      <c r="K289" s="192">
        <f t="shared" si="124"/>
        <v>170</v>
      </c>
      <c r="L289" s="193">
        <f t="shared" si="125"/>
        <v>0.18378378378378379</v>
      </c>
      <c r="M289" s="188" t="s">
        <v>586</v>
      </c>
      <c r="N289" s="194">
        <v>44201</v>
      </c>
      <c r="O289" s="1"/>
      <c r="P289" s="1"/>
      <c r="Q289" s="1"/>
      <c r="R289" s="6" t="s">
        <v>778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16">
        <v>159</v>
      </c>
      <c r="B290" s="217">
        <v>44140</v>
      </c>
      <c r="C290" s="217"/>
      <c r="D290" s="218" t="s">
        <v>340</v>
      </c>
      <c r="E290" s="219" t="s">
        <v>617</v>
      </c>
      <c r="F290" s="189">
        <v>332.5</v>
      </c>
      <c r="G290" s="219"/>
      <c r="H290" s="219">
        <v>393</v>
      </c>
      <c r="I290" s="221">
        <v>406</v>
      </c>
      <c r="J290" s="191" t="s">
        <v>806</v>
      </c>
      <c r="K290" s="192">
        <f t="shared" si="124"/>
        <v>60.5</v>
      </c>
      <c r="L290" s="193">
        <f t="shared" si="125"/>
        <v>0.18195488721804512</v>
      </c>
      <c r="M290" s="188" t="s">
        <v>586</v>
      </c>
      <c r="N290" s="194">
        <v>44256</v>
      </c>
      <c r="O290" s="1"/>
      <c r="P290" s="1"/>
      <c r="Q290" s="1"/>
      <c r="R290" s="6" t="s">
        <v>778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16">
        <v>160</v>
      </c>
      <c r="B291" s="217">
        <v>44141</v>
      </c>
      <c r="C291" s="217"/>
      <c r="D291" s="218" t="s">
        <v>479</v>
      </c>
      <c r="E291" s="219" t="s">
        <v>617</v>
      </c>
      <c r="F291" s="189">
        <v>231</v>
      </c>
      <c r="G291" s="219"/>
      <c r="H291" s="219">
        <v>281</v>
      </c>
      <c r="I291" s="221">
        <v>281</v>
      </c>
      <c r="J291" s="191" t="s">
        <v>675</v>
      </c>
      <c r="K291" s="192">
        <f t="shared" si="124"/>
        <v>50</v>
      </c>
      <c r="L291" s="193">
        <f t="shared" si="125"/>
        <v>0.21645021645021645</v>
      </c>
      <c r="M291" s="188" t="s">
        <v>586</v>
      </c>
      <c r="N291" s="194">
        <v>44358</v>
      </c>
      <c r="O291" s="1"/>
      <c r="P291" s="1"/>
      <c r="Q291" s="1"/>
      <c r="R291" s="6" t="s">
        <v>778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42">
        <v>161</v>
      </c>
      <c r="B292" s="235">
        <v>44187</v>
      </c>
      <c r="C292" s="235"/>
      <c r="D292" s="236" t="s">
        <v>452</v>
      </c>
      <c r="E292" s="53" t="s">
        <v>617</v>
      </c>
      <c r="F292" s="237" t="s">
        <v>807</v>
      </c>
      <c r="G292" s="53"/>
      <c r="H292" s="53"/>
      <c r="I292" s="238">
        <v>239</v>
      </c>
      <c r="J292" s="234" t="s">
        <v>589</v>
      </c>
      <c r="K292" s="234"/>
      <c r="L292" s="239"/>
      <c r="M292" s="240"/>
      <c r="N292" s="241"/>
      <c r="O292" s="1"/>
      <c r="P292" s="1"/>
      <c r="Q292" s="1"/>
      <c r="R292" s="6" t="s">
        <v>778</v>
      </c>
    </row>
    <row r="293" spans="1:26" ht="12.75" customHeight="1">
      <c r="A293" s="216">
        <v>162</v>
      </c>
      <c r="B293" s="217">
        <v>44258</v>
      </c>
      <c r="C293" s="217"/>
      <c r="D293" s="218" t="s">
        <v>803</v>
      </c>
      <c r="E293" s="219" t="s">
        <v>617</v>
      </c>
      <c r="F293" s="189">
        <v>495</v>
      </c>
      <c r="G293" s="219"/>
      <c r="H293" s="219">
        <v>595</v>
      </c>
      <c r="I293" s="221">
        <v>590</v>
      </c>
      <c r="J293" s="191" t="s">
        <v>851</v>
      </c>
      <c r="K293" s="192">
        <f>H293-F293</f>
        <v>100</v>
      </c>
      <c r="L293" s="193">
        <f>K293/F293</f>
        <v>0.20202020202020202</v>
      </c>
      <c r="M293" s="188" t="s">
        <v>586</v>
      </c>
      <c r="N293" s="194">
        <v>44589</v>
      </c>
      <c r="O293" s="1"/>
      <c r="P293" s="1"/>
      <c r="R293" s="6" t="s">
        <v>778</v>
      </c>
    </row>
    <row r="294" spans="1:26" ht="12.75" customHeight="1">
      <c r="A294" s="216">
        <v>163</v>
      </c>
      <c r="B294" s="217">
        <v>44274</v>
      </c>
      <c r="C294" s="217"/>
      <c r="D294" s="218" t="s">
        <v>340</v>
      </c>
      <c r="E294" s="219" t="s">
        <v>617</v>
      </c>
      <c r="F294" s="189">
        <v>355</v>
      </c>
      <c r="G294" s="219"/>
      <c r="H294" s="219">
        <v>422.5</v>
      </c>
      <c r="I294" s="221">
        <v>420</v>
      </c>
      <c r="J294" s="191" t="s">
        <v>808</v>
      </c>
      <c r="K294" s="192">
        <f>H294-F294</f>
        <v>67.5</v>
      </c>
      <c r="L294" s="193">
        <f>K294/F294</f>
        <v>0.19014084507042253</v>
      </c>
      <c r="M294" s="188" t="s">
        <v>586</v>
      </c>
      <c r="N294" s="194">
        <v>44361</v>
      </c>
      <c r="O294" s="1"/>
      <c r="R294" s="243" t="s">
        <v>778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16">
        <v>164</v>
      </c>
      <c r="B295" s="217">
        <v>44295</v>
      </c>
      <c r="C295" s="217"/>
      <c r="D295" s="218" t="s">
        <v>809</v>
      </c>
      <c r="E295" s="219" t="s">
        <v>617</v>
      </c>
      <c r="F295" s="189">
        <v>555</v>
      </c>
      <c r="G295" s="219"/>
      <c r="H295" s="219">
        <v>663</v>
      </c>
      <c r="I295" s="221">
        <v>663</v>
      </c>
      <c r="J295" s="191" t="s">
        <v>810</v>
      </c>
      <c r="K295" s="192">
        <f>H295-F295</f>
        <v>108</v>
      </c>
      <c r="L295" s="193">
        <f>K295/F295</f>
        <v>0.19459459459459461</v>
      </c>
      <c r="M295" s="188" t="s">
        <v>586</v>
      </c>
      <c r="N295" s="194">
        <v>44321</v>
      </c>
      <c r="O295" s="1"/>
      <c r="P295" s="1"/>
      <c r="Q295" s="1"/>
      <c r="R295" s="243" t="s">
        <v>778</v>
      </c>
    </row>
    <row r="296" spans="1:26" ht="12.75" customHeight="1">
      <c r="A296" s="216">
        <v>165</v>
      </c>
      <c r="B296" s="217">
        <v>44308</v>
      </c>
      <c r="C296" s="217"/>
      <c r="D296" s="218" t="s">
        <v>373</v>
      </c>
      <c r="E296" s="219" t="s">
        <v>617</v>
      </c>
      <c r="F296" s="189">
        <v>126.5</v>
      </c>
      <c r="G296" s="219"/>
      <c r="H296" s="219">
        <v>155</v>
      </c>
      <c r="I296" s="221">
        <v>155</v>
      </c>
      <c r="J296" s="191" t="s">
        <v>675</v>
      </c>
      <c r="K296" s="192">
        <f>H296-F296</f>
        <v>28.5</v>
      </c>
      <c r="L296" s="193">
        <f>K296/F296</f>
        <v>0.22529644268774704</v>
      </c>
      <c r="M296" s="188" t="s">
        <v>586</v>
      </c>
      <c r="N296" s="194">
        <v>44362</v>
      </c>
      <c r="O296" s="1"/>
      <c r="R296" s="243" t="s">
        <v>778</v>
      </c>
    </row>
    <row r="297" spans="1:26" ht="12.75" customHeight="1">
      <c r="A297" s="274">
        <v>166</v>
      </c>
      <c r="B297" s="275">
        <v>44368</v>
      </c>
      <c r="C297" s="275"/>
      <c r="D297" s="276" t="s">
        <v>391</v>
      </c>
      <c r="E297" s="277" t="s">
        <v>617</v>
      </c>
      <c r="F297" s="278">
        <v>287.5</v>
      </c>
      <c r="G297" s="277"/>
      <c r="H297" s="277">
        <v>245</v>
      </c>
      <c r="I297" s="279">
        <v>344</v>
      </c>
      <c r="J297" s="201" t="s">
        <v>846</v>
      </c>
      <c r="K297" s="202">
        <f>H297-F297</f>
        <v>-42.5</v>
      </c>
      <c r="L297" s="203">
        <f>K297/F297</f>
        <v>-0.14782608695652175</v>
      </c>
      <c r="M297" s="199" t="s">
        <v>598</v>
      </c>
      <c r="N297" s="196">
        <v>44508</v>
      </c>
      <c r="O297" s="1"/>
      <c r="R297" s="243" t="s">
        <v>778</v>
      </c>
    </row>
    <row r="298" spans="1:26" ht="12.75" customHeight="1">
      <c r="A298" s="242">
        <v>167</v>
      </c>
      <c r="B298" s="235">
        <v>44368</v>
      </c>
      <c r="C298" s="235"/>
      <c r="D298" s="236" t="s">
        <v>479</v>
      </c>
      <c r="E298" s="53" t="s">
        <v>617</v>
      </c>
      <c r="F298" s="237" t="s">
        <v>811</v>
      </c>
      <c r="G298" s="53"/>
      <c r="H298" s="53"/>
      <c r="I298" s="238">
        <v>320</v>
      </c>
      <c r="J298" s="234" t="s">
        <v>589</v>
      </c>
      <c r="K298" s="242"/>
      <c r="L298" s="235"/>
      <c r="M298" s="235"/>
      <c r="N298" s="236"/>
      <c r="O298" s="41"/>
      <c r="R298" s="243" t="s">
        <v>778</v>
      </c>
    </row>
    <row r="299" spans="1:26" ht="12.75" customHeight="1">
      <c r="A299" s="216">
        <v>168</v>
      </c>
      <c r="B299" s="217">
        <v>44406</v>
      </c>
      <c r="C299" s="217"/>
      <c r="D299" s="218" t="s">
        <v>373</v>
      </c>
      <c r="E299" s="219" t="s">
        <v>617</v>
      </c>
      <c r="F299" s="189">
        <v>162.5</v>
      </c>
      <c r="G299" s="219"/>
      <c r="H299" s="219">
        <v>200</v>
      </c>
      <c r="I299" s="221">
        <v>200</v>
      </c>
      <c r="J299" s="191" t="s">
        <v>675</v>
      </c>
      <c r="K299" s="192">
        <f>H299-F299</f>
        <v>37.5</v>
      </c>
      <c r="L299" s="193">
        <f>K299/F299</f>
        <v>0.23076923076923078</v>
      </c>
      <c r="M299" s="188" t="s">
        <v>586</v>
      </c>
      <c r="N299" s="194">
        <v>44571</v>
      </c>
      <c r="O299" s="1"/>
      <c r="R299" s="243" t="s">
        <v>778</v>
      </c>
    </row>
    <row r="300" spans="1:26" ht="12.75" customHeight="1">
      <c r="A300" s="216">
        <v>169</v>
      </c>
      <c r="B300" s="217">
        <v>44462</v>
      </c>
      <c r="C300" s="217"/>
      <c r="D300" s="218" t="s">
        <v>816</v>
      </c>
      <c r="E300" s="219" t="s">
        <v>617</v>
      </c>
      <c r="F300" s="189">
        <v>1235</v>
      </c>
      <c r="G300" s="219"/>
      <c r="H300" s="219">
        <v>1505</v>
      </c>
      <c r="I300" s="221">
        <v>1500</v>
      </c>
      <c r="J300" s="191" t="s">
        <v>675</v>
      </c>
      <c r="K300" s="192">
        <f>H300-F300</f>
        <v>270</v>
      </c>
      <c r="L300" s="193">
        <f>K300/F300</f>
        <v>0.21862348178137653</v>
      </c>
      <c r="M300" s="188" t="s">
        <v>586</v>
      </c>
      <c r="N300" s="194">
        <v>44564</v>
      </c>
      <c r="O300" s="1"/>
      <c r="R300" s="243" t="s">
        <v>778</v>
      </c>
    </row>
    <row r="301" spans="1:26" ht="12.75" customHeight="1">
      <c r="A301" s="258">
        <v>170</v>
      </c>
      <c r="B301" s="259">
        <v>44480</v>
      </c>
      <c r="C301" s="259"/>
      <c r="D301" s="260" t="s">
        <v>818</v>
      </c>
      <c r="E301" s="261" t="s">
        <v>617</v>
      </c>
      <c r="F301" s="262" t="s">
        <v>823</v>
      </c>
      <c r="G301" s="261"/>
      <c r="H301" s="261"/>
      <c r="I301" s="261">
        <v>145</v>
      </c>
      <c r="J301" s="263" t="s">
        <v>589</v>
      </c>
      <c r="K301" s="258"/>
      <c r="L301" s="259"/>
      <c r="M301" s="259"/>
      <c r="N301" s="260"/>
      <c r="O301" s="41"/>
      <c r="R301" s="243" t="s">
        <v>778</v>
      </c>
    </row>
    <row r="302" spans="1:26" ht="12.75" customHeight="1">
      <c r="A302" s="264">
        <v>171</v>
      </c>
      <c r="B302" s="265">
        <v>44481</v>
      </c>
      <c r="C302" s="265"/>
      <c r="D302" s="266" t="s">
        <v>259</v>
      </c>
      <c r="E302" s="267" t="s">
        <v>617</v>
      </c>
      <c r="F302" s="268" t="s">
        <v>820</v>
      </c>
      <c r="G302" s="267"/>
      <c r="H302" s="267"/>
      <c r="I302" s="267">
        <v>380</v>
      </c>
      <c r="J302" s="269" t="s">
        <v>589</v>
      </c>
      <c r="K302" s="264"/>
      <c r="L302" s="265"/>
      <c r="M302" s="265"/>
      <c r="N302" s="266"/>
      <c r="O302" s="41"/>
      <c r="R302" s="243" t="s">
        <v>778</v>
      </c>
    </row>
    <row r="303" spans="1:26" ht="12.75" customHeight="1">
      <c r="A303" s="264">
        <v>172</v>
      </c>
      <c r="B303" s="265">
        <v>44481</v>
      </c>
      <c r="C303" s="265"/>
      <c r="D303" s="266" t="s">
        <v>399</v>
      </c>
      <c r="E303" s="267" t="s">
        <v>617</v>
      </c>
      <c r="F303" s="268" t="s">
        <v>821</v>
      </c>
      <c r="G303" s="267"/>
      <c r="H303" s="267"/>
      <c r="I303" s="267">
        <v>56</v>
      </c>
      <c r="J303" s="269" t="s">
        <v>589</v>
      </c>
      <c r="K303" s="264"/>
      <c r="L303" s="265"/>
      <c r="M303" s="265"/>
      <c r="N303" s="266"/>
      <c r="O303" s="41"/>
      <c r="R303" s="243"/>
    </row>
    <row r="304" spans="1:26" ht="12.75" customHeight="1">
      <c r="A304" s="216">
        <v>173</v>
      </c>
      <c r="B304" s="217">
        <v>44551</v>
      </c>
      <c r="C304" s="217"/>
      <c r="D304" s="218" t="s">
        <v>118</v>
      </c>
      <c r="E304" s="219" t="s">
        <v>617</v>
      </c>
      <c r="F304" s="189">
        <v>2300</v>
      </c>
      <c r="G304" s="219"/>
      <c r="H304" s="219">
        <f>(2820+2200)/2</f>
        <v>2510</v>
      </c>
      <c r="I304" s="221">
        <v>3000</v>
      </c>
      <c r="J304" s="191" t="s">
        <v>861</v>
      </c>
      <c r="K304" s="192">
        <f>H304-F304</f>
        <v>210</v>
      </c>
      <c r="L304" s="193">
        <f>K304/F304</f>
        <v>9.1304347826086957E-2</v>
      </c>
      <c r="M304" s="188" t="s">
        <v>586</v>
      </c>
      <c r="N304" s="194">
        <v>44649</v>
      </c>
      <c r="O304" s="1"/>
      <c r="R304" s="243"/>
    </row>
    <row r="305" spans="1:18" ht="12.75" customHeight="1">
      <c r="A305" s="270">
        <v>174</v>
      </c>
      <c r="B305" s="265">
        <v>44606</v>
      </c>
      <c r="C305" s="270"/>
      <c r="D305" s="270" t="s">
        <v>425</v>
      </c>
      <c r="E305" s="267" t="s">
        <v>617</v>
      </c>
      <c r="F305" s="267" t="s">
        <v>854</v>
      </c>
      <c r="G305" s="267"/>
      <c r="H305" s="267"/>
      <c r="I305" s="267">
        <v>764</v>
      </c>
      <c r="J305" s="267" t="s">
        <v>589</v>
      </c>
      <c r="K305" s="267"/>
      <c r="L305" s="267"/>
      <c r="M305" s="267"/>
      <c r="N305" s="270"/>
      <c r="O305" s="41"/>
      <c r="R305" s="243"/>
    </row>
    <row r="306" spans="1:18" ht="12.75" customHeight="1">
      <c r="A306" s="270">
        <v>175</v>
      </c>
      <c r="B306" s="265">
        <v>44613</v>
      </c>
      <c r="C306" s="270"/>
      <c r="D306" s="270" t="s">
        <v>816</v>
      </c>
      <c r="E306" s="267" t="s">
        <v>617</v>
      </c>
      <c r="F306" s="267" t="s">
        <v>855</v>
      </c>
      <c r="G306" s="267"/>
      <c r="H306" s="267"/>
      <c r="I306" s="267">
        <v>1510</v>
      </c>
      <c r="J306" s="267" t="s">
        <v>589</v>
      </c>
      <c r="K306" s="267"/>
      <c r="L306" s="267"/>
      <c r="M306" s="267"/>
      <c r="N306" s="270"/>
      <c r="O306" s="41"/>
      <c r="R306" s="243"/>
    </row>
    <row r="307" spans="1:18" ht="12.75" customHeight="1">
      <c r="A307">
        <v>176</v>
      </c>
      <c r="B307" s="265">
        <v>44670</v>
      </c>
      <c r="C307" s="265"/>
      <c r="D307" s="270" t="s">
        <v>550</v>
      </c>
      <c r="E307" s="341" t="s">
        <v>617</v>
      </c>
      <c r="F307" s="267" t="s">
        <v>864</v>
      </c>
      <c r="G307" s="267"/>
      <c r="H307" s="267"/>
      <c r="I307" s="267">
        <v>553</v>
      </c>
      <c r="J307" s="267" t="s">
        <v>589</v>
      </c>
      <c r="K307" s="267"/>
      <c r="L307" s="267"/>
      <c r="M307" s="267"/>
      <c r="N307" s="267"/>
      <c r="O307" s="41"/>
      <c r="R307" s="243"/>
    </row>
    <row r="308" spans="1:18" ht="12.75" customHeight="1">
      <c r="A308" s="242"/>
      <c r="F308" s="56"/>
      <c r="G308" s="56"/>
      <c r="H308" s="56"/>
      <c r="I308" s="56"/>
      <c r="J308" s="41"/>
      <c r="K308" s="56"/>
      <c r="L308" s="56"/>
      <c r="M308" s="56"/>
      <c r="O308" s="41"/>
      <c r="R308" s="243"/>
    </row>
    <row r="309" spans="1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1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1:18" ht="12.75" customHeight="1">
      <c r="B311" s="244" t="s">
        <v>812</v>
      </c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1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1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1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1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1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1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1:18" ht="12.75" customHeight="1">
      <c r="A318" s="245"/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1:18" ht="12.75" customHeight="1">
      <c r="A319" s="245"/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1:18" ht="12.75" customHeight="1">
      <c r="A320" s="53"/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</sheetData>
  <autoFilter ref="R1:R316"/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7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2022-06-20T02:41:08Z</dcterms:modified>
</cp:coreProperties>
</file>