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F&amp;O)'!$A$132:$B$343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6" l="1"/>
  <c r="L60" i="6" l="1"/>
  <c r="K60" i="6"/>
  <c r="M60" i="6" l="1"/>
  <c r="L58" i="6"/>
  <c r="K58" i="6"/>
  <c r="L54" i="6"/>
  <c r="K54" i="6"/>
  <c r="M54" i="6" s="1"/>
  <c r="K109" i="6"/>
  <c r="K108" i="6"/>
  <c r="K107" i="6"/>
  <c r="M107" i="6" s="1"/>
  <c r="L20" i="6"/>
  <c r="K20" i="6"/>
  <c r="L18" i="6"/>
  <c r="K18" i="6"/>
  <c r="M18" i="6" s="1"/>
  <c r="M58" i="6" l="1"/>
  <c r="M20" i="6"/>
  <c r="K106" i="6"/>
  <c r="M106" i="6" s="1"/>
  <c r="K94" i="6"/>
  <c r="K93" i="6"/>
  <c r="L57" i="6"/>
  <c r="K57" i="6"/>
  <c r="M57" i="6" s="1"/>
  <c r="L53" i="6"/>
  <c r="K53" i="6"/>
  <c r="L22" i="6"/>
  <c r="K22" i="6"/>
  <c r="M53" i="6" l="1"/>
  <c r="M22" i="6"/>
  <c r="K56" i="6"/>
  <c r="L55" i="6"/>
  <c r="K55" i="6"/>
  <c r="L52" i="6"/>
  <c r="K52" i="6"/>
  <c r="K105" i="6"/>
  <c r="K104" i="6"/>
  <c r="K103" i="6"/>
  <c r="K102" i="6"/>
  <c r="M52" i="6" l="1"/>
  <c r="L51" i="6"/>
  <c r="K51" i="6"/>
  <c r="K101" i="6"/>
  <c r="M101" i="6" s="1"/>
  <c r="K100" i="6"/>
  <c r="M100" i="6" s="1"/>
  <c r="K98" i="6"/>
  <c r="M98" i="6" s="1"/>
  <c r="K99" i="6"/>
  <c r="M99" i="6" s="1"/>
  <c r="L15" i="6"/>
  <c r="K15" i="6"/>
  <c r="K96" i="6"/>
  <c r="M96" i="6" s="1"/>
  <c r="L50" i="6"/>
  <c r="K50" i="6"/>
  <c r="M50" i="6" s="1"/>
  <c r="M15" i="6" l="1"/>
  <c r="M51" i="6"/>
  <c r="K97" i="6"/>
  <c r="M97" i="6" s="1"/>
  <c r="L16" i="6"/>
  <c r="K16" i="6"/>
  <c r="K89" i="6"/>
  <c r="K88" i="6"/>
  <c r="L47" i="6"/>
  <c r="K47" i="6"/>
  <c r="L46" i="6"/>
  <c r="K46" i="6"/>
  <c r="K43" i="6"/>
  <c r="L17" i="6"/>
  <c r="K17" i="6"/>
  <c r="K92" i="6"/>
  <c r="M92" i="6" s="1"/>
  <c r="L48" i="6"/>
  <c r="K48" i="6"/>
  <c r="L49" i="6"/>
  <c r="K49" i="6"/>
  <c r="K95" i="6"/>
  <c r="M95" i="6" s="1"/>
  <c r="K91" i="6"/>
  <c r="K90" i="6"/>
  <c r="M17" i="6" l="1"/>
  <c r="M16" i="6"/>
  <c r="M47" i="6"/>
  <c r="M49" i="6"/>
  <c r="M46" i="6"/>
  <c r="M48" i="6"/>
  <c r="L45" i="6"/>
  <c r="K45" i="6"/>
  <c r="K87" i="6"/>
  <c r="M87" i="6" s="1"/>
  <c r="K68" i="6"/>
  <c r="K67" i="6"/>
  <c r="L43" i="6"/>
  <c r="L44" i="6"/>
  <c r="K44" i="6"/>
  <c r="M44" i="6" l="1"/>
  <c r="M43" i="6"/>
  <c r="M45" i="6"/>
  <c r="K42" i="6"/>
  <c r="K86" i="6" l="1"/>
  <c r="M86" i="6" s="1"/>
  <c r="K85" i="6"/>
  <c r="K84" i="6"/>
  <c r="L41" i="6"/>
  <c r="K41" i="6"/>
  <c r="L42" i="6"/>
  <c r="M42" i="6" s="1"/>
  <c r="K83" i="6"/>
  <c r="M83" i="6" s="1"/>
  <c r="K78" i="6"/>
  <c r="K77" i="6"/>
  <c r="K75" i="6"/>
  <c r="K76" i="6"/>
  <c r="K82" i="6"/>
  <c r="M82" i="6" s="1"/>
  <c r="P21" i="6"/>
  <c r="M41" i="6" l="1"/>
  <c r="K81" i="6"/>
  <c r="M81" i="6" s="1"/>
  <c r="L12" i="6"/>
  <c r="K12" i="6"/>
  <c r="M12" i="6" l="1"/>
  <c r="L40" i="6"/>
  <c r="K40" i="6"/>
  <c r="M40" i="6" l="1"/>
  <c r="K74" i="6"/>
  <c r="K73" i="6"/>
  <c r="L37" i="6"/>
  <c r="K37" i="6"/>
  <c r="L38" i="6"/>
  <c r="K38" i="6"/>
  <c r="L39" i="6"/>
  <c r="K39" i="6"/>
  <c r="M39" i="6" l="1"/>
  <c r="M38" i="6"/>
  <c r="M37" i="6"/>
  <c r="K79" i="6" l="1"/>
  <c r="M79" i="6" s="1"/>
  <c r="K80" i="6"/>
  <c r="M80" i="6" s="1"/>
  <c r="K72" i="6"/>
  <c r="M72" i="6" s="1"/>
  <c r="K71" i="6"/>
  <c r="M71" i="6" s="1"/>
  <c r="K70" i="6"/>
  <c r="K69" i="6"/>
  <c r="P19" i="6"/>
  <c r="K343" i="6" l="1"/>
  <c r="L343" i="6" s="1"/>
  <c r="K309" i="6" l="1"/>
  <c r="L309" i="6" s="1"/>
  <c r="P14" i="6"/>
  <c r="P13" i="6" l="1"/>
  <c r="K328" i="6" l="1"/>
  <c r="L328" i="6" s="1"/>
  <c r="K334" i="6" l="1"/>
  <c r="L334" i="6" s="1"/>
  <c r="K340" i="6" l="1"/>
  <c r="L340" i="6" s="1"/>
  <c r="P11" i="6"/>
  <c r="P118" i="6" l="1"/>
  <c r="P10" i="6" l="1"/>
  <c r="K319" i="6" l="1"/>
  <c r="L319" i="6" s="1"/>
  <c r="K329" i="6" l="1"/>
  <c r="L329" i="6" s="1"/>
  <c r="K335" i="6" l="1"/>
  <c r="L335" i="6" s="1"/>
  <c r="K303" i="6" l="1"/>
  <c r="L303" i="6" s="1"/>
  <c r="K304" i="6" l="1"/>
  <c r="L304" i="6" s="1"/>
  <c r="K330" i="6" l="1"/>
  <c r="L330" i="6" s="1"/>
  <c r="K322" i="6" l="1"/>
  <c r="L322" i="6" s="1"/>
  <c r="K326" i="6" l="1"/>
  <c r="L326" i="6" s="1"/>
  <c r="K331" i="6" l="1"/>
  <c r="L331" i="6" s="1"/>
  <c r="K323" i="6" l="1"/>
  <c r="L323" i="6" s="1"/>
  <c r="K317" i="6"/>
  <c r="L317" i="6" s="1"/>
  <c r="K325" i="6" l="1"/>
  <c r="L325" i="6" s="1"/>
  <c r="K313" i="6" l="1"/>
  <c r="L313" i="6" s="1"/>
  <c r="K314" i="6" l="1"/>
  <c r="L314" i="6" s="1"/>
  <c r="K307" i="6"/>
  <c r="L307" i="6" s="1"/>
  <c r="K324" i="6" l="1"/>
  <c r="L324" i="6" s="1"/>
  <c r="K318" i="6"/>
  <c r="L318" i="6" s="1"/>
  <c r="K320" i="6" l="1"/>
  <c r="L320" i="6" s="1"/>
  <c r="L6" i="2" l="1"/>
  <c r="K6" i="3"/>
  <c r="D7" i="5" l="1"/>
  <c r="M7" i="6"/>
  <c r="K315" i="6" l="1"/>
  <c r="L315" i="6" s="1"/>
  <c r="K312" i="6" l="1"/>
  <c r="L312" i="6" s="1"/>
  <c r="K316" i="6" l="1"/>
  <c r="L316" i="6" s="1"/>
  <c r="K311" i="6"/>
  <c r="L311" i="6" s="1"/>
  <c r="K310" i="6"/>
  <c r="L310" i="6" s="1"/>
  <c r="K308" i="6"/>
  <c r="L308" i="6" s="1"/>
  <c r="H306" i="6"/>
  <c r="K306" i="6" s="1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F268" i="6"/>
  <c r="K268" i="6" s="1"/>
  <c r="L268" i="6" s="1"/>
  <c r="F267" i="6"/>
  <c r="K267" i="6" s="1"/>
  <c r="L267" i="6" s="1"/>
  <c r="K266" i="6"/>
  <c r="L266" i="6" s="1"/>
  <c r="F265" i="6"/>
  <c r="K265" i="6" s="1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49" i="6"/>
  <c r="L249" i="6" s="1"/>
  <c r="K247" i="6"/>
  <c r="L247" i="6" s="1"/>
  <c r="K246" i="6"/>
  <c r="L246" i="6" s="1"/>
  <c r="F245" i="6"/>
  <c r="K245" i="6" s="1"/>
  <c r="L245" i="6" s="1"/>
  <c r="K244" i="6"/>
  <c r="L244" i="6" s="1"/>
  <c r="K241" i="6"/>
  <c r="L241" i="6" s="1"/>
  <c r="K240" i="6"/>
  <c r="L240" i="6" s="1"/>
  <c r="K239" i="6"/>
  <c r="L239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19" i="6"/>
  <c r="L219" i="6" s="1"/>
  <c r="K217" i="6"/>
  <c r="L217" i="6" s="1"/>
  <c r="K215" i="6"/>
  <c r="L215" i="6" s="1"/>
  <c r="K213" i="6"/>
  <c r="L213" i="6" s="1"/>
  <c r="K212" i="6"/>
  <c r="L212" i="6" s="1"/>
  <c r="K211" i="6"/>
  <c r="L211" i="6" s="1"/>
  <c r="K209" i="6"/>
  <c r="L209" i="6" s="1"/>
  <c r="K208" i="6"/>
  <c r="L208" i="6" s="1"/>
  <c r="K207" i="6"/>
  <c r="L207" i="6" s="1"/>
  <c r="K206" i="6"/>
  <c r="K205" i="6"/>
  <c r="L205" i="6" s="1"/>
  <c r="K204" i="6"/>
  <c r="L204" i="6" s="1"/>
  <c r="K202" i="6"/>
  <c r="L202" i="6" s="1"/>
  <c r="K201" i="6"/>
  <c r="L201" i="6" s="1"/>
  <c r="K200" i="6"/>
  <c r="L200" i="6" s="1"/>
  <c r="K199" i="6"/>
  <c r="L199" i="6" s="1"/>
  <c r="K198" i="6"/>
  <c r="L198" i="6" s="1"/>
  <c r="F197" i="6"/>
  <c r="K197" i="6" s="1"/>
  <c r="L197" i="6" s="1"/>
  <c r="H196" i="6"/>
  <c r="K196" i="6" s="1"/>
  <c r="L196" i="6" s="1"/>
  <c r="K193" i="6"/>
  <c r="L193" i="6" s="1"/>
  <c r="K192" i="6"/>
  <c r="L192" i="6" s="1"/>
  <c r="K191" i="6"/>
  <c r="L191" i="6" s="1"/>
  <c r="K190" i="6"/>
  <c r="L190" i="6" s="1"/>
  <c r="K189" i="6"/>
  <c r="L189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H162" i="6"/>
  <c r="K162" i="6" s="1"/>
  <c r="L162" i="6" s="1"/>
  <c r="F161" i="6"/>
  <c r="K161" i="6" s="1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6" i="4"/>
</calcChain>
</file>

<file path=xl/sharedStrings.xml><?xml version="1.0" encoding="utf-8"?>
<sst xmlns="http://schemas.openxmlformats.org/spreadsheetml/2006/main" count="3274" uniqueCount="1226">
  <si>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</si>
  <si>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</si>
  <si>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</si>
  <si>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</si>
  <si>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</si>
  <si>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</si>
  <si>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</si>
  <si>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</si>
  <si>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</si>
  <si>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</si>
  <si>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</si>
  <si>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</si>
  <si>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</si>
  <si>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</si>
  <si>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</si>
  <si>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</si>
  <si>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</si>
  <si>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</si>
  <si>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</si>
  <si>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</si>
  <si>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</si>
  <si>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</si>
  <si>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</si>
  <si>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</si>
  <si>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</si>
  <si>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</si>
  <si>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</si>
  <si>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</si>
  <si>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</si>
  <si>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</si>
  <si>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</si>
  <si>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</si>
  <si>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</si>
  <si>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</si>
  <si>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</si>
  <si>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</si>
  <si>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</si>
  <si>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</si>
  <si>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</si>
  <si>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</si>
  <si>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</si>
  <si>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</si>
  <si>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</si>
  <si>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</si>
  <si>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</si>
  <si>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</si>
  <si>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</si>
  <si>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</si>
  <si>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</si>
  <si>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</si>
  <si>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</si>
  <si>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</si>
  <si>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</si>
  <si>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</si>
  <si>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</si>
  <si>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</si>
  <si>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</si>
  <si>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</si>
  <si>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</si>
  <si>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</si>
  <si>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</si>
  <si>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</si>
  <si>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</si>
  <si>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</si>
  <si>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</si>
  <si>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</si>
  <si>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</si>
  <si>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</si>
  <si>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</si>
  <si>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</si>
  <si>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</si>
  <si>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</si>
  <si>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</si>
  <si>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</si>
  <si>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</si>
  <si>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</si>
  <si>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</si>
  <si>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</si>
  <si>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</si>
  <si>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</si>
  <si>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</si>
  <si>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</si>
  <si>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</si>
  <si>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</si>
  <si>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</si>
  <si>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</si>
  <si>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</si>
  <si>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</si>
  <si>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</si>
  <si>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</si>
  <si>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</si>
  <si>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</si>
  <si>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</si>
  <si>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</si>
  <si>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</si>
  <si>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</si>
  <si>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</si>
  <si>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</si>
  <si>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</si>
  <si>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</si>
  <si>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</si>
  <si>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</si>
  <si>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</si>
  <si>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</si>
  <si>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</si>
  <si>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</si>
  <si>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</si>
  <si>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</si>
  <si>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</si>
  <si>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</si>
  <si>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</si>
  <si>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</si>
  <si>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</si>
  <si>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</si>
  <si>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</si>
  <si>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</si>
  <si>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</si>
  <si>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</si>
  <si>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</si>
  <si>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</si>
  <si>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</si>
  <si>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</si>
  <si>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</si>
  <si>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</si>
  <si>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</si>
  <si>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</si>
  <si>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</si>
  <si>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</si>
  <si>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</si>
  <si>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</si>
  <si>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</si>
  <si>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</si>
  <si>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</si>
  <si>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</si>
  <si>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</si>
  <si>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</si>
  <si>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</si>
  <si>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</si>
  <si>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</si>
  <si>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</si>
  <si>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</si>
  <si>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</si>
  <si>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</si>
  <si>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</si>
  <si>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</si>
  <si>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</si>
  <si>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</si>
  <si>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</si>
  <si>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</si>
  <si>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</si>
  <si>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</si>
  <si>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</si>
  <si>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</si>
  <si>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</si>
  <si>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</si>
  <si>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</si>
  <si>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</si>
  <si>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</si>
  <si>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</si>
  <si>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</si>
  <si>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</si>
  <si>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</si>
  <si>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</si>
  <si>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</si>
  <si>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</si>
  <si>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</si>
  <si>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</si>
  <si>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</si>
  <si>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</si>
  <si>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</si>
  <si>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</si>
  <si>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</si>
  <si>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</si>
  <si>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</si>
  <si>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</si>
  <si>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</si>
  <si>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</si>
  <si>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</si>
  <si>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</si>
  <si>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</si>
  <si>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</si>
  <si>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</si>
  <si>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</si>
  <si>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</si>
  <si>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</si>
  <si>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</si>
  <si>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</si>
  <si>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</si>
  <si>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</si>
  <si>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</si>
  <si>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</si>
  <si>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</si>
  <si>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</si>
  <si>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</si>
  <si>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</si>
  <si>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</si>
  <si>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</si>
  <si>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</si>
  <si>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</si>
  <si>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</si>
  <si>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</si>
  <si>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</si>
  <si>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</si>
  <si>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</si>
  <si>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</si>
  <si>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</si>
  <si>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</si>
  <si>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</si>
  <si>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</si>
  <si>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</si>
  <si>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</si>
  <si>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</si>
  <si>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</si>
  <si>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</si>
  <si>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</si>
  <si>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</si>
  <si>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</si>
  <si>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</si>
  <si>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</si>
  <si>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</si>
  <si>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</si>
  <si>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</si>
  <si>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</si>
  <si>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</si>
  <si>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</si>
  <si>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</si>
  <si>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</si>
  <si>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</si>
  <si>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</si>
  <si>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</si>
  <si>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</si>
  <si>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</si>
  <si>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</si>
  <si>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</si>
  <si>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</si>
  <si>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</si>
  <si>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</si>
  <si>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</si>
  <si>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</si>
  <si>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</si>
  <si>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</si>
  <si>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</si>
  <si>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</si>
  <si>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</si>
  <si>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</si>
  <si>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</si>
  <si>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</si>
  <si>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</si>
  <si>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</si>
  <si>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</si>
  <si>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</si>
  <si>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</si>
  <si>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</si>
  <si>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</si>
  <si>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</si>
  <si>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</si>
  <si>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</si>
  <si>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</si>
  <si>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</si>
  <si>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</si>
  <si>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</si>
  <si>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</si>
  <si>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</si>
  <si>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</si>
  <si>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</si>
  <si>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</si>
  <si>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</si>
  <si>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</si>
  <si>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</si>
  <si>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</si>
  <si>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</si>
  <si>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</si>
  <si>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</si>
  <si>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</si>
  <si>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</si>
  <si>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</si>
  <si>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</si>
  <si>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</si>
  <si>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</si>
  <si>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</si>
  <si>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</si>
  <si>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</si>
  <si>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</si>
  <si>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</si>
  <si>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</si>
  <si>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</si>
  <si>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</si>
  <si>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</si>
  <si>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</si>
  <si>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</si>
  <si>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</si>
  <si>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</si>
  <si>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</si>
  <si>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</si>
  <si>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</si>
  <si>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</si>
  <si>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</si>
  <si>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</si>
  <si>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</si>
  <si>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</si>
  <si>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</si>
  <si>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</si>
  <si>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</si>
  <si>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</si>
  <si>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</si>
  <si>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</si>
  <si>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</si>
  <si>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</si>
  <si>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</si>
  <si>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</si>
  <si>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</si>
  <si>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</si>
  <si>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</si>
  <si>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</si>
  <si>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</si>
  <si>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</si>
  <si>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</si>
  <si>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</si>
  <si>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</si>
  <si>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</si>
  <si>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</si>
  <si>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</si>
  <si>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</si>
  <si>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</si>
  <si>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</si>
  <si>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</si>
  <si>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</si>
  <si>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</si>
  <si>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</si>
  <si>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</si>
  <si>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</si>
  <si>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</si>
  <si>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</si>
  <si>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</si>
  <si>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</si>
  <si>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</si>
  <si>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</si>
  <si>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</si>
  <si>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</si>
  <si>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</si>
  <si>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</si>
  <si>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</si>
  <si>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</si>
  <si>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</si>
  <si>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</si>
  <si>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</si>
  <si>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</si>
  <si>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</si>
  <si>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</si>
  <si>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</si>
  <si>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</si>
  <si>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</si>
  <si>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</si>
  <si>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</si>
  <si>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</si>
  <si>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</si>
  <si>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</si>
  <si>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</si>
  <si>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</si>
  <si>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</si>
  <si>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</si>
  <si>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</si>
  <si>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</si>
  <si>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</si>
  <si>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</si>
  <si>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</si>
  <si>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</si>
  <si>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</si>
  <si>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</si>
  <si>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</si>
  <si>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</si>
  <si>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</si>
  <si>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</si>
  <si>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</si>
  <si>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</si>
  <si>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</si>
  <si>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</si>
  <si>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</si>
  <si>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</si>
  <si>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</si>
  <si>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</si>
  <si>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</si>
  <si>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</si>
  <si>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</si>
  <si>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</si>
  <si>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</si>
  <si>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</si>
  <si>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</si>
  <si>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</si>
  <si>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</si>
  <si>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</si>
  <si>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</si>
  <si>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</si>
  <si>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</si>
  <si>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</si>
  <si>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</si>
  <si>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</si>
  <si>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</si>
  <si>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</si>
  <si>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</si>
  <si>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</si>
  <si>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</si>
  <si>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</si>
  <si>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</si>
  <si>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</si>
  <si>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</si>
  <si>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</si>
  <si>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</si>
  <si>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</si>
  <si>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</si>
  <si>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</si>
  <si>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</si>
  <si>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</si>
  <si>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</si>
  <si>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</si>
  <si>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</si>
  <si>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</si>
  <si>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</si>
  <si>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</si>
  <si>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</si>
  <si>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</si>
  <si>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</si>
  <si>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</si>
  <si>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</si>
  <si>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</si>
  <si>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</si>
  <si>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</si>
  <si>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</si>
  <si>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</si>
  <si>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</si>
  <si>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</si>
  <si>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</si>
  <si>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</si>
  <si>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</si>
  <si>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</si>
  <si>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</si>
  <si>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</si>
  <si>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</si>
  <si>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</si>
  <si>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</si>
  <si>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</si>
  <si>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</si>
  <si>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</si>
  <si>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</si>
  <si>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</si>
  <si>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</si>
  <si>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</si>
  <si>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</si>
  <si>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</si>
  <si>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</si>
  <si>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</si>
  <si>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</si>
  <si>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</si>
  <si>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</si>
  <si>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</si>
  <si>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</si>
  <si>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</si>
  <si>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</si>
  <si>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</si>
  <si>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</si>
  <si>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</si>
  <si>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</si>
  <si>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</si>
  <si>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</si>
  <si>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</si>
  <si>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</si>
  <si>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</si>
  <si>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</si>
  <si>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</si>
  <si>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</si>
  <si>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</si>
  <si>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</si>
  <si>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</si>
  <si>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</si>
  <si>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</si>
  <si>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</si>
  <si>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</si>
  <si>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</si>
  <si>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</si>
  <si>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</si>
  <si>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</si>
  <si>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</si>
  <si>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</si>
  <si>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</si>
  <si>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</si>
  <si>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</si>
  <si>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</si>
  <si>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</si>
  <si>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</si>
  <si>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</si>
  <si>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</si>
  <si>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</si>
  <si>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</si>
  <si>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</si>
  <si>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</si>
  <si>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</si>
  <si>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</si>
  <si>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</si>
  <si>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</si>
  <si>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</si>
  <si>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</si>
  <si>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</si>
  <si>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</si>
  <si>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</si>
  <si>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</si>
  <si>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</si>
  <si>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</si>
  <si>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</si>
  <si>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</si>
  <si>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</si>
  <si>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</si>
  <si>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</si>
  <si>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</si>
  <si>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</si>
  <si>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</si>
  <si>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</si>
  <si>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</si>
  <si>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</si>
  <si>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</si>
  <si>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</si>
  <si>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</si>
  <si>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</si>
  <si>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</si>
  <si>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</si>
  <si>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</si>
  <si>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</si>
  <si>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</si>
  <si>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</si>
  <si>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</si>
  <si>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</si>
  <si>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</si>
  <si>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</si>
  <si>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</si>
  <si>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</si>
  <si>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</si>
  <si>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</si>
  <si>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</si>
  <si>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</si>
  <si>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</si>
  <si>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</si>
  <si>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</si>
  <si>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</si>
  <si>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</si>
  <si>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</si>
  <si>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</si>
  <si>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</si>
  <si>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</si>
  <si>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</si>
  <si>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</si>
  <si>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</si>
  <si>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</si>
  <si>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</si>
  <si>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</si>
  <si>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</si>
  <si>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</si>
  <si>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</si>
  <si>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</si>
  <si>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</si>
  <si>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</si>
  <si>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</si>
  <si>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</si>
  <si>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</si>
  <si>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</si>
  <si>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</si>
  <si>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</si>
  <si>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</si>
  <si>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</si>
  <si>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</si>
  <si>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</si>
  <si>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</si>
  <si>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</si>
  <si>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</si>
  <si>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</si>
  <si>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</si>
  <si>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</si>
  <si>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</si>
  <si>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</si>
  <si>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</si>
  <si>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</si>
  <si>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</si>
  <si>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</si>
  <si>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</si>
  <si>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</si>
  <si>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</si>
  <si>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</si>
  <si>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</si>
  <si>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</si>
  <si>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</si>
  <si>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</si>
  <si>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</si>
  <si>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</si>
  <si>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</si>
  <si>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</si>
  <si>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</si>
  <si>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</si>
  <si>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</si>
  <si>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</si>
  <si>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</si>
  <si>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</si>
  <si>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</si>
  <si>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</si>
  <si>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</si>
  <si>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</si>
  <si>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</si>
  <si>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</si>
  <si>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</si>
  <si>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</si>
  <si>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</si>
  <si>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</si>
  <si>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</si>
  <si>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</si>
  <si>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</si>
  <si>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</si>
  <si>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</si>
  <si>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</si>
  <si>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</si>
  <si>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</si>
  <si>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</si>
  <si>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</si>
  <si>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</si>
  <si>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</si>
  <si>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</si>
  <si>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</si>
  <si>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</si>
  <si>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</si>
  <si>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</si>
  <si>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</si>
  <si>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</si>
  <si>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</si>
  <si>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</si>
  <si>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</si>
  <si>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</si>
  <si>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</si>
  <si>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</si>
  <si>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</si>
  <si>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</si>
  <si>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</si>
  <si>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</si>
  <si>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</si>
  <si>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</si>
  <si>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</si>
  <si>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</si>
  <si>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</si>
  <si>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</si>
  <si>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</si>
  <si>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</si>
  <si>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</si>
  <si>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</si>
  <si>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</si>
  <si>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</si>
  <si>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</si>
  <si>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</si>
  <si>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</si>
  <si>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</si>
  <si>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</si>
  <si>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</si>
  <si>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</si>
  <si>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</si>
  <si>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</si>
  <si>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</si>
  <si>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</si>
  <si>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</si>
  <si>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</si>
  <si>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</si>
  <si>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</si>
  <si>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</si>
  <si>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</si>
  <si>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</si>
  <si>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</si>
  <si>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</si>
  <si>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</si>
  <si>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</si>
  <si>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</si>
  <si>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</si>
  <si>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</si>
  <si>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</si>
  <si>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</si>
  <si>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</si>
  <si>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</si>
  <si>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</si>
  <si>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</si>
  <si>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</si>
  <si>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</si>
  <si>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</si>
  <si>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</si>
  <si>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</si>
  <si>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</si>
  <si>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</si>
  <si>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</si>
  <si>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</si>
  <si>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</si>
  <si>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</si>
  <si>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</si>
  <si>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</si>
  <si>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</si>
  <si>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</si>
  <si>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</si>
  <si>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</si>
  <si>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</si>
  <si>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</si>
  <si>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</si>
  <si>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</si>
  <si>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</si>
  <si>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</si>
  <si>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</si>
  <si>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</si>
  <si>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</si>
  <si>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</si>
  <si>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</si>
  <si>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</si>
  <si>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</si>
  <si>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</si>
  <si>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</si>
  <si>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</si>
  <si>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</si>
  <si>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</si>
  <si>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</si>
  <si>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</si>
  <si>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</si>
  <si>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</si>
  <si>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</si>
  <si>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</si>
  <si>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</si>
  <si>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</si>
  <si>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</si>
  <si>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</si>
  <si>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</si>
  <si>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</si>
  <si>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</si>
  <si>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</si>
  <si>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</si>
  <si>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</si>
  <si>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</si>
  <si>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</si>
  <si>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</si>
  <si>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</si>
  <si>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</si>
  <si>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</si>
  <si>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</si>
  <si>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</si>
  <si>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</si>
  <si>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</si>
  <si>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</si>
  <si>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</si>
  <si>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</si>
  <si>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</si>
  <si>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</si>
  <si>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</si>
  <si>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</si>
  <si>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</si>
  <si>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</si>
  <si>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</si>
  <si>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</si>
  <si>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</si>
  <si>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</si>
  <si>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</si>
  <si>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</si>
  <si>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</si>
  <si>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</si>
  <si>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</si>
  <si>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</si>
  <si>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</si>
  <si>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</si>
  <si>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</si>
  <si>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</si>
  <si>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</si>
  <si>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</si>
  <si>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</si>
  <si>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</si>
  <si>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</si>
  <si>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</si>
  <si>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</si>
  <si>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</si>
  <si>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</si>
  <si>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</si>
  <si>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</si>
  <si>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</si>
  <si>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</si>
  <si>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</si>
  <si>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</si>
  <si>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</si>
  <si>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</si>
  <si>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</si>
  <si>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</si>
  <si>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</si>
  <si>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</si>
  <si>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</si>
  <si>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</si>
  <si>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</si>
  <si>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</si>
  <si>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</si>
  <si>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</si>
  <si>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</si>
  <si>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</si>
  <si>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</si>
  <si>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</si>
  <si>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</si>
  <si>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</si>
  <si>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</si>
  <si>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</si>
  <si>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</si>
  <si>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</si>
  <si>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</si>
  <si>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</si>
  <si>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</si>
  <si>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</si>
  <si>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</si>
  <si>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</si>
  <si>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</si>
  <si>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</si>
  <si>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</si>
  <si>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</si>
  <si>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</si>
  <si>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</si>
  <si>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</si>
  <si>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</si>
  <si>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</si>
  <si>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</si>
  <si>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</si>
  <si>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</si>
  <si>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</si>
  <si>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</si>
  <si>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</si>
  <si>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</si>
  <si>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</si>
  <si>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</si>
  <si>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</si>
  <si>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</si>
  <si>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</si>
  <si>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</si>
  <si>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</si>
  <si>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</si>
  <si>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</si>
  <si>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</si>
  <si>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</si>
  <si>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</si>
  <si>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</si>
  <si>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</si>
  <si>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</si>
  <si>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</si>
  <si>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</si>
  <si>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</si>
  <si>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</si>
  <si>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48-52</t>
  </si>
  <si>
    <t>920-930</t>
  </si>
  <si>
    <t>37.3-41.30</t>
  </si>
  <si>
    <t>2485-2585</t>
  </si>
  <si>
    <t>2800-3000</t>
  </si>
  <si>
    <t>MULTIPLIER SHARE &amp; STOCK ADVISORS PRIVATE LIMITED</t>
  </si>
  <si>
    <t>2150-2350</t>
  </si>
  <si>
    <t>Chemicals</t>
  </si>
  <si>
    <t>Profit of Rs.20/-</t>
  </si>
  <si>
    <t>5050-5300</t>
  </si>
  <si>
    <t>730-740</t>
  </si>
  <si>
    <t>NILKAMAL</t>
  </si>
  <si>
    <t>1705-1750</t>
  </si>
  <si>
    <t>1875-2000</t>
  </si>
  <si>
    <t>Profiit of Rs.15/-</t>
  </si>
  <si>
    <t>180-195</t>
  </si>
  <si>
    <t>Profit of Rs.24/-</t>
  </si>
  <si>
    <t>1320-1330</t>
  </si>
  <si>
    <t>LTF</t>
  </si>
  <si>
    <t>TATACONSUM MAY FUT</t>
  </si>
  <si>
    <t>1128-1150</t>
  </si>
  <si>
    <t>NSE</t>
  </si>
  <si>
    <t>NIFTY 21800 PE 30 MAY</t>
  </si>
  <si>
    <t>NIFTY 23200 CE 30 MAY</t>
  </si>
  <si>
    <t>695-730</t>
  </si>
  <si>
    <t>180-190</t>
  </si>
  <si>
    <t>1600-1700</t>
  </si>
  <si>
    <t>SIPTL</t>
  </si>
  <si>
    <t>KOTAKBANK 1600 CE 30 MAY</t>
  </si>
  <si>
    <t>KOTAKBANK 1660 CE 30 MAY</t>
  </si>
  <si>
    <t>Profit of Rs.7/-</t>
  </si>
  <si>
    <t>NIFTY 22700 PE 2-MAY</t>
  </si>
  <si>
    <t>80-120</t>
  </si>
  <si>
    <t>Profit of Rs.25.5/-</t>
  </si>
  <si>
    <t>NIFTY 22600 CE 2-MAY</t>
  </si>
  <si>
    <t>NIFTY 22750 CE 2-MAY</t>
  </si>
  <si>
    <t>JUBLFOOD MAY FUT</t>
  </si>
  <si>
    <t>468-478</t>
  </si>
  <si>
    <t>ASIANPAINT MAY FUT</t>
  </si>
  <si>
    <t>3055-3108</t>
  </si>
  <si>
    <t>Retail Research Technical Calls &amp; Fundamental Performance Report for the month of May-2024</t>
  </si>
  <si>
    <t>NIFTY 22800 PE 9-MAY</t>
  </si>
  <si>
    <t>NIFTY 22600 PE 9-MAY</t>
  </si>
  <si>
    <t>Profit of Rs.33/-</t>
  </si>
  <si>
    <t>FINNIFTY 21950 CE 7-MAY</t>
  </si>
  <si>
    <t>160-200</t>
  </si>
  <si>
    <t>BANKNIFTY 49200 CE 8-MAY</t>
  </si>
  <si>
    <t>400-500</t>
  </si>
  <si>
    <t>Profit of Rs.65/-</t>
  </si>
  <si>
    <t>Loss of Rs.42/-</t>
  </si>
  <si>
    <t>Loss of Rs.52.5/-</t>
  </si>
  <si>
    <t>Profit of Rs.8.5/-</t>
  </si>
  <si>
    <t>Profit of Rs.11.5/-</t>
  </si>
  <si>
    <t>Loss of Rs.04/-</t>
  </si>
  <si>
    <t>464-473</t>
  </si>
  <si>
    <t>490-500</t>
  </si>
  <si>
    <t>Profit of Rs.10.5/-</t>
  </si>
  <si>
    <t>Profit of Rs.205/-</t>
  </si>
  <si>
    <t>SBIN MAY FUT</t>
  </si>
  <si>
    <t>820-835</t>
  </si>
  <si>
    <t>BANKNIFTY 48900 CE 8-MAY</t>
  </si>
  <si>
    <t>480-580</t>
  </si>
  <si>
    <t>Loss of Rs.105/-</t>
  </si>
  <si>
    <t>GUJTLRM</t>
  </si>
  <si>
    <t>HDFCLIFE MAY FUT</t>
  </si>
  <si>
    <t>550-542</t>
  </si>
  <si>
    <t>NIFTY 22400 PE 09-MAY</t>
  </si>
  <si>
    <t>110-140</t>
  </si>
  <si>
    <t>432-442</t>
  </si>
  <si>
    <t>468-495</t>
  </si>
  <si>
    <t>FINNIFTY 21650 CE 07-MAY</t>
  </si>
  <si>
    <t>90-130</t>
  </si>
  <si>
    <t>Loss of Rs.36/-</t>
  </si>
  <si>
    <t>Loss of Rs.15/-</t>
  </si>
  <si>
    <t>UPL MAY FUT</t>
  </si>
  <si>
    <t>466-458</t>
  </si>
  <si>
    <t>HAVELLS MAY FUT</t>
  </si>
  <si>
    <t>1701-1722</t>
  </si>
  <si>
    <t>FEDERALBNK MAY FUT</t>
  </si>
  <si>
    <t>163-165</t>
  </si>
  <si>
    <t>VEDL 390 PE MAY</t>
  </si>
  <si>
    <t>VEDL 380 PE MAY</t>
  </si>
  <si>
    <t>Profit of Rs.0.90/-</t>
  </si>
  <si>
    <t>BANKNIFTY 48300 PE 08-MAY</t>
  </si>
  <si>
    <t>350-450</t>
  </si>
  <si>
    <t>Profit of Rs.0.5/-</t>
  </si>
  <si>
    <t>Profit of Rs.17/-</t>
  </si>
  <si>
    <t>AXISBANK MAY FUT</t>
  </si>
  <si>
    <t>1148-1165</t>
  </si>
  <si>
    <t>Loss of Rs.8/-</t>
  </si>
  <si>
    <t>NIFTY 22300 PE 09-MAY</t>
  </si>
  <si>
    <t>120-200</t>
  </si>
  <si>
    <t>NIFTY 23000 CE 30 MAY</t>
  </si>
  <si>
    <t>Profit of Rs.26/-</t>
  </si>
  <si>
    <t>Loss of Rs.2.5/-</t>
  </si>
  <si>
    <t>NIFTY 22200 PE 9 MAY</t>
  </si>
  <si>
    <t>NIFTY 22250 CE 9 MAY</t>
  </si>
  <si>
    <t>Profit of Rs.39.5/-</t>
  </si>
  <si>
    <t>RELIANCE MAY FUT</t>
  </si>
  <si>
    <t>2868-2910</t>
  </si>
  <si>
    <t>NIFTY 22150 CE 9 MAY</t>
  </si>
  <si>
    <t>100-150</t>
  </si>
  <si>
    <t>LT 3380 CE MAY</t>
  </si>
  <si>
    <t>LT 3460 CE MAY</t>
  </si>
  <si>
    <t>BANKNIFTY 48000 CE 15 MAY</t>
  </si>
  <si>
    <t>450-550</t>
  </si>
  <si>
    <t>DIXON MAY FUT</t>
  </si>
  <si>
    <t>8545-8650</t>
  </si>
  <si>
    <t>ASTRAL MAY FUT</t>
  </si>
  <si>
    <t>2108-2140</t>
  </si>
  <si>
    <t>Loss of Rs.85/-</t>
  </si>
  <si>
    <t>Profit of Rs.4/-</t>
  </si>
  <si>
    <t>Loss of Rs.50/-</t>
  </si>
  <si>
    <t>Loss of Rs.7/-</t>
  </si>
  <si>
    <t>Profit of Rs.2/-</t>
  </si>
  <si>
    <t>NIFTY 22000 PE 16 MAY</t>
  </si>
  <si>
    <t>200-250</t>
  </si>
  <si>
    <t>BANKNIFTY 47700 PE 15 MAY</t>
  </si>
  <si>
    <t>Profit of Rs.3/-</t>
  </si>
  <si>
    <t>Profit of Rs.13/-</t>
  </si>
  <si>
    <t>Profit of Rs.27/-</t>
  </si>
  <si>
    <t>Profit of Rs.72.5/-</t>
  </si>
  <si>
    <t>ETT</t>
  </si>
  <si>
    <t>RDS CORPORATE SERVICES PRIVATE LIMITED</t>
  </si>
  <si>
    <t>GRAVITON RESEARCH CAPITAL LLP</t>
  </si>
  <si>
    <t>TRU</t>
  </si>
  <si>
    <t>TruCap Finance Limited</t>
  </si>
  <si>
    <t>IND SWIFT LABORATORIES LIMITED</t>
  </si>
  <si>
    <t>BANKNIFTY 47300 CE 15 MAY</t>
  </si>
  <si>
    <t>Profit of Rs.16/-</t>
  </si>
  <si>
    <t>Profit of Rs.7.5/-</t>
  </si>
  <si>
    <t>Loss of Rs.12.5 /-</t>
  </si>
  <si>
    <t>NIFTY 21900 CE 16 MAY</t>
  </si>
  <si>
    <t>200-280</t>
  </si>
  <si>
    <t>Profit of Rs.35/-</t>
  </si>
  <si>
    <t>Profit of Rs.80/-</t>
  </si>
  <si>
    <t>MIDCPNIFTY 10825 CE 13 MAY</t>
  </si>
  <si>
    <t>50-65</t>
  </si>
  <si>
    <t>Profit of Rs.11.5-</t>
  </si>
  <si>
    <t>FINNIFTY 21200 CE 14 MAY</t>
  </si>
  <si>
    <t>95-125</t>
  </si>
  <si>
    <t>Loss of Rs.26/-</t>
  </si>
  <si>
    <t>JINDALSTEL MAY FUT</t>
  </si>
  <si>
    <t>957-974</t>
  </si>
  <si>
    <t>Profit of Rs.2.5/-</t>
  </si>
  <si>
    <t>CUMMINSIND MAY FUT</t>
  </si>
  <si>
    <t>3544-3579</t>
  </si>
  <si>
    <t>FINNIFTY 21300 PE 14 MAY</t>
  </si>
  <si>
    <t>440-460</t>
  </si>
  <si>
    <t>FINNIFTY 21250 CE 14 MAY</t>
  </si>
  <si>
    <t>NIFTY MAY FUT</t>
  </si>
  <si>
    <t>NIFTY 22300 CE 16-MAY</t>
  </si>
  <si>
    <t>Profit of Rs.108.5/-</t>
  </si>
  <si>
    <t>480-490</t>
  </si>
  <si>
    <t>Profit of Rs.14.5/-</t>
  </si>
  <si>
    <t>FTL</t>
  </si>
  <si>
    <t>GREEN PEAKS ENTERPRISES LLP</t>
  </si>
  <si>
    <t>MANSI SHARE AND STOCK ADVISORS PVT LTD</t>
  </si>
  <si>
    <t>HINDMOTORS</t>
  </si>
  <si>
    <t>Hindustan Motors Limited</t>
  </si>
  <si>
    <t>TOPGAIN FINANCE PRIVATE LIMITED</t>
  </si>
  <si>
    <t>TVSMOTOR MAY FUT</t>
  </si>
  <si>
    <t>HCLTECH MAY FUT</t>
  </si>
  <si>
    <t>1355-1385</t>
  </si>
  <si>
    <t>2155-2185</t>
  </si>
  <si>
    <t>BANKNIFTY 47600 CE 15 MAY</t>
  </si>
  <si>
    <t>180-270</t>
  </si>
  <si>
    <t>Profit of Rs.19.5/-</t>
  </si>
  <si>
    <t>Loss of Rs.29/-</t>
  </si>
  <si>
    <t>Profit of Rs.9.5/-</t>
  </si>
  <si>
    <t>Accu &lt;&gt;</t>
  </si>
  <si>
    <t>3752-3852</t>
  </si>
  <si>
    <t>4072-4172</t>
  </si>
  <si>
    <t>1425.5-1477.5</t>
  </si>
  <si>
    <t>1610.5-1730.5</t>
  </si>
  <si>
    <t>1805-1955</t>
  </si>
  <si>
    <t>1292-1342</t>
  </si>
  <si>
    <t>1417-1492</t>
  </si>
  <si>
    <t>SETU SECURITIES PVT. LTD.</t>
  </si>
  <si>
    <t>MANSI SHARE &amp; STOCK ADVISORS PRIVATE LIMITED</t>
  </si>
  <si>
    <t>NOBLE POLYMERS LIMITED NOBLE</t>
  </si>
  <si>
    <t>SHUBHAM ASHOKBHAI PATEL</t>
  </si>
  <si>
    <t>NIKHIL RAJESH SINGH</t>
  </si>
  <si>
    <t>LLFICL</t>
  </si>
  <si>
    <t>NBFOOT</t>
  </si>
  <si>
    <t>OSIAJEE</t>
  </si>
  <si>
    <t>REEMA SAROYA</t>
  </si>
  <si>
    <t>SAWABUSI</t>
  </si>
  <si>
    <t>CAMELLIA TRADEX PRIVATE LIMITED</t>
  </si>
  <si>
    <t>MOS</t>
  </si>
  <si>
    <t>Mos Utility Limited</t>
  </si>
  <si>
    <t>SANG-RE</t>
  </si>
  <si>
    <t>Sanginita Chemicals Ltd</t>
  </si>
  <si>
    <t>SRESTHA FINVEST LIMITED</t>
  </si>
  <si>
    <t>SLONE</t>
  </si>
  <si>
    <t>Slone Infosystems Limited</t>
  </si>
  <si>
    <t>SETU SECURITIES PVT LTD</t>
  </si>
  <si>
    <t>Profit of Rs.19/-</t>
  </si>
  <si>
    <t>H</t>
  </si>
  <si>
    <t>K</t>
  </si>
  <si>
    <t>N</t>
  </si>
  <si>
    <t>V</t>
  </si>
  <si>
    <t>J</t>
  </si>
  <si>
    <t>R</t>
  </si>
  <si>
    <t>D</t>
  </si>
  <si>
    <t>Profit of Rs.24.5/-</t>
  </si>
  <si>
    <t>NIFTY 22200 CE 16 MAY</t>
  </si>
  <si>
    <t>BANKNIFTY 47700 CE 22 MAY</t>
  </si>
  <si>
    <t>BANKNIFTY 48000 CE 22 MAY</t>
  </si>
  <si>
    <t>810-830</t>
  </si>
  <si>
    <t>2500-2600</t>
  </si>
  <si>
    <t>Profit of Rs.12.75/-</t>
  </si>
  <si>
    <t>Profit of Rs.10/-</t>
  </si>
  <si>
    <t>INFY MAY FUT</t>
  </si>
  <si>
    <t>1481-1508</t>
  </si>
  <si>
    <t>2307.5-2237.5</t>
  </si>
  <si>
    <t>1454-1456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</si>
  <si>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</si>
  <si>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</si>
  <si>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</si>
  <si>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</si>
  <si>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</si>
  <si>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</si>
  <si>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</si>
  <si>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</si>
  <si>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</si>
  <si>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</si>
  <si>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</si>
  <si>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</si>
  <si>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</si>
  <si>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</si>
  <si>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</si>
  <si>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</si>
  <si>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</si>
  <si>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</si>
  <si>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</si>
  <si>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</si>
  <si>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</si>
  <si>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</si>
  <si>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</si>
  <si>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</si>
  <si>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</si>
  <si>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</si>
  <si>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</si>
  <si>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</si>
  <si>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</si>
  <si>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</si>
  <si>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</si>
  <si>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VIVEK KANDA</t>
  </si>
  <si>
    <t>GUTTIKONDA VARA LAKSHMI</t>
  </si>
  <si>
    <t>JANUSCORP</t>
  </si>
  <si>
    <t>NAGTECH</t>
  </si>
  <si>
    <t>REGENT COMMODITIES BROKING PRIVATE LIMITED</t>
  </si>
  <si>
    <t>DEV GANPAT PAWAR</t>
  </si>
  <si>
    <t>GRANDEUR CORPORATION PRIVATE LIMITED</t>
  </si>
  <si>
    <t>N L RUNGTA (HUF)</t>
  </si>
  <si>
    <t>SYLPH</t>
  </si>
  <si>
    <t>NIKUNJ KAUSHIK SHAH</t>
  </si>
  <si>
    <t>WAA</t>
  </si>
  <si>
    <t>BLUEPEBBLE</t>
  </si>
  <si>
    <t>Blue Pebble Limited</t>
  </si>
  <si>
    <t>TITAGARH RAIL SYSTEMS LTD</t>
  </si>
  <si>
    <t>22520-22640</t>
  </si>
  <si>
    <t>Profit of Rs.87.5/-</t>
  </si>
  <si>
    <t>NIFTY 22500 PE 30 MAY</t>
  </si>
  <si>
    <t>NIFTY 22200 PE 30 MAY</t>
  </si>
  <si>
    <t>BANKNIFTY 48100 CE 22 MAY</t>
  </si>
  <si>
    <t>BANKNIFTY 48500 CE 22 MAY</t>
  </si>
  <si>
    <t>AAPLUSTRAD</t>
  </si>
  <si>
    <t>AMITINT</t>
  </si>
  <si>
    <t>VISHAL RAJENDRA GORADIA</t>
  </si>
  <si>
    <t>KAVITA MAYANK VARIA</t>
  </si>
  <si>
    <t>AMKAY</t>
  </si>
  <si>
    <t>MOUNTAIN VENTURES</t>
  </si>
  <si>
    <t>AZTEC</t>
  </si>
  <si>
    <t>BANASFN</t>
  </si>
  <si>
    <t>JR SEAMLESS PRIVATE LIMITED</t>
  </si>
  <si>
    <t>CINERAD</t>
  </si>
  <si>
    <t>DIPAK DWIWEDI</t>
  </si>
  <si>
    <t>SEIFER RICHARD MASCARENHAS</t>
  </si>
  <si>
    <t>KAUSHAL HITESHBHAI PARIKH</t>
  </si>
  <si>
    <t>GANONPRO</t>
  </si>
  <si>
    <t>MAVI BUSINESS VENTURES LLP</t>
  </si>
  <si>
    <t>GOYALASS</t>
  </si>
  <si>
    <t>YOGESHKUMARSHUKLA</t>
  </si>
  <si>
    <t>HEMA JAYPRAKASH BHAVSAR</t>
  </si>
  <si>
    <t>PRASHANT RAMSURAT VERMA</t>
  </si>
  <si>
    <t>JETINFRA</t>
  </si>
  <si>
    <t>ATUL B MEHTA</t>
  </si>
  <si>
    <t>MAHALXSE</t>
  </si>
  <si>
    <t>NISHANK SAKARIYA</t>
  </si>
  <si>
    <t>LEMON MANAGEMENT CONSULTANCY PRIVATE LIMITED</t>
  </si>
  <si>
    <t>CHAMELEON COMMODITIES LIMITED</t>
  </si>
  <si>
    <t>LIMPID INVESTMENTS PVT LTD</t>
  </si>
  <si>
    <t>ARANGETAM TRADING COMPANY LLP .</t>
  </si>
  <si>
    <t>ADITYA INVESTMENTS AND COMMUNICATIONS LTD</t>
  </si>
  <si>
    <t>PIOTEX</t>
  </si>
  <si>
    <t>SELVAMURTHY AKILANDESWARI</t>
  </si>
  <si>
    <t>VINEY EQUITY MARKET LLP</t>
  </si>
  <si>
    <t>AXITA EXPORTS PRIVATE LIMITED</t>
  </si>
  <si>
    <t>AXITA INDUSTRIES PRIVATE LIMITED</t>
  </si>
  <si>
    <t>NG FAMILY TRUST</t>
  </si>
  <si>
    <t>CRAFT EMERGING MARKET FUND PCC- CITADEL CAPITAL FUND</t>
  </si>
  <si>
    <t>DHARAM PAL AGGARWAL</t>
  </si>
  <si>
    <t>MILIN RAIJADA</t>
  </si>
  <si>
    <t>SPREAD X SECURITIES PRIVATE LIMITED</t>
  </si>
  <si>
    <t>PURPLE</t>
  </si>
  <si>
    <t>MEHUL KANUBHAI VAGHELA</t>
  </si>
  <si>
    <t>REKHA RAMESH GUPTA</t>
  </si>
  <si>
    <t>TRANSVOY</t>
  </si>
  <si>
    <t>ALPESHSINH VIJAYSINH RAJPUT</t>
  </si>
  <si>
    <t>VIKALPS</t>
  </si>
  <si>
    <t>SANGEETA AGARWAL</t>
  </si>
  <si>
    <t>WIMPLAST</t>
  </si>
  <si>
    <t>ANKIT JAIN</t>
  </si>
  <si>
    <t>AGUL</t>
  </si>
  <si>
    <t>A G Universal Limited</t>
  </si>
  <si>
    <t>SUHAS RAJU VASISHTHA</t>
  </si>
  <si>
    <t>Crompt Grea Con Elec Ltd</t>
  </si>
  <si>
    <t>DAVANGERE</t>
  </si>
  <si>
    <t>Davangere Sugar Company L</t>
  </si>
  <si>
    <t>ELUHIM LIMITED</t>
  </si>
  <si>
    <t>Garden Reach Ship</t>
  </si>
  <si>
    <t>ANKITA VISHAL SHAH</t>
  </si>
  <si>
    <t>MOIL</t>
  </si>
  <si>
    <t>MOIL Limited</t>
  </si>
  <si>
    <t>NAMAN</t>
  </si>
  <si>
    <t>Naman In-Store (India) L</t>
  </si>
  <si>
    <t>NEIGHBOURHOOD INVESTMENT PRIVATE LIMITED</t>
  </si>
  <si>
    <t>NDL</t>
  </si>
  <si>
    <t>Nandan Denim Limited</t>
  </si>
  <si>
    <t>NISHCHAYA TRADINGS PRIVATE LIMITED</t>
  </si>
  <si>
    <t>PLATIND</t>
  </si>
  <si>
    <t>Platinum Industries Ltd</t>
  </si>
  <si>
    <t>VT CAPITAL MARKET PVT LTD</t>
  </si>
  <si>
    <t>PRAMARA</t>
  </si>
  <si>
    <t>Pramara Promotions Ltd</t>
  </si>
  <si>
    <t>ANIL VISHANJI DEDHIA</t>
  </si>
  <si>
    <t>PRAVEEN KUMAR  GUPTA</t>
  </si>
  <si>
    <t>YUGA STOCKS AND COMMODITIES PRIVATE LIMITED  .</t>
  </si>
  <si>
    <t>PRLIND</t>
  </si>
  <si>
    <t>Premier Roadlines Limited</t>
  </si>
  <si>
    <t>VISHAL BIPINKUMAR DOSHI</t>
  </si>
  <si>
    <t>SANGHVIMOV</t>
  </si>
  <si>
    <t>Sanghvi Movers Ltd.</t>
  </si>
  <si>
    <t>TAINWALCHM</t>
  </si>
  <si>
    <t>Tainwala Chem &amp; Plastics</t>
  </si>
  <si>
    <t>SIGMA INSIGHTS PRIVATE LIMITED</t>
  </si>
  <si>
    <t>TIRUMALCHM</t>
  </si>
  <si>
    <t>Thirumalai Chemicals Ltd</t>
  </si>
  <si>
    <t>NILESH KISHOR SHAH</t>
  </si>
  <si>
    <t>OSC GLOBAL PROCESSING PRIVATE LIMITED</t>
  </si>
  <si>
    <t>WOMANCART</t>
  </si>
  <si>
    <t>Womancart Limited</t>
  </si>
  <si>
    <t>KIFS  ENTERPRISE</t>
  </si>
  <si>
    <t>NITN  KAPOOR</t>
  </si>
  <si>
    <t>KIRIINDUS</t>
  </si>
  <si>
    <t>Kiri Industries Limited</t>
  </si>
  <si>
    <t>MOVING LIMITED</t>
  </si>
  <si>
    <t>LRRPL</t>
  </si>
  <si>
    <t>Lead Rec And Rub Prod Ltd</t>
  </si>
  <si>
    <t>DARSHAN PRADIP DOSHI</t>
  </si>
  <si>
    <t>ZINNIA GLOBAL FUND PCC - CELL DEWCAP FUND</t>
  </si>
  <si>
    <t>PB Fintech Limited</t>
  </si>
  <si>
    <t>ALOK BANSAL</t>
  </si>
  <si>
    <t>YASHISH DAHIYA</t>
  </si>
  <si>
    <t>SANGINITA INDUSTRIES LLP</t>
  </si>
  <si>
    <t>DINESHSINH BHIMSINH CHAVADA</t>
  </si>
  <si>
    <t>SECURCRED</t>
  </si>
  <si>
    <t>SecUR Credentials Limited</t>
  </si>
  <si>
    <t>NALIN RAMANIKLAL SHAH</t>
  </si>
  <si>
    <t>JINESH ASHWIN MATALIA</t>
  </si>
  <si>
    <t>SHUBHLAXMI</t>
  </si>
  <si>
    <t>Shubhlaxmi Jewel Art Ltd</t>
  </si>
  <si>
    <t>BHAVNA ABHIRAM BHAI NATHWANI</t>
  </si>
  <si>
    <t>SMVD</t>
  </si>
  <si>
    <t>SMVD Poly Pack Limited</t>
  </si>
  <si>
    <t>VISCO TRADE ASSOCIATES LIMITED</t>
  </si>
  <si>
    <t>NIVL IT SERVICES PRIVATE LIMITED</t>
  </si>
  <si>
    <t>VSTL</t>
  </si>
  <si>
    <t>Vibhor Steel Tubes Ltd</t>
  </si>
  <si>
    <t>NEOMILE GROWTH FUND - SERIES I</t>
  </si>
  <si>
    <t>Loss of Rs.37.5/-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</si>
</sst>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2" borderId="33" applyNumberFormat="0" applyAlignment="0" applyProtection="0"/>
    <xf numFmtId="0" fontId="47" fillId="13" borderId="34" applyNumberFormat="0" applyAlignment="0" applyProtection="0"/>
    <xf numFmtId="0" fontId="48" fillId="13" borderId="33" applyNumberFormat="0" applyAlignment="0" applyProtection="0"/>
    <xf numFmtId="0" fontId="49" fillId="0" borderId="35" applyNumberFormat="0" applyFill="0" applyAlignment="0" applyProtection="0"/>
    <xf numFmtId="0" fontId="50" fillId="14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439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0" borderId="29" xfId="0" applyFont="1" applyFill="1" applyBorder="1" applyAlignment="1">
      <alignment horizontal="center" vertical="center"/>
    </xf>
    <xf numFmtId="16" fontId="36" fillId="40" borderId="29" xfId="0" applyNumberFormat="1" applyFont="1" applyFill="1" applyBorder="1" applyAlignment="1">
      <alignment horizontal="center" vertical="center"/>
    </xf>
    <xf numFmtId="0" fontId="36" fillId="40" borderId="29" xfId="0" applyFont="1" applyFill="1" applyBorder="1"/>
    <xf numFmtId="0" fontId="37" fillId="40" borderId="29" xfId="0" applyFont="1" applyFill="1" applyBorder="1" applyAlignment="1">
      <alignment horizontal="center" vertical="center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6" fontId="36" fillId="40" borderId="29" xfId="0" applyNumberFormat="1" applyFont="1" applyFill="1" applyBorder="1" applyAlignment="1">
      <alignment horizontal="center" vertical="center"/>
    </xf>
    <xf numFmtId="2" fontId="36" fillId="40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1" borderId="29" xfId="0" applyFont="1" applyFill="1" applyBorder="1" applyAlignment="1">
      <alignment horizontal="center" vertical="center"/>
    </xf>
    <xf numFmtId="0" fontId="36" fillId="41" borderId="29" xfId="0" applyFont="1" applyFill="1" applyBorder="1" applyAlignment="1">
      <alignment horizontal="center" vertical="center"/>
    </xf>
    <xf numFmtId="2" fontId="37" fillId="41" borderId="29" xfId="0" applyNumberFormat="1" applyFont="1" applyFill="1" applyBorder="1" applyAlignment="1">
      <alignment horizontal="center" vertical="center"/>
    </xf>
    <xf numFmtId="166" fontId="36" fillId="41" borderId="29" xfId="0" applyNumberFormat="1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/>
    <xf numFmtId="0" fontId="36" fillId="42" borderId="29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6" fillId="42" borderId="41" xfId="0" applyFont="1" applyFill="1" applyBorder="1" applyAlignment="1">
      <alignment horizontal="center" vertical="center"/>
    </xf>
    <xf numFmtId="16" fontId="36" fillId="42" borderId="41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left" vertical="center" wrapText="1"/>
    </xf>
    <xf numFmtId="0" fontId="37" fillId="46" borderId="29" xfId="0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/>
    </xf>
    <xf numFmtId="2" fontId="37" fillId="46" borderId="29" xfId="0" applyNumberFormat="1" applyFont="1" applyFill="1" applyBorder="1" applyAlignment="1">
      <alignment horizontal="center" vertical="center"/>
    </xf>
    <xf numFmtId="166" fontId="36" fillId="46" borderId="29" xfId="0" applyNumberFormat="1" applyFont="1" applyFill="1" applyBorder="1" applyAlignment="1">
      <alignment horizontal="center" vertical="center"/>
    </xf>
    <xf numFmtId="16" fontId="36" fillId="47" borderId="2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7" borderId="29" xfId="0" applyFont="1" applyFill="1" applyBorder="1"/>
    <xf numFmtId="0" fontId="36" fillId="47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7" fillId="46" borderId="25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7" fillId="41" borderId="25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6" fillId="46" borderId="29" xfId="0" applyFont="1" applyFill="1" applyBorder="1" applyAlignment="1">
      <alignment horizontal="center" vertical="center" wrapText="1"/>
    </xf>
    <xf numFmtId="2" fontId="36" fillId="41" borderId="29" xfId="0" applyNumberFormat="1" applyFont="1" applyFill="1" applyBorder="1" applyAlignment="1">
      <alignment horizontal="center" vertical="center"/>
    </xf>
    <xf numFmtId="10" fontId="36" fillId="41" borderId="29" xfId="0" applyNumberFormat="1" applyFont="1" applyFill="1" applyBorder="1" applyAlignment="1">
      <alignment horizontal="center" vertical="center" wrapText="1"/>
    </xf>
    <xf numFmtId="16" fontId="36" fillId="41" borderId="29" xfId="0" applyNumberFormat="1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0" fontId="3" fillId="42" borderId="29" xfId="0" applyFont="1" applyFill="1" applyBorder="1" applyAlignment="1">
      <alignment horizontal="center" vertical="center"/>
    </xf>
    <xf numFmtId="165" fontId="36" fillId="42" borderId="29" xfId="0" applyNumberFormat="1" applyFont="1" applyFill="1" applyBorder="1" applyAlignment="1">
      <alignment horizontal="center" vertical="center"/>
    </xf>
    <xf numFmtId="15" fontId="3" fillId="42" borderId="29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left"/>
    </xf>
    <xf numFmtId="43" fontId="36" fillId="42" borderId="29" xfId="0" applyNumberFormat="1" applyFont="1" applyFill="1" applyBorder="1" applyAlignment="1">
      <alignment horizontal="center" vertical="top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8" borderId="25" xfId="0" applyFont="1" applyFill="1" applyBorder="1" applyAlignment="1">
      <alignment horizontal="center" vertical="center"/>
    </xf>
    <xf numFmtId="0" fontId="36" fillId="48" borderId="2" xfId="0" applyFont="1" applyFill="1" applyBorder="1" applyAlignment="1">
      <alignment horizontal="center" vertical="center"/>
    </xf>
    <xf numFmtId="2" fontId="37" fillId="48" borderId="2" xfId="0" applyNumberFormat="1" applyFont="1" applyFill="1" applyBorder="1" applyAlignment="1">
      <alignment horizontal="center" vertical="center"/>
    </xf>
    <xf numFmtId="166" fontId="36" fillId="48" borderId="2" xfId="0" applyNumberFormat="1" applyFont="1" applyFill="1" applyBorder="1" applyAlignment="1">
      <alignment horizontal="center" vertical="center"/>
    </xf>
    <xf numFmtId="0" fontId="37" fillId="48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" fillId="47" borderId="29" xfId="0" applyFont="1" applyFill="1" applyBorder="1" applyAlignment="1">
      <alignment horizontal="center" vertical="center"/>
    </xf>
    <xf numFmtId="165" fontId="36" fillId="47" borderId="29" xfId="0" applyNumberFormat="1" applyFont="1" applyFill="1" applyBorder="1" applyAlignment="1">
      <alignment horizontal="center" vertical="center"/>
    </xf>
    <xf numFmtId="15" fontId="3" fillId="47" borderId="29" xfId="0" applyNumberFormat="1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left"/>
    </xf>
    <xf numFmtId="43" fontId="36" fillId="47" borderId="29" xfId="0" applyNumberFormat="1" applyFont="1" applyFill="1" applyBorder="1" applyAlignment="1">
      <alignment horizontal="center" vertical="top"/>
    </xf>
    <xf numFmtId="2" fontId="36" fillId="46" borderId="29" xfId="0" applyNumberFormat="1" applyFont="1" applyFill="1" applyBorder="1" applyAlignment="1">
      <alignment horizontal="center" vertical="center"/>
    </xf>
    <xf numFmtId="10" fontId="36" fillId="46" borderId="29" xfId="0" applyNumberFormat="1" applyFont="1" applyFill="1" applyBorder="1" applyAlignment="1">
      <alignment horizontal="center" vertical="center" wrapText="1"/>
    </xf>
    <xf numFmtId="16" fontId="36" fillId="46" borderId="29" xfId="0" applyNumberFormat="1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0" fontId="36" fillId="48" borderId="29" xfId="0" applyFont="1" applyFill="1" applyBorder="1" applyAlignment="1">
      <alignment horizontal="center" vertical="center"/>
    </xf>
    <xf numFmtId="2" fontId="37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6" fillId="0" borderId="39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0" fontId="37" fillId="41" borderId="28" xfId="0" applyFont="1" applyFill="1" applyBorder="1" applyAlignment="1">
      <alignment horizontal="center" vertical="center"/>
    </xf>
    <xf numFmtId="0" fontId="36" fillId="41" borderId="7" xfId="0" applyFont="1" applyFill="1" applyBorder="1" applyAlignment="1">
      <alignment horizontal="center" vertical="center"/>
    </xf>
    <xf numFmtId="2" fontId="37" fillId="41" borderId="7" xfId="0" applyNumberFormat="1" applyFont="1" applyFill="1" applyBorder="1" applyAlignment="1">
      <alignment horizontal="center" vertical="center"/>
    </xf>
    <xf numFmtId="166" fontId="36" fillId="41" borderId="7" xfId="0" applyNumberFormat="1" applyFont="1" applyFill="1" applyBorder="1" applyAlignment="1">
      <alignment horizontal="center" vertical="center"/>
    </xf>
    <xf numFmtId="0" fontId="37" fillId="41" borderId="7" xfId="0" applyFont="1" applyFill="1" applyBorder="1" applyAlignment="1">
      <alignment horizontal="center" vertical="center"/>
    </xf>
    <xf numFmtId="16" fontId="36" fillId="42" borderId="7" xfId="0" applyNumberFormat="1" applyFont="1" applyFill="1" applyBorder="1" applyAlignment="1">
      <alignment horizontal="center" vertical="center"/>
    </xf>
    <xf numFmtId="0" fontId="37" fillId="48" borderId="29" xfId="0" applyFont="1" applyFill="1" applyBorder="1" applyAlignment="1">
      <alignment horizontal="center" vertical="center"/>
    </xf>
    <xf numFmtId="166" fontId="36" fillId="48" borderId="29" xfId="0" applyNumberFormat="1" applyFont="1" applyFill="1" applyBorder="1" applyAlignment="1">
      <alignment horizontal="center" vertical="center"/>
    </xf>
    <xf numFmtId="0" fontId="36" fillId="43" borderId="39" xfId="0" applyFont="1" applyFill="1" applyBorder="1"/>
    <xf numFmtId="16" fontId="36" fillId="43" borderId="7" xfId="0" applyNumberFormat="1" applyFont="1" applyFill="1" applyBorder="1" applyAlignment="1">
      <alignment horizontal="center" vertical="center"/>
    </xf>
    <xf numFmtId="0" fontId="37" fillId="48" borderId="27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6" fillId="47" borderId="39" xfId="0" applyFont="1" applyFill="1" applyBorder="1"/>
    <xf numFmtId="0" fontId="37" fillId="47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/>
    <xf numFmtId="166" fontId="36" fillId="46" borderId="25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0" fontId="15" fillId="0" borderId="39" xfId="0" applyFont="1" applyBorder="1"/>
    <xf numFmtId="2" fontId="3" fillId="0" borderId="39" xfId="0" applyNumberFormat="1" applyFont="1" applyBorder="1"/>
    <xf numFmtId="0" fontId="3" fillId="0" borderId="39" xfId="0" applyFont="1" applyBorder="1"/>
    <xf numFmtId="0" fontId="3" fillId="0" borderId="29" xfId="0" applyFont="1" applyFill="1" applyBorder="1"/>
    <xf numFmtId="0" fontId="3" fillId="2" borderId="29" xfId="0" applyFont="1" applyFill="1" applyBorder="1"/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left"/>
    </xf>
    <xf numFmtId="0" fontId="3" fillId="2" borderId="39" xfId="0" applyFont="1" applyFill="1" applyBorder="1"/>
    <xf numFmtId="0" fontId="0" fillId="0" borderId="29" xfId="0" applyBorder="1"/>
    <xf numFmtId="16" fontId="36" fillId="42" borderId="39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6" fillId="41" borderId="27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16" fontId="36" fillId="42" borderId="39" xfId="0" applyNumberFormat="1" applyFont="1" applyFill="1" applyBorder="1" applyAlignment="1">
      <alignment horizontal="center" vertical="center"/>
    </xf>
    <xf numFmtId="16" fontId="36" fillId="42" borderId="40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0" fontId="36" fillId="42" borderId="40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166" fontId="36" fillId="41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2" borderId="29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7" fillId="48" borderId="39" xfId="0" applyFont="1" applyFill="1" applyBorder="1" applyAlignment="1">
      <alignment horizontal="center" vertical="center"/>
    </xf>
    <xf numFmtId="0" fontId="37" fillId="48" borderId="40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6" fontId="36" fillId="48" borderId="39" xfId="0" applyNumberFormat="1" applyFont="1" applyFill="1" applyBorder="1" applyAlignment="1">
      <alignment horizontal="center" vertical="center"/>
    </xf>
    <xf numFmtId="166" fontId="36" fillId="48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6" fontId="36" fillId="41" borderId="42" xfId="0" applyNumberFormat="1" applyFont="1" applyFill="1" applyBorder="1" applyAlignment="1">
      <alignment horizontal="center" vertical="center"/>
    </xf>
    <xf numFmtId="166" fontId="36" fillId="41" borderId="43" xfId="0" applyNumberFormat="1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45430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45430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3" t="s">
        <v>16</v>
      </c>
      <c r="B9" s="395" t="s">
        <v>17</v>
      </c>
      <c r="C9" s="395" t="s">
        <v>18</v>
      </c>
      <c r="D9" s="395" t="s">
        <v>19</v>
      </c>
      <c r="E9" s="26" t="s">
        <v>20</v>
      </c>
      <c r="F9" s="26" t="s">
        <v>21</v>
      </c>
      <c r="G9" s="390" t="s">
        <v>22</v>
      </c>
      <c r="H9" s="391"/>
      <c r="I9" s="392"/>
      <c r="J9" s="390" t="s">
        <v>23</v>
      </c>
      <c r="K9" s="391"/>
      <c r="L9" s="392"/>
      <c r="M9" s="26"/>
      <c r="N9" s="27"/>
      <c r="O9" s="27"/>
      <c r="P9" s="27"/>
    </row>
    <row r="10" spans="1:16" ht="40.200000000000003">
      <c r="A10" s="394"/>
      <c r="B10" s="396"/>
      <c r="C10" s="396"/>
      <c r="D10" s="396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804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45442</v>
      </c>
      <c r="E11" s="204">
        <v>22497.7</v>
      </c>
      <c r="F11" s="204">
        <v>22483.8</v>
      </c>
      <c r="G11" s="203">
        <v>22421.599999999999</v>
      </c>
      <c r="H11" s="203">
        <v>22345.5</v>
      </c>
      <c r="I11" s="203">
        <v>22283.3</v>
      </c>
      <c r="J11" s="203">
        <v>22559.899999999998</v>
      </c>
      <c r="K11" s="203">
        <v>22622.100000000002</v>
      </c>
      <c r="L11" s="203">
        <v>22698.199999999997</v>
      </c>
      <c r="M11" s="202">
        <v>22546</v>
      </c>
      <c r="N11" s="202">
        <v>22407.7</v>
      </c>
      <c r="O11" s="202">
        <v>15379750</v>
      </c>
      <c r="P11" s="205">
        <v>8.2635688390357755E-3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45441</v>
      </c>
      <c r="E12" s="204">
        <v>48195.1</v>
      </c>
      <c r="F12" s="204">
        <v>48157.700000000004</v>
      </c>
      <c r="G12" s="203">
        <v>47967.400000000009</v>
      </c>
      <c r="H12" s="203">
        <v>47739.700000000004</v>
      </c>
      <c r="I12" s="203">
        <v>47549.400000000009</v>
      </c>
      <c r="J12" s="203">
        <v>48385.400000000009</v>
      </c>
      <c r="K12" s="203">
        <v>48575.700000000012</v>
      </c>
      <c r="L12" s="203">
        <v>48803.400000000009</v>
      </c>
      <c r="M12" s="202">
        <v>48348</v>
      </c>
      <c r="N12" s="202">
        <v>47930</v>
      </c>
      <c r="O12" s="202">
        <v>2903460</v>
      </c>
      <c r="P12" s="205">
        <v>1.3954950235725511E-2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45440</v>
      </c>
      <c r="E13" s="217">
        <v>21509.3</v>
      </c>
      <c r="F13" s="217">
        <v>21477.8</v>
      </c>
      <c r="G13" s="219">
        <v>21416.6</v>
      </c>
      <c r="H13" s="219">
        <v>21323.899999999998</v>
      </c>
      <c r="I13" s="219">
        <v>21262.699999999997</v>
      </c>
      <c r="J13" s="219">
        <v>21570.5</v>
      </c>
      <c r="K13" s="219">
        <v>21631.700000000004</v>
      </c>
      <c r="L13" s="219">
        <v>21724.400000000001</v>
      </c>
      <c r="M13" s="220">
        <v>21539</v>
      </c>
      <c r="N13" s="220">
        <v>21385.1</v>
      </c>
      <c r="O13" s="220">
        <v>104130</v>
      </c>
      <c r="P13" s="221">
        <v>5.043881771411278E-2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45439</v>
      </c>
      <c r="E14" s="217">
        <v>11302.9</v>
      </c>
      <c r="F14" s="217">
        <v>11294.233333333332</v>
      </c>
      <c r="G14" s="219">
        <v>11265.766666666663</v>
      </c>
      <c r="H14" s="219">
        <v>11228.633333333331</v>
      </c>
      <c r="I14" s="219">
        <v>11200.166666666662</v>
      </c>
      <c r="J14" s="219">
        <v>11331.366666666663</v>
      </c>
      <c r="K14" s="219">
        <v>11359.833333333334</v>
      </c>
      <c r="L14" s="219">
        <v>11396.966666666664</v>
      </c>
      <c r="M14" s="220">
        <v>11322.7</v>
      </c>
      <c r="N14" s="220">
        <v>11257.1</v>
      </c>
      <c r="O14" s="220">
        <v>2070075</v>
      </c>
      <c r="P14" s="221">
        <v>-1.4719181342217991E-2</v>
      </c>
    </row>
    <row r="15" spans="1:16" ht="12.75" customHeight="1">
      <c r="A15" s="213">
        <v>5</v>
      </c>
      <c r="B15" s="382" t="s">
        <v>34</v>
      </c>
      <c r="C15" s="217" t="s">
        <v>1060</v>
      </c>
      <c r="D15" s="218">
        <v>45443</v>
      </c>
      <c r="E15" s="217">
        <v>66890.8</v>
      </c>
      <c r="F15" s="217">
        <v>66677.266666666663</v>
      </c>
      <c r="G15" s="219">
        <v>66388.533333333326</v>
      </c>
      <c r="H15" s="219">
        <v>65886.266666666663</v>
      </c>
      <c r="I15" s="219">
        <v>65597.533333333326</v>
      </c>
      <c r="J15" s="219">
        <v>67179.533333333326</v>
      </c>
      <c r="K15" s="219">
        <v>67468.266666666663</v>
      </c>
      <c r="L15" s="219">
        <v>67970.533333333326</v>
      </c>
      <c r="M15" s="220">
        <v>66966</v>
      </c>
      <c r="N15" s="220">
        <v>66175</v>
      </c>
      <c r="O15" s="220">
        <v>8900</v>
      </c>
      <c r="P15" s="221">
        <v>0.15584415584415584</v>
      </c>
    </row>
    <row r="16" spans="1:16" ht="12.75" customHeight="1">
      <c r="A16" s="213">
        <v>6</v>
      </c>
      <c r="B16" s="225" t="s">
        <v>850</v>
      </c>
      <c r="C16" s="222" t="s">
        <v>39</v>
      </c>
      <c r="D16" s="218">
        <v>45442</v>
      </c>
      <c r="E16" s="217">
        <v>630.1</v>
      </c>
      <c r="F16" s="217">
        <v>628.70000000000005</v>
      </c>
      <c r="G16" s="219">
        <v>621.60000000000014</v>
      </c>
      <c r="H16" s="219">
        <v>613.10000000000014</v>
      </c>
      <c r="I16" s="219">
        <v>606.00000000000023</v>
      </c>
      <c r="J16" s="219">
        <v>637.20000000000005</v>
      </c>
      <c r="K16" s="219">
        <v>644.29999999999995</v>
      </c>
      <c r="L16" s="219">
        <v>652.79999999999995</v>
      </c>
      <c r="M16" s="220">
        <v>635.79999999999995</v>
      </c>
      <c r="N16" s="220">
        <v>620.20000000000005</v>
      </c>
      <c r="O16" s="220">
        <v>13248000</v>
      </c>
      <c r="P16" s="221">
        <v>-1.8083182640144665E-3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45442</v>
      </c>
      <c r="E17" s="217">
        <v>8399.1</v>
      </c>
      <c r="F17" s="217">
        <v>8359.6</v>
      </c>
      <c r="G17" s="219">
        <v>8304.2000000000007</v>
      </c>
      <c r="H17" s="219">
        <v>8209.3000000000011</v>
      </c>
      <c r="I17" s="219">
        <v>8153.9000000000015</v>
      </c>
      <c r="J17" s="219">
        <v>8454.5</v>
      </c>
      <c r="K17" s="219">
        <v>8509.8999999999978</v>
      </c>
      <c r="L17" s="219">
        <v>8604.7999999999993</v>
      </c>
      <c r="M17" s="220">
        <v>8415</v>
      </c>
      <c r="N17" s="220">
        <v>8264.7000000000007</v>
      </c>
      <c r="O17" s="220">
        <v>1408125</v>
      </c>
      <c r="P17" s="221">
        <v>3.0366779474983993E-2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45442</v>
      </c>
      <c r="E18" s="217">
        <v>26593.75</v>
      </c>
      <c r="F18" s="217">
        <v>26580.916666666668</v>
      </c>
      <c r="G18" s="219">
        <v>26411.883333333335</v>
      </c>
      <c r="H18" s="219">
        <v>26230.016666666666</v>
      </c>
      <c r="I18" s="219">
        <v>26060.983333333334</v>
      </c>
      <c r="J18" s="219">
        <v>26762.783333333336</v>
      </c>
      <c r="K18" s="219">
        <v>26931.816666666669</v>
      </c>
      <c r="L18" s="219">
        <v>27113.683333333338</v>
      </c>
      <c r="M18" s="220">
        <v>26749.95</v>
      </c>
      <c r="N18" s="220">
        <v>26399.05</v>
      </c>
      <c r="O18" s="220">
        <v>164280</v>
      </c>
      <c r="P18" s="221">
        <v>9.4629470320757043E-3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45442</v>
      </c>
      <c r="E19" s="217">
        <v>225.9</v>
      </c>
      <c r="F19" s="217">
        <v>226.28333333333333</v>
      </c>
      <c r="G19" s="219">
        <v>222.71666666666667</v>
      </c>
      <c r="H19" s="219">
        <v>219.53333333333333</v>
      </c>
      <c r="I19" s="219">
        <v>215.96666666666667</v>
      </c>
      <c r="J19" s="219">
        <v>229.46666666666667</v>
      </c>
      <c r="K19" s="219">
        <v>233.03333333333333</v>
      </c>
      <c r="L19" s="219">
        <v>236.21666666666667</v>
      </c>
      <c r="M19" s="220">
        <v>229.85</v>
      </c>
      <c r="N19" s="220">
        <v>223.1</v>
      </c>
      <c r="O19" s="220">
        <v>78732000</v>
      </c>
      <c r="P19" s="221">
        <v>0.13014495000387566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45442</v>
      </c>
      <c r="E20" s="217">
        <v>266</v>
      </c>
      <c r="F20" s="217">
        <v>266.45</v>
      </c>
      <c r="G20" s="219">
        <v>263.29999999999995</v>
      </c>
      <c r="H20" s="219">
        <v>260.59999999999997</v>
      </c>
      <c r="I20" s="219">
        <v>257.44999999999993</v>
      </c>
      <c r="J20" s="219">
        <v>269.14999999999998</v>
      </c>
      <c r="K20" s="219">
        <v>272.29999999999995</v>
      </c>
      <c r="L20" s="219">
        <v>275</v>
      </c>
      <c r="M20" s="220">
        <v>269.60000000000002</v>
      </c>
      <c r="N20" s="220">
        <v>263.75</v>
      </c>
      <c r="O20" s="220">
        <v>40957800</v>
      </c>
      <c r="P20" s="221">
        <v>2.0404197434900895E-2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45442</v>
      </c>
      <c r="E21" s="217">
        <v>2528</v>
      </c>
      <c r="F21" s="217">
        <v>2517.1166666666668</v>
      </c>
      <c r="G21" s="219">
        <v>2501.2333333333336</v>
      </c>
      <c r="H21" s="219">
        <v>2474.4666666666667</v>
      </c>
      <c r="I21" s="219">
        <v>2458.5833333333335</v>
      </c>
      <c r="J21" s="219">
        <v>2543.8833333333337</v>
      </c>
      <c r="K21" s="219">
        <v>2559.7666666666669</v>
      </c>
      <c r="L21" s="219">
        <v>2586.5333333333338</v>
      </c>
      <c r="M21" s="220">
        <v>2533</v>
      </c>
      <c r="N21" s="220">
        <v>2490.35</v>
      </c>
      <c r="O21" s="220">
        <v>5083500</v>
      </c>
      <c r="P21" s="221">
        <v>-1.6826225703510299E-2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45442</v>
      </c>
      <c r="E22" s="217">
        <v>3069.25</v>
      </c>
      <c r="F22" s="217">
        <v>3067.1666666666665</v>
      </c>
      <c r="G22" s="219">
        <v>3029.3833333333332</v>
      </c>
      <c r="H22" s="219">
        <v>2989.5166666666669</v>
      </c>
      <c r="I22" s="219">
        <v>2951.7333333333336</v>
      </c>
      <c r="J22" s="219">
        <v>3107.0333333333328</v>
      </c>
      <c r="K22" s="219">
        <v>3144.8166666666666</v>
      </c>
      <c r="L22" s="219">
        <v>3184.6833333333325</v>
      </c>
      <c r="M22" s="220">
        <v>3104.95</v>
      </c>
      <c r="N22" s="220">
        <v>3027.3</v>
      </c>
      <c r="O22" s="220">
        <v>14328600</v>
      </c>
      <c r="P22" s="221">
        <v>1.8038426042453226E-3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45442</v>
      </c>
      <c r="E23" s="217">
        <v>1339.5</v>
      </c>
      <c r="F23" s="217">
        <v>1337</v>
      </c>
      <c r="G23" s="219">
        <v>1326.6</v>
      </c>
      <c r="H23" s="219">
        <v>1313.6999999999998</v>
      </c>
      <c r="I23" s="219">
        <v>1303.2999999999997</v>
      </c>
      <c r="J23" s="219">
        <v>1349.9</v>
      </c>
      <c r="K23" s="219">
        <v>1360.3000000000002</v>
      </c>
      <c r="L23" s="219">
        <v>1373.2000000000003</v>
      </c>
      <c r="M23" s="220">
        <v>1347.4</v>
      </c>
      <c r="N23" s="220">
        <v>1324.1</v>
      </c>
      <c r="O23" s="220">
        <v>36272800</v>
      </c>
      <c r="P23" s="221">
        <v>5.4997449715033378E-3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45442</v>
      </c>
      <c r="E24" s="217">
        <v>5459</v>
      </c>
      <c r="F24" s="217">
        <v>5413.0166666666664</v>
      </c>
      <c r="G24" s="219">
        <v>5336.0333333333328</v>
      </c>
      <c r="H24" s="219">
        <v>5213.0666666666666</v>
      </c>
      <c r="I24" s="219">
        <v>5136.083333333333</v>
      </c>
      <c r="J24" s="219">
        <v>5535.9833333333327</v>
      </c>
      <c r="K24" s="219">
        <v>5612.9666666666662</v>
      </c>
      <c r="L24" s="219">
        <v>5735.9333333333325</v>
      </c>
      <c r="M24" s="220">
        <v>5490</v>
      </c>
      <c r="N24" s="220">
        <v>5290.05</v>
      </c>
      <c r="O24" s="220">
        <v>1354900</v>
      </c>
      <c r="P24" s="221">
        <v>4.7144292449184638E-2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45442</v>
      </c>
      <c r="E25" s="217">
        <v>621.54999999999995</v>
      </c>
      <c r="F25" s="217">
        <v>619.26666666666654</v>
      </c>
      <c r="G25" s="219">
        <v>615.8833333333331</v>
      </c>
      <c r="H25" s="219">
        <v>610.21666666666658</v>
      </c>
      <c r="I25" s="219">
        <v>606.83333333333314</v>
      </c>
      <c r="J25" s="219">
        <v>624.93333333333305</v>
      </c>
      <c r="K25" s="219">
        <v>628.31666666666649</v>
      </c>
      <c r="L25" s="219">
        <v>633.98333333333301</v>
      </c>
      <c r="M25" s="220">
        <v>622.65</v>
      </c>
      <c r="N25" s="220">
        <v>613.6</v>
      </c>
      <c r="O25" s="220">
        <v>40383900</v>
      </c>
      <c r="P25" s="221">
        <v>-4.1944074567243674E-3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45442</v>
      </c>
      <c r="E26" s="217">
        <v>5955.6</v>
      </c>
      <c r="F26" s="217">
        <v>5950.8833333333341</v>
      </c>
      <c r="G26" s="219">
        <v>5922.8166666666684</v>
      </c>
      <c r="H26" s="219">
        <v>5890.0333333333347</v>
      </c>
      <c r="I26" s="219">
        <v>5861.966666666669</v>
      </c>
      <c r="J26" s="219">
        <v>5983.6666666666679</v>
      </c>
      <c r="K26" s="219">
        <v>6011.7333333333336</v>
      </c>
      <c r="L26" s="219">
        <v>6044.5166666666673</v>
      </c>
      <c r="M26" s="220">
        <v>5978.95</v>
      </c>
      <c r="N26" s="220">
        <v>5918.1</v>
      </c>
      <c r="O26" s="220">
        <v>1931625</v>
      </c>
      <c r="P26" s="221">
        <v>-1.9790675547098003E-2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45442</v>
      </c>
      <c r="E27" s="217">
        <v>488.65</v>
      </c>
      <c r="F27" s="217">
        <v>491.63333333333338</v>
      </c>
      <c r="G27" s="219">
        <v>482.01666666666677</v>
      </c>
      <c r="H27" s="219">
        <v>475.38333333333338</v>
      </c>
      <c r="I27" s="219">
        <v>465.76666666666677</v>
      </c>
      <c r="J27" s="219">
        <v>498.26666666666677</v>
      </c>
      <c r="K27" s="219">
        <v>507.88333333333344</v>
      </c>
      <c r="L27" s="219">
        <v>514.51666666666677</v>
      </c>
      <c r="M27" s="220">
        <v>501.25</v>
      </c>
      <c r="N27" s="220">
        <v>485</v>
      </c>
      <c r="O27" s="220">
        <v>14266400</v>
      </c>
      <c r="P27" s="221">
        <v>4.9393522570964112E-2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45442</v>
      </c>
      <c r="E28" s="217">
        <v>208.65</v>
      </c>
      <c r="F28" s="217">
        <v>208.95000000000002</v>
      </c>
      <c r="G28" s="219">
        <v>207.10000000000002</v>
      </c>
      <c r="H28" s="219">
        <v>205.55</v>
      </c>
      <c r="I28" s="219">
        <v>203.70000000000002</v>
      </c>
      <c r="J28" s="219">
        <v>210.50000000000003</v>
      </c>
      <c r="K28" s="219">
        <v>212.35</v>
      </c>
      <c r="L28" s="219">
        <v>213.90000000000003</v>
      </c>
      <c r="M28" s="220">
        <v>210.8</v>
      </c>
      <c r="N28" s="220">
        <v>207.4</v>
      </c>
      <c r="O28" s="220">
        <v>112885000</v>
      </c>
      <c r="P28" s="221">
        <v>-1.2293289001662438E-2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45442</v>
      </c>
      <c r="E29" s="217">
        <v>2820.6</v>
      </c>
      <c r="F29" s="217">
        <v>2819.2333333333336</v>
      </c>
      <c r="G29" s="219">
        <v>2796.5666666666671</v>
      </c>
      <c r="H29" s="219">
        <v>2772.5333333333333</v>
      </c>
      <c r="I29" s="219">
        <v>2749.8666666666668</v>
      </c>
      <c r="J29" s="219">
        <v>2843.2666666666673</v>
      </c>
      <c r="K29" s="219">
        <v>2865.9333333333334</v>
      </c>
      <c r="L29" s="219">
        <v>2889.9666666666676</v>
      </c>
      <c r="M29" s="220">
        <v>2841.9</v>
      </c>
      <c r="N29" s="220">
        <v>2795.2</v>
      </c>
      <c r="O29" s="220">
        <v>13571600</v>
      </c>
      <c r="P29" s="221">
        <v>-3.4072551035394332E-3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45442</v>
      </c>
      <c r="E30" s="217">
        <v>2310.1999999999998</v>
      </c>
      <c r="F30" s="217">
        <v>2312.1999999999998</v>
      </c>
      <c r="G30" s="219">
        <v>2265.0499999999997</v>
      </c>
      <c r="H30" s="219">
        <v>2219.9</v>
      </c>
      <c r="I30" s="219">
        <v>2172.75</v>
      </c>
      <c r="J30" s="219">
        <v>2357.3499999999995</v>
      </c>
      <c r="K30" s="219">
        <v>2404.4999999999991</v>
      </c>
      <c r="L30" s="219">
        <v>2449.6499999999992</v>
      </c>
      <c r="M30" s="220">
        <v>2359.35</v>
      </c>
      <c r="N30" s="220">
        <v>2267.0500000000002</v>
      </c>
      <c r="O30" s="220">
        <v>2814156</v>
      </c>
      <c r="P30" s="221">
        <v>0.12516507703595012</v>
      </c>
    </row>
    <row r="31" spans="1:16" ht="12.75" customHeight="1">
      <c r="A31" s="213">
        <v>21</v>
      </c>
      <c r="B31" s="225" t="s">
        <v>850</v>
      </c>
      <c r="C31" s="217" t="s">
        <v>60</v>
      </c>
      <c r="D31" s="218">
        <v>45442</v>
      </c>
      <c r="E31" s="217">
        <v>6021.45</v>
      </c>
      <c r="F31" s="217">
        <v>5984.9833333333327</v>
      </c>
      <c r="G31" s="219">
        <v>5934.0666666666657</v>
      </c>
      <c r="H31" s="219">
        <v>5846.6833333333334</v>
      </c>
      <c r="I31" s="219">
        <v>5795.7666666666664</v>
      </c>
      <c r="J31" s="219">
        <v>6072.366666666665</v>
      </c>
      <c r="K31" s="219">
        <v>6123.283333333331</v>
      </c>
      <c r="L31" s="219">
        <v>6210.6666666666642</v>
      </c>
      <c r="M31" s="220">
        <v>6035.9</v>
      </c>
      <c r="N31" s="220">
        <v>5897.6</v>
      </c>
      <c r="O31" s="220">
        <v>575350</v>
      </c>
      <c r="P31" s="221">
        <v>-9.724612736660929E-3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45442</v>
      </c>
      <c r="E32" s="217">
        <v>624.70000000000005</v>
      </c>
      <c r="F32" s="217">
        <v>624.83333333333337</v>
      </c>
      <c r="G32" s="219">
        <v>622.36666666666679</v>
      </c>
      <c r="H32" s="219">
        <v>620.03333333333342</v>
      </c>
      <c r="I32" s="219">
        <v>617.56666666666683</v>
      </c>
      <c r="J32" s="219">
        <v>627.16666666666674</v>
      </c>
      <c r="K32" s="219">
        <v>629.63333333333321</v>
      </c>
      <c r="L32" s="219">
        <v>631.9666666666667</v>
      </c>
      <c r="M32" s="220">
        <v>627.29999999999995</v>
      </c>
      <c r="N32" s="220">
        <v>622.5</v>
      </c>
      <c r="O32" s="220">
        <v>17934000</v>
      </c>
      <c r="P32" s="221">
        <v>-3.3155426168526604E-2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45442</v>
      </c>
      <c r="E33" s="217">
        <v>1171.2</v>
      </c>
      <c r="F33" s="217">
        <v>1172.8</v>
      </c>
      <c r="G33" s="219">
        <v>1157.3</v>
      </c>
      <c r="H33" s="219">
        <v>1143.4000000000001</v>
      </c>
      <c r="I33" s="219">
        <v>1127.9000000000001</v>
      </c>
      <c r="J33" s="219">
        <v>1186.6999999999998</v>
      </c>
      <c r="K33" s="219">
        <v>1202.1999999999998</v>
      </c>
      <c r="L33" s="219">
        <v>1216.0999999999997</v>
      </c>
      <c r="M33" s="220">
        <v>1188.3</v>
      </c>
      <c r="N33" s="220">
        <v>1158.9000000000001</v>
      </c>
      <c r="O33" s="220">
        <v>13147200</v>
      </c>
      <c r="P33" s="221">
        <v>1.1595429538721964E-2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45442</v>
      </c>
      <c r="E34" s="217">
        <v>1142.8</v>
      </c>
      <c r="F34" s="217">
        <v>1140.2333333333333</v>
      </c>
      <c r="G34" s="219">
        <v>1132.8666666666668</v>
      </c>
      <c r="H34" s="219">
        <v>1122.9333333333334</v>
      </c>
      <c r="I34" s="219">
        <v>1115.5666666666668</v>
      </c>
      <c r="J34" s="219">
        <v>1150.1666666666667</v>
      </c>
      <c r="K34" s="219">
        <v>1157.5333333333331</v>
      </c>
      <c r="L34" s="219">
        <v>1167.4666666666667</v>
      </c>
      <c r="M34" s="220">
        <v>1147.5999999999999</v>
      </c>
      <c r="N34" s="220">
        <v>1130.3</v>
      </c>
      <c r="O34" s="220">
        <v>54383750</v>
      </c>
      <c r="P34" s="221">
        <v>-1.8476740513468395E-2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45442</v>
      </c>
      <c r="E35" s="217">
        <v>8813.7999999999993</v>
      </c>
      <c r="F35" s="217">
        <v>8866.7166666666672</v>
      </c>
      <c r="G35" s="219">
        <v>8748.4333333333343</v>
      </c>
      <c r="H35" s="219">
        <v>8683.0666666666675</v>
      </c>
      <c r="I35" s="219">
        <v>8564.7833333333347</v>
      </c>
      <c r="J35" s="219">
        <v>8932.0833333333339</v>
      </c>
      <c r="K35" s="219">
        <v>9050.3666666666668</v>
      </c>
      <c r="L35" s="219">
        <v>9115.7333333333336</v>
      </c>
      <c r="M35" s="220">
        <v>8985</v>
      </c>
      <c r="N35" s="220">
        <v>8801.35</v>
      </c>
      <c r="O35" s="220">
        <v>2607575</v>
      </c>
      <c r="P35" s="221">
        <v>3.1008441571278886E-2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45442</v>
      </c>
      <c r="E36" s="217">
        <v>1587.1</v>
      </c>
      <c r="F36" s="217">
        <v>1590.1333333333332</v>
      </c>
      <c r="G36" s="219">
        <v>1579.4166666666665</v>
      </c>
      <c r="H36" s="219">
        <v>1571.7333333333333</v>
      </c>
      <c r="I36" s="219">
        <v>1561.0166666666667</v>
      </c>
      <c r="J36" s="219">
        <v>1597.8166666666664</v>
      </c>
      <c r="K36" s="219">
        <v>1608.5333333333331</v>
      </c>
      <c r="L36" s="219">
        <v>1616.2166666666662</v>
      </c>
      <c r="M36" s="220">
        <v>1600.85</v>
      </c>
      <c r="N36" s="220">
        <v>1582.45</v>
      </c>
      <c r="O36" s="220">
        <v>10100500</v>
      </c>
      <c r="P36" s="221">
        <v>-3.6498150431565966E-3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45442</v>
      </c>
      <c r="E37" s="217">
        <v>6746.3</v>
      </c>
      <c r="F37" s="217">
        <v>6755.7333333333336</v>
      </c>
      <c r="G37" s="219">
        <v>6714.0166666666673</v>
      </c>
      <c r="H37" s="219">
        <v>6681.7333333333336</v>
      </c>
      <c r="I37" s="219">
        <v>6640.0166666666673</v>
      </c>
      <c r="J37" s="219">
        <v>6788.0166666666673</v>
      </c>
      <c r="K37" s="219">
        <v>6829.7333333333345</v>
      </c>
      <c r="L37" s="219">
        <v>6862.0166666666673</v>
      </c>
      <c r="M37" s="220">
        <v>6797.45</v>
      </c>
      <c r="N37" s="220">
        <v>6723.45</v>
      </c>
      <c r="O37" s="220">
        <v>8877000</v>
      </c>
      <c r="P37" s="221">
        <v>-8.9453926343553321E-3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45442</v>
      </c>
      <c r="E38" s="217">
        <v>2665.1</v>
      </c>
      <c r="F38" s="217">
        <v>2649.4</v>
      </c>
      <c r="G38" s="219">
        <v>2614</v>
      </c>
      <c r="H38" s="219">
        <v>2562.9</v>
      </c>
      <c r="I38" s="219">
        <v>2527.5</v>
      </c>
      <c r="J38" s="219">
        <v>2700.5</v>
      </c>
      <c r="K38" s="219">
        <v>2735.9000000000005</v>
      </c>
      <c r="L38" s="219">
        <v>2787</v>
      </c>
      <c r="M38" s="220">
        <v>2684.8</v>
      </c>
      <c r="N38" s="220">
        <v>2598.3000000000002</v>
      </c>
      <c r="O38" s="220">
        <v>1981500</v>
      </c>
      <c r="P38" s="221">
        <v>2.977860929217337E-2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45442</v>
      </c>
      <c r="E39" s="217">
        <v>384.4</v>
      </c>
      <c r="F39" s="217">
        <v>383.43333333333334</v>
      </c>
      <c r="G39" s="219">
        <v>381.51666666666665</v>
      </c>
      <c r="H39" s="219">
        <v>378.63333333333333</v>
      </c>
      <c r="I39" s="219">
        <v>376.71666666666664</v>
      </c>
      <c r="J39" s="219">
        <v>386.31666666666666</v>
      </c>
      <c r="K39" s="219">
        <v>388.23333333333329</v>
      </c>
      <c r="L39" s="219">
        <v>391.11666666666667</v>
      </c>
      <c r="M39" s="220">
        <v>385.35</v>
      </c>
      <c r="N39" s="220">
        <v>380.55</v>
      </c>
      <c r="O39" s="220">
        <v>12846400</v>
      </c>
      <c r="P39" s="221">
        <v>-2.4847807181016274E-3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45442</v>
      </c>
      <c r="E40" s="217">
        <v>181.35</v>
      </c>
      <c r="F40" s="217">
        <v>181.2833333333333</v>
      </c>
      <c r="G40" s="219">
        <v>179.36666666666662</v>
      </c>
      <c r="H40" s="219">
        <v>177.38333333333333</v>
      </c>
      <c r="I40" s="219">
        <v>175.46666666666664</v>
      </c>
      <c r="J40" s="219">
        <v>183.26666666666659</v>
      </c>
      <c r="K40" s="219">
        <v>185.18333333333328</v>
      </c>
      <c r="L40" s="219">
        <v>187.16666666666657</v>
      </c>
      <c r="M40" s="220">
        <v>183.2</v>
      </c>
      <c r="N40" s="220">
        <v>179.3</v>
      </c>
      <c r="O40" s="220">
        <v>125950200</v>
      </c>
      <c r="P40" s="221">
        <v>-5.0998126863906042E-2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45442</v>
      </c>
      <c r="E41" s="217">
        <v>262.45</v>
      </c>
      <c r="F41" s="217">
        <v>262.9666666666667</v>
      </c>
      <c r="G41" s="219">
        <v>260.18333333333339</v>
      </c>
      <c r="H41" s="219">
        <v>257.91666666666669</v>
      </c>
      <c r="I41" s="219">
        <v>255.13333333333338</v>
      </c>
      <c r="J41" s="219">
        <v>265.23333333333341</v>
      </c>
      <c r="K41" s="219">
        <v>268.01666666666671</v>
      </c>
      <c r="L41" s="219">
        <v>270.28333333333342</v>
      </c>
      <c r="M41" s="220">
        <v>265.75</v>
      </c>
      <c r="N41" s="220">
        <v>260.7</v>
      </c>
      <c r="O41" s="220">
        <v>186337125</v>
      </c>
      <c r="P41" s="221">
        <v>-1.8645023815492604E-3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45442</v>
      </c>
      <c r="E42" s="217">
        <v>1358</v>
      </c>
      <c r="F42" s="217">
        <v>1354.3999999999999</v>
      </c>
      <c r="G42" s="219">
        <v>1343.0499999999997</v>
      </c>
      <c r="H42" s="219">
        <v>1328.1</v>
      </c>
      <c r="I42" s="219">
        <v>1316.7499999999998</v>
      </c>
      <c r="J42" s="219">
        <v>1369.3499999999997</v>
      </c>
      <c r="K42" s="219">
        <v>1380.6999999999996</v>
      </c>
      <c r="L42" s="219">
        <v>1395.6499999999996</v>
      </c>
      <c r="M42" s="220">
        <v>1365.75</v>
      </c>
      <c r="N42" s="220">
        <v>1339.45</v>
      </c>
      <c r="O42" s="220">
        <v>4714500</v>
      </c>
      <c r="P42" s="221">
        <v>1.4279951593384429E-2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45442</v>
      </c>
      <c r="E43" s="217">
        <v>248.95</v>
      </c>
      <c r="F43" s="217">
        <v>246.15</v>
      </c>
      <c r="G43" s="219">
        <v>241.8</v>
      </c>
      <c r="H43" s="219">
        <v>234.65</v>
      </c>
      <c r="I43" s="219">
        <v>230.3</v>
      </c>
      <c r="J43" s="219">
        <v>253.3</v>
      </c>
      <c r="K43" s="219">
        <v>257.64999999999998</v>
      </c>
      <c r="L43" s="219">
        <v>264.8</v>
      </c>
      <c r="M43" s="220">
        <v>250.5</v>
      </c>
      <c r="N43" s="220">
        <v>239</v>
      </c>
      <c r="O43" s="220">
        <v>189180150</v>
      </c>
      <c r="P43" s="221">
        <v>3.8794992175273865E-2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45442</v>
      </c>
      <c r="E44" s="217">
        <v>491.85</v>
      </c>
      <c r="F44" s="217">
        <v>488.91666666666669</v>
      </c>
      <c r="G44" s="219">
        <v>484.88333333333338</v>
      </c>
      <c r="H44" s="219">
        <v>477.91666666666669</v>
      </c>
      <c r="I44" s="219">
        <v>473.88333333333338</v>
      </c>
      <c r="J44" s="219">
        <v>495.88333333333338</v>
      </c>
      <c r="K44" s="219">
        <v>499.91666666666669</v>
      </c>
      <c r="L44" s="219">
        <v>506.88333333333338</v>
      </c>
      <c r="M44" s="220">
        <v>492.95</v>
      </c>
      <c r="N44" s="220">
        <v>481.95</v>
      </c>
      <c r="O44" s="220">
        <v>26620440</v>
      </c>
      <c r="P44" s="221">
        <v>8.1987701844723291E-3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45442</v>
      </c>
      <c r="E45" s="217">
        <v>1483.25</v>
      </c>
      <c r="F45" s="217">
        <v>1484.6166666666668</v>
      </c>
      <c r="G45" s="219">
        <v>1475.2333333333336</v>
      </c>
      <c r="H45" s="219">
        <v>1467.2166666666667</v>
      </c>
      <c r="I45" s="219">
        <v>1457.8333333333335</v>
      </c>
      <c r="J45" s="219">
        <v>1492.6333333333337</v>
      </c>
      <c r="K45" s="219">
        <v>1502.0166666666669</v>
      </c>
      <c r="L45" s="219">
        <v>1510.0333333333338</v>
      </c>
      <c r="M45" s="220">
        <v>1494</v>
      </c>
      <c r="N45" s="220">
        <v>1476.6</v>
      </c>
      <c r="O45" s="220">
        <v>6222000</v>
      </c>
      <c r="P45" s="221">
        <v>4.8239266763145202E-4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45442</v>
      </c>
      <c r="E46" s="217">
        <v>1345.95</v>
      </c>
      <c r="F46" s="217">
        <v>1349.3333333333333</v>
      </c>
      <c r="G46" s="219">
        <v>1337.1166666666666</v>
      </c>
      <c r="H46" s="219">
        <v>1328.2833333333333</v>
      </c>
      <c r="I46" s="219">
        <v>1316.0666666666666</v>
      </c>
      <c r="J46" s="219">
        <v>1358.1666666666665</v>
      </c>
      <c r="K46" s="219">
        <v>1370.3833333333332</v>
      </c>
      <c r="L46" s="219">
        <v>1379.2166666666665</v>
      </c>
      <c r="M46" s="220">
        <v>1361.55</v>
      </c>
      <c r="N46" s="220">
        <v>1340.5</v>
      </c>
      <c r="O46" s="220">
        <v>33656600</v>
      </c>
      <c r="P46" s="221">
        <v>-3.1849918701408721E-2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45442</v>
      </c>
      <c r="E47" s="217">
        <v>301.14999999999998</v>
      </c>
      <c r="F47" s="217">
        <v>299.63333333333327</v>
      </c>
      <c r="G47" s="219">
        <v>296.31666666666655</v>
      </c>
      <c r="H47" s="219">
        <v>291.48333333333329</v>
      </c>
      <c r="I47" s="219">
        <v>288.16666666666657</v>
      </c>
      <c r="J47" s="219">
        <v>304.46666666666653</v>
      </c>
      <c r="K47" s="219">
        <v>307.78333333333325</v>
      </c>
      <c r="L47" s="219">
        <v>312.6166666666665</v>
      </c>
      <c r="M47" s="220">
        <v>302.95</v>
      </c>
      <c r="N47" s="220">
        <v>294.8</v>
      </c>
      <c r="O47" s="220">
        <v>74796750</v>
      </c>
      <c r="P47" s="221">
        <v>5.9492823678143826E-2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45442</v>
      </c>
      <c r="E48" s="217">
        <v>306.35000000000002</v>
      </c>
      <c r="F48" s="217">
        <v>307.7166666666667</v>
      </c>
      <c r="G48" s="219">
        <v>302.93333333333339</v>
      </c>
      <c r="H48" s="219">
        <v>299.51666666666671</v>
      </c>
      <c r="I48" s="219">
        <v>294.73333333333341</v>
      </c>
      <c r="J48" s="219">
        <v>311.13333333333338</v>
      </c>
      <c r="K48" s="219">
        <v>315.91666666666669</v>
      </c>
      <c r="L48" s="219">
        <v>319.33333333333337</v>
      </c>
      <c r="M48" s="220">
        <v>312.5</v>
      </c>
      <c r="N48" s="220">
        <v>304.3</v>
      </c>
      <c r="O48" s="220">
        <v>55102500</v>
      </c>
      <c r="P48" s="221">
        <v>-3.1973297026659055E-2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45442</v>
      </c>
      <c r="E49" s="217">
        <v>30923.05</v>
      </c>
      <c r="F49" s="217">
        <v>30868.45</v>
      </c>
      <c r="G49" s="219">
        <v>30510.2</v>
      </c>
      <c r="H49" s="219">
        <v>30097.35</v>
      </c>
      <c r="I49" s="219">
        <v>29739.1</v>
      </c>
      <c r="J49" s="219">
        <v>31281.300000000003</v>
      </c>
      <c r="K49" s="219">
        <v>31639.550000000003</v>
      </c>
      <c r="L49" s="219">
        <v>32052.400000000005</v>
      </c>
      <c r="M49" s="220">
        <v>31226.7</v>
      </c>
      <c r="N49" s="220">
        <v>30455.599999999999</v>
      </c>
      <c r="O49" s="220">
        <v>359200</v>
      </c>
      <c r="P49" s="221">
        <v>-5.6747404844290656E-3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45442</v>
      </c>
      <c r="E50" s="217">
        <v>629.85</v>
      </c>
      <c r="F50" s="217">
        <v>627.18333333333339</v>
      </c>
      <c r="G50" s="219">
        <v>623.16666666666674</v>
      </c>
      <c r="H50" s="219">
        <v>616.48333333333335</v>
      </c>
      <c r="I50" s="219">
        <v>612.4666666666667</v>
      </c>
      <c r="J50" s="219">
        <v>633.86666666666679</v>
      </c>
      <c r="K50" s="219">
        <v>637.88333333333344</v>
      </c>
      <c r="L50" s="219">
        <v>644.56666666666683</v>
      </c>
      <c r="M50" s="220">
        <v>631.20000000000005</v>
      </c>
      <c r="N50" s="220">
        <v>620.5</v>
      </c>
      <c r="O50" s="220">
        <v>29171700</v>
      </c>
      <c r="P50" s="221">
        <v>-2.6636636636636637E-2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45442</v>
      </c>
      <c r="E51" s="217">
        <v>5105.3999999999996</v>
      </c>
      <c r="F51" s="217">
        <v>5108.3499999999995</v>
      </c>
      <c r="G51" s="219">
        <v>5061.8499999999985</v>
      </c>
      <c r="H51" s="219">
        <v>5018.2999999999993</v>
      </c>
      <c r="I51" s="219">
        <v>4971.7999999999984</v>
      </c>
      <c r="J51" s="219">
        <v>5151.8999999999987</v>
      </c>
      <c r="K51" s="219">
        <v>5198.4000000000005</v>
      </c>
      <c r="L51" s="219">
        <v>5241.9499999999989</v>
      </c>
      <c r="M51" s="220">
        <v>5154.8500000000004</v>
      </c>
      <c r="N51" s="220">
        <v>5064.8</v>
      </c>
      <c r="O51" s="220">
        <v>2534000</v>
      </c>
      <c r="P51" s="221">
        <v>-1.2085769980506823E-2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45442</v>
      </c>
      <c r="E52" s="217">
        <v>613.75</v>
      </c>
      <c r="F52" s="217">
        <v>615.66666666666663</v>
      </c>
      <c r="G52" s="219">
        <v>610.13333333333321</v>
      </c>
      <c r="H52" s="219">
        <v>606.51666666666654</v>
      </c>
      <c r="I52" s="219">
        <v>600.98333333333312</v>
      </c>
      <c r="J52" s="219">
        <v>619.2833333333333</v>
      </c>
      <c r="K52" s="219">
        <v>624.81666666666683</v>
      </c>
      <c r="L52" s="219">
        <v>628.43333333333339</v>
      </c>
      <c r="M52" s="220">
        <v>621.20000000000005</v>
      </c>
      <c r="N52" s="220">
        <v>612.04999999999995</v>
      </c>
      <c r="O52" s="220">
        <v>13284000</v>
      </c>
      <c r="P52" s="221">
        <v>-1.0944829126647309E-2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45442</v>
      </c>
      <c r="E53" s="217">
        <v>113.85</v>
      </c>
      <c r="F53" s="217">
        <v>114.13333333333333</v>
      </c>
      <c r="G53" s="219">
        <v>112.96666666666665</v>
      </c>
      <c r="H53" s="219">
        <v>112.08333333333333</v>
      </c>
      <c r="I53" s="219">
        <v>110.91666666666666</v>
      </c>
      <c r="J53" s="219">
        <v>115.01666666666665</v>
      </c>
      <c r="K53" s="219">
        <v>116.18333333333334</v>
      </c>
      <c r="L53" s="219">
        <v>117.06666666666665</v>
      </c>
      <c r="M53" s="220">
        <v>115.3</v>
      </c>
      <c r="N53" s="220">
        <v>113.25</v>
      </c>
      <c r="O53" s="220">
        <v>329123250</v>
      </c>
      <c r="P53" s="221">
        <v>-9.0158391902137166E-4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45442</v>
      </c>
      <c r="E54" s="217">
        <v>760.2</v>
      </c>
      <c r="F54" s="217">
        <v>761.6</v>
      </c>
      <c r="G54" s="219">
        <v>754</v>
      </c>
      <c r="H54" s="219">
        <v>747.8</v>
      </c>
      <c r="I54" s="219">
        <v>740.19999999999993</v>
      </c>
      <c r="J54" s="219">
        <v>767.80000000000007</v>
      </c>
      <c r="K54" s="219">
        <v>775.4000000000002</v>
      </c>
      <c r="L54" s="219">
        <v>781.60000000000014</v>
      </c>
      <c r="M54" s="220">
        <v>769.2</v>
      </c>
      <c r="N54" s="220">
        <v>755.4</v>
      </c>
      <c r="O54" s="220">
        <v>4224675</v>
      </c>
      <c r="P54" s="221">
        <v>6.971880083662561E-3</v>
      </c>
    </row>
    <row r="55" spans="1:16" ht="12.75" customHeight="1">
      <c r="A55" s="213">
        <v>45</v>
      </c>
      <c r="B55" s="225" t="s">
        <v>850</v>
      </c>
      <c r="C55" s="217" t="s">
        <v>89</v>
      </c>
      <c r="D55" s="218">
        <v>45442</v>
      </c>
      <c r="E55" s="217">
        <v>406.45</v>
      </c>
      <c r="F55" s="217">
        <v>406.43333333333334</v>
      </c>
      <c r="G55" s="219">
        <v>403.4666666666667</v>
      </c>
      <c r="H55" s="219">
        <v>400.48333333333335</v>
      </c>
      <c r="I55" s="219">
        <v>397.51666666666671</v>
      </c>
      <c r="J55" s="219">
        <v>409.41666666666669</v>
      </c>
      <c r="K55" s="219">
        <v>412.38333333333327</v>
      </c>
      <c r="L55" s="219">
        <v>415.36666666666667</v>
      </c>
      <c r="M55" s="220">
        <v>409.4</v>
      </c>
      <c r="N55" s="220">
        <v>403.45</v>
      </c>
      <c r="O55" s="220">
        <v>12053600</v>
      </c>
      <c r="P55" s="221">
        <v>-7.8752559458182395E-4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45442</v>
      </c>
      <c r="E56" s="217">
        <v>1286.3499999999999</v>
      </c>
      <c r="F56" s="217">
        <v>1277.5</v>
      </c>
      <c r="G56" s="219">
        <v>1261.5</v>
      </c>
      <c r="H56" s="219">
        <v>1236.6500000000001</v>
      </c>
      <c r="I56" s="219">
        <v>1220.6500000000001</v>
      </c>
      <c r="J56" s="219">
        <v>1302.3499999999999</v>
      </c>
      <c r="K56" s="219">
        <v>1318.35</v>
      </c>
      <c r="L56" s="219">
        <v>1343.1999999999998</v>
      </c>
      <c r="M56" s="220">
        <v>1293.5</v>
      </c>
      <c r="N56" s="220">
        <v>1252.6500000000001</v>
      </c>
      <c r="O56" s="220">
        <v>8951875</v>
      </c>
      <c r="P56" s="221">
        <v>4.2066886349295379E-3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45442</v>
      </c>
      <c r="E57" s="217">
        <v>1404.45</v>
      </c>
      <c r="F57" s="217">
        <v>1410.6166666666668</v>
      </c>
      <c r="G57" s="219">
        <v>1395.8333333333335</v>
      </c>
      <c r="H57" s="219">
        <v>1387.2166666666667</v>
      </c>
      <c r="I57" s="219">
        <v>1372.4333333333334</v>
      </c>
      <c r="J57" s="219">
        <v>1419.2333333333336</v>
      </c>
      <c r="K57" s="219">
        <v>1434.0166666666669</v>
      </c>
      <c r="L57" s="219">
        <v>1442.6333333333337</v>
      </c>
      <c r="M57" s="220">
        <v>1425.4</v>
      </c>
      <c r="N57" s="220">
        <v>1402</v>
      </c>
      <c r="O57" s="220">
        <v>12521600</v>
      </c>
      <c r="P57" s="221">
        <v>8.8300096039771764E-2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45442</v>
      </c>
      <c r="E58" s="217">
        <v>471.55</v>
      </c>
      <c r="F58" s="217">
        <v>471.51666666666665</v>
      </c>
      <c r="G58" s="219">
        <v>468.5333333333333</v>
      </c>
      <c r="H58" s="219">
        <v>465.51666666666665</v>
      </c>
      <c r="I58" s="219">
        <v>462.5333333333333</v>
      </c>
      <c r="J58" s="219">
        <v>474.5333333333333</v>
      </c>
      <c r="K58" s="219">
        <v>477.51666666666665</v>
      </c>
      <c r="L58" s="219">
        <v>480.5333333333333</v>
      </c>
      <c r="M58" s="220">
        <v>474.5</v>
      </c>
      <c r="N58" s="220">
        <v>468.5</v>
      </c>
      <c r="O58" s="220">
        <v>50725500</v>
      </c>
      <c r="P58" s="221">
        <v>-1.4644692828587746E-2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45442</v>
      </c>
      <c r="E59" s="217">
        <v>4717.55</v>
      </c>
      <c r="F59" s="217">
        <v>4711.9000000000005</v>
      </c>
      <c r="G59" s="219">
        <v>4672.2500000000009</v>
      </c>
      <c r="H59" s="219">
        <v>4626.9500000000007</v>
      </c>
      <c r="I59" s="219">
        <v>4587.3000000000011</v>
      </c>
      <c r="J59" s="219">
        <v>4757.2000000000007</v>
      </c>
      <c r="K59" s="219">
        <v>4796.8500000000004</v>
      </c>
      <c r="L59" s="219">
        <v>4842.1500000000005</v>
      </c>
      <c r="M59" s="220">
        <v>4751.55</v>
      </c>
      <c r="N59" s="220">
        <v>4666.6000000000004</v>
      </c>
      <c r="O59" s="220">
        <v>3588450</v>
      </c>
      <c r="P59" s="221">
        <v>-2.123394157597578E-2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45442</v>
      </c>
      <c r="E60" s="217">
        <v>2655.5</v>
      </c>
      <c r="F60" s="217">
        <v>2652.8666666666668</v>
      </c>
      <c r="G60" s="219">
        <v>2634.9833333333336</v>
      </c>
      <c r="H60" s="219">
        <v>2614.4666666666667</v>
      </c>
      <c r="I60" s="219">
        <v>2596.5833333333335</v>
      </c>
      <c r="J60" s="219">
        <v>2673.3833333333337</v>
      </c>
      <c r="K60" s="219">
        <v>2691.2666666666669</v>
      </c>
      <c r="L60" s="219">
        <v>2711.7833333333338</v>
      </c>
      <c r="M60" s="220">
        <v>2670.75</v>
      </c>
      <c r="N60" s="220">
        <v>2632.35</v>
      </c>
      <c r="O60" s="220">
        <v>3731350</v>
      </c>
      <c r="P60" s="221">
        <v>1.736806947227789E-2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45442</v>
      </c>
      <c r="E61" s="217">
        <v>1091</v>
      </c>
      <c r="F61" s="217">
        <v>1069.8166666666668</v>
      </c>
      <c r="G61" s="219">
        <v>1021.5833333333337</v>
      </c>
      <c r="H61" s="219">
        <v>952.16666666666686</v>
      </c>
      <c r="I61" s="219">
        <v>903.93333333333374</v>
      </c>
      <c r="J61" s="219">
        <v>1139.2333333333336</v>
      </c>
      <c r="K61" s="219">
        <v>1187.4666666666667</v>
      </c>
      <c r="L61" s="219">
        <v>1256.8833333333337</v>
      </c>
      <c r="M61" s="220">
        <v>1118.05</v>
      </c>
      <c r="N61" s="220">
        <v>1000.4</v>
      </c>
      <c r="O61" s="220">
        <v>17190000</v>
      </c>
      <c r="P61" s="221">
        <v>0.25410374261326329</v>
      </c>
    </row>
    <row r="62" spans="1:16" ht="12.75" customHeight="1">
      <c r="A62" s="213">
        <v>52</v>
      </c>
      <c r="B62" s="225" t="s">
        <v>850</v>
      </c>
      <c r="C62" s="222" t="s">
        <v>96</v>
      </c>
      <c r="D62" s="218">
        <v>45442</v>
      </c>
      <c r="E62" s="217">
        <v>1256.7</v>
      </c>
      <c r="F62" s="217">
        <v>1252.5666666666666</v>
      </c>
      <c r="G62" s="219">
        <v>1245.5833333333333</v>
      </c>
      <c r="H62" s="219">
        <v>1234.4666666666667</v>
      </c>
      <c r="I62" s="219">
        <v>1227.4833333333333</v>
      </c>
      <c r="J62" s="219">
        <v>1263.6833333333332</v>
      </c>
      <c r="K62" s="219">
        <v>1270.6666666666667</v>
      </c>
      <c r="L62" s="219">
        <v>1281.7833333333331</v>
      </c>
      <c r="M62" s="220">
        <v>1259.55</v>
      </c>
      <c r="N62" s="220">
        <v>1241.45</v>
      </c>
      <c r="O62" s="220">
        <v>2089500</v>
      </c>
      <c r="P62" s="221">
        <v>2.7892561983471075E-2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45442</v>
      </c>
      <c r="E63" s="217">
        <v>392</v>
      </c>
      <c r="F63" s="217">
        <v>379.90000000000003</v>
      </c>
      <c r="G63" s="219">
        <v>361.40000000000009</v>
      </c>
      <c r="H63" s="219">
        <v>330.80000000000007</v>
      </c>
      <c r="I63" s="219">
        <v>312.30000000000013</v>
      </c>
      <c r="J63" s="219">
        <v>410.50000000000006</v>
      </c>
      <c r="K63" s="219">
        <v>428.99999999999994</v>
      </c>
      <c r="L63" s="219">
        <v>459.6</v>
      </c>
      <c r="M63" s="220">
        <v>398.4</v>
      </c>
      <c r="N63" s="220">
        <v>349.3</v>
      </c>
      <c r="O63" s="220">
        <v>18196200</v>
      </c>
      <c r="P63" s="221">
        <v>0.23763467189030363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45442</v>
      </c>
      <c r="E64" s="217">
        <v>152.15</v>
      </c>
      <c r="F64" s="217">
        <v>153.01666666666668</v>
      </c>
      <c r="G64" s="219">
        <v>150.93333333333337</v>
      </c>
      <c r="H64" s="219">
        <v>149.7166666666667</v>
      </c>
      <c r="I64" s="219">
        <v>147.63333333333338</v>
      </c>
      <c r="J64" s="219">
        <v>154.23333333333335</v>
      </c>
      <c r="K64" s="219">
        <v>156.31666666666666</v>
      </c>
      <c r="L64" s="219">
        <v>157.53333333333333</v>
      </c>
      <c r="M64" s="220">
        <v>155.1</v>
      </c>
      <c r="N64" s="220">
        <v>151.80000000000001</v>
      </c>
      <c r="O64" s="220">
        <v>31170000</v>
      </c>
      <c r="P64" s="221">
        <v>-1.1260904044409199E-2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45442</v>
      </c>
      <c r="E65" s="217">
        <v>3776.85</v>
      </c>
      <c r="F65" s="217">
        <v>3766.0666666666671</v>
      </c>
      <c r="G65" s="219">
        <v>3719.6333333333341</v>
      </c>
      <c r="H65" s="219">
        <v>3662.416666666667</v>
      </c>
      <c r="I65" s="219">
        <v>3615.983333333334</v>
      </c>
      <c r="J65" s="219">
        <v>3823.2833333333342</v>
      </c>
      <c r="K65" s="219">
        <v>3869.7166666666676</v>
      </c>
      <c r="L65" s="219">
        <v>3926.9333333333343</v>
      </c>
      <c r="M65" s="220">
        <v>3812.5</v>
      </c>
      <c r="N65" s="220">
        <v>3708.85</v>
      </c>
      <c r="O65" s="220">
        <v>4552800</v>
      </c>
      <c r="P65" s="221">
        <v>3.3013409570485333E-2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45442</v>
      </c>
      <c r="E66" s="217">
        <v>537.29999999999995</v>
      </c>
      <c r="F66" s="217">
        <v>539.35</v>
      </c>
      <c r="G66" s="219">
        <v>533.90000000000009</v>
      </c>
      <c r="H66" s="219">
        <v>530.50000000000011</v>
      </c>
      <c r="I66" s="219">
        <v>525.05000000000018</v>
      </c>
      <c r="J66" s="219">
        <v>542.75</v>
      </c>
      <c r="K66" s="219">
        <v>548.20000000000005</v>
      </c>
      <c r="L66" s="219">
        <v>551.59999999999991</v>
      </c>
      <c r="M66" s="220">
        <v>544.79999999999995</v>
      </c>
      <c r="N66" s="220">
        <v>535.95000000000005</v>
      </c>
      <c r="O66" s="220">
        <v>21253750</v>
      </c>
      <c r="P66" s="221">
        <v>-1.4718664889610013E-2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45442</v>
      </c>
      <c r="E67" s="217">
        <v>1815.45</v>
      </c>
      <c r="F67" s="217">
        <v>1808.7833333333335</v>
      </c>
      <c r="G67" s="219">
        <v>1793.5666666666671</v>
      </c>
      <c r="H67" s="219">
        <v>1771.6833333333336</v>
      </c>
      <c r="I67" s="219">
        <v>1756.4666666666672</v>
      </c>
      <c r="J67" s="219">
        <v>1830.666666666667</v>
      </c>
      <c r="K67" s="219">
        <v>1845.8833333333337</v>
      </c>
      <c r="L67" s="219">
        <v>1867.7666666666669</v>
      </c>
      <c r="M67" s="220">
        <v>1824</v>
      </c>
      <c r="N67" s="220">
        <v>1786.9</v>
      </c>
      <c r="O67" s="220">
        <v>2946550</v>
      </c>
      <c r="P67" s="221">
        <v>-2.2541051584010617E-2</v>
      </c>
    </row>
    <row r="68" spans="1:16" ht="12.75" customHeight="1">
      <c r="A68" s="213">
        <v>58</v>
      </c>
      <c r="B68" s="225" t="s">
        <v>850</v>
      </c>
      <c r="C68" s="222" t="s">
        <v>102</v>
      </c>
      <c r="D68" s="218">
        <v>45442</v>
      </c>
      <c r="E68" s="217">
        <v>2482.85</v>
      </c>
      <c r="F68" s="217">
        <v>2477.4833333333331</v>
      </c>
      <c r="G68" s="219">
        <v>2465.3666666666663</v>
      </c>
      <c r="H68" s="219">
        <v>2447.8833333333332</v>
      </c>
      <c r="I68" s="219">
        <v>2435.7666666666664</v>
      </c>
      <c r="J68" s="219">
        <v>2494.9666666666662</v>
      </c>
      <c r="K68" s="219">
        <v>2507.083333333333</v>
      </c>
      <c r="L68" s="219">
        <v>2524.5666666666662</v>
      </c>
      <c r="M68" s="220">
        <v>2489.6</v>
      </c>
      <c r="N68" s="220">
        <v>2460</v>
      </c>
      <c r="O68" s="220">
        <v>1854600</v>
      </c>
      <c r="P68" s="221">
        <v>3.0848757712189426E-2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45442</v>
      </c>
      <c r="E69" s="217">
        <v>3924.4</v>
      </c>
      <c r="F69" s="217">
        <v>3931.4666666666672</v>
      </c>
      <c r="G69" s="219">
        <v>3902.9833333333345</v>
      </c>
      <c r="H69" s="219">
        <v>3881.5666666666675</v>
      </c>
      <c r="I69" s="219">
        <v>3853.0833333333348</v>
      </c>
      <c r="J69" s="219">
        <v>3952.8833333333341</v>
      </c>
      <c r="K69" s="219">
        <v>3981.3666666666668</v>
      </c>
      <c r="L69" s="219">
        <v>4002.7833333333338</v>
      </c>
      <c r="M69" s="220">
        <v>3959.95</v>
      </c>
      <c r="N69" s="220">
        <v>3910.05</v>
      </c>
      <c r="O69" s="220">
        <v>3001800</v>
      </c>
      <c r="P69" s="221">
        <v>7.9242495467060636E-3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45442</v>
      </c>
      <c r="E70" s="217">
        <v>8956.4500000000007</v>
      </c>
      <c r="F70" s="217">
        <v>8799.3333333333339</v>
      </c>
      <c r="G70" s="219">
        <v>8498.6666666666679</v>
      </c>
      <c r="H70" s="219">
        <v>8040.8833333333332</v>
      </c>
      <c r="I70" s="219">
        <v>7740.2166666666672</v>
      </c>
      <c r="J70" s="219">
        <v>9257.1166666666686</v>
      </c>
      <c r="K70" s="219">
        <v>9557.7833333333365</v>
      </c>
      <c r="L70" s="219">
        <v>10015.566666666669</v>
      </c>
      <c r="M70" s="220">
        <v>9100</v>
      </c>
      <c r="N70" s="220">
        <v>8341.5499999999993</v>
      </c>
      <c r="O70" s="220">
        <v>1439400</v>
      </c>
      <c r="P70" s="221">
        <v>0.19770344483275087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45442</v>
      </c>
      <c r="E71" s="217">
        <v>852.1</v>
      </c>
      <c r="F71" s="217">
        <v>852.41666666666663</v>
      </c>
      <c r="G71" s="219">
        <v>842.43333333333328</v>
      </c>
      <c r="H71" s="219">
        <v>832.76666666666665</v>
      </c>
      <c r="I71" s="219">
        <v>822.7833333333333</v>
      </c>
      <c r="J71" s="219">
        <v>862.08333333333326</v>
      </c>
      <c r="K71" s="219">
        <v>872.06666666666661</v>
      </c>
      <c r="L71" s="219">
        <v>881.73333333333323</v>
      </c>
      <c r="M71" s="220">
        <v>862.4</v>
      </c>
      <c r="N71" s="220">
        <v>842.75</v>
      </c>
      <c r="O71" s="220">
        <v>45245475</v>
      </c>
      <c r="P71" s="221">
        <v>6.1643458638340034E-3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45442</v>
      </c>
      <c r="E72" s="217">
        <v>5812.1</v>
      </c>
      <c r="F72" s="217">
        <v>5820.1333333333341</v>
      </c>
      <c r="G72" s="219">
        <v>5790.0166666666682</v>
      </c>
      <c r="H72" s="219">
        <v>5767.9333333333343</v>
      </c>
      <c r="I72" s="219">
        <v>5737.8166666666684</v>
      </c>
      <c r="J72" s="219">
        <v>5842.2166666666681</v>
      </c>
      <c r="K72" s="219">
        <v>5872.3333333333348</v>
      </c>
      <c r="L72" s="219">
        <v>5894.4166666666679</v>
      </c>
      <c r="M72" s="220">
        <v>5850.25</v>
      </c>
      <c r="N72" s="220">
        <v>5798.05</v>
      </c>
      <c r="O72" s="220">
        <v>2941750</v>
      </c>
      <c r="P72" s="221">
        <v>6.5007270549995722E-3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45442</v>
      </c>
      <c r="E73" s="217">
        <v>4705.6000000000004</v>
      </c>
      <c r="F73" s="217">
        <v>4663.6000000000004</v>
      </c>
      <c r="G73" s="219">
        <v>4612.1000000000004</v>
      </c>
      <c r="H73" s="219">
        <v>4518.6000000000004</v>
      </c>
      <c r="I73" s="219">
        <v>4467.1000000000004</v>
      </c>
      <c r="J73" s="219">
        <v>4757.1000000000004</v>
      </c>
      <c r="K73" s="219">
        <v>4808.6000000000004</v>
      </c>
      <c r="L73" s="219">
        <v>4902.1000000000004</v>
      </c>
      <c r="M73" s="220">
        <v>4715.1000000000004</v>
      </c>
      <c r="N73" s="220">
        <v>4570.1000000000004</v>
      </c>
      <c r="O73" s="220">
        <v>3389575</v>
      </c>
      <c r="P73" s="221">
        <v>-1.560276478959138E-2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45442</v>
      </c>
      <c r="E74" s="217">
        <v>3807.05</v>
      </c>
      <c r="F74" s="217">
        <v>3780.7999999999997</v>
      </c>
      <c r="G74" s="219">
        <v>3746.2499999999995</v>
      </c>
      <c r="H74" s="219">
        <v>3685.45</v>
      </c>
      <c r="I74" s="219">
        <v>3650.8999999999996</v>
      </c>
      <c r="J74" s="219">
        <v>3841.5999999999995</v>
      </c>
      <c r="K74" s="219">
        <v>3876.1499999999996</v>
      </c>
      <c r="L74" s="219">
        <v>3936.9499999999994</v>
      </c>
      <c r="M74" s="220">
        <v>3815.35</v>
      </c>
      <c r="N74" s="220">
        <v>3720</v>
      </c>
      <c r="O74" s="220">
        <v>1360150</v>
      </c>
      <c r="P74" s="221">
        <v>1.5397249024840895E-2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45442</v>
      </c>
      <c r="E75" s="217">
        <v>478.55</v>
      </c>
      <c r="F75" s="217">
        <v>479.33333333333331</v>
      </c>
      <c r="G75" s="219">
        <v>471.76666666666665</v>
      </c>
      <c r="H75" s="219">
        <v>464.98333333333335</v>
      </c>
      <c r="I75" s="219">
        <v>457.41666666666669</v>
      </c>
      <c r="J75" s="219">
        <v>486.11666666666662</v>
      </c>
      <c r="K75" s="219">
        <v>493.68333333333334</v>
      </c>
      <c r="L75" s="219">
        <v>500.46666666666658</v>
      </c>
      <c r="M75" s="220">
        <v>486.9</v>
      </c>
      <c r="N75" s="220">
        <v>472.55</v>
      </c>
      <c r="O75" s="220">
        <v>16900200</v>
      </c>
      <c r="P75" s="221">
        <v>7.3028571428571429E-2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45442</v>
      </c>
      <c r="E76" s="217">
        <v>164</v>
      </c>
      <c r="F76" s="217">
        <v>164.16666666666666</v>
      </c>
      <c r="G76" s="219">
        <v>163.23333333333332</v>
      </c>
      <c r="H76" s="219">
        <v>162.46666666666667</v>
      </c>
      <c r="I76" s="219">
        <v>161.53333333333333</v>
      </c>
      <c r="J76" s="219">
        <v>164.93333333333331</v>
      </c>
      <c r="K76" s="219">
        <v>165.86666666666665</v>
      </c>
      <c r="L76" s="219">
        <v>166.6333333333333</v>
      </c>
      <c r="M76" s="220">
        <v>165.1</v>
      </c>
      <c r="N76" s="220">
        <v>163.4</v>
      </c>
      <c r="O76" s="220">
        <v>101745000</v>
      </c>
      <c r="P76" s="221">
        <v>-2.2058823529411766E-2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45442</v>
      </c>
      <c r="E77" s="217">
        <v>204.6</v>
      </c>
      <c r="F77" s="217">
        <v>201.95000000000002</v>
      </c>
      <c r="G77" s="219">
        <v>197.90000000000003</v>
      </c>
      <c r="H77" s="219">
        <v>191.20000000000002</v>
      </c>
      <c r="I77" s="219">
        <v>187.15000000000003</v>
      </c>
      <c r="J77" s="219">
        <v>208.65000000000003</v>
      </c>
      <c r="K77" s="219">
        <v>212.70000000000005</v>
      </c>
      <c r="L77" s="219">
        <v>219.40000000000003</v>
      </c>
      <c r="M77" s="220">
        <v>206</v>
      </c>
      <c r="N77" s="220">
        <v>195.25</v>
      </c>
      <c r="O77" s="220">
        <v>140219175</v>
      </c>
      <c r="P77" s="221">
        <v>3.4984635126464728E-2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45442</v>
      </c>
      <c r="E78" s="217">
        <v>1022.6</v>
      </c>
      <c r="F78" s="217">
        <v>1017.85</v>
      </c>
      <c r="G78" s="219">
        <v>1010.7</v>
      </c>
      <c r="H78" s="219">
        <v>998.80000000000007</v>
      </c>
      <c r="I78" s="219">
        <v>991.65000000000009</v>
      </c>
      <c r="J78" s="219">
        <v>1029.75</v>
      </c>
      <c r="K78" s="219">
        <v>1036.8999999999999</v>
      </c>
      <c r="L78" s="219">
        <v>1048.8</v>
      </c>
      <c r="M78" s="220">
        <v>1025</v>
      </c>
      <c r="N78" s="220">
        <v>1005.95</v>
      </c>
      <c r="O78" s="220">
        <v>11644225</v>
      </c>
      <c r="P78" s="221">
        <v>-3.4127575080665179E-3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45442</v>
      </c>
      <c r="E79" s="217">
        <v>86.15</v>
      </c>
      <c r="F79" s="217">
        <v>85.316666666666677</v>
      </c>
      <c r="G79" s="219">
        <v>83.983333333333348</v>
      </c>
      <c r="H79" s="219">
        <v>81.816666666666677</v>
      </c>
      <c r="I79" s="219">
        <v>80.483333333333348</v>
      </c>
      <c r="J79" s="219">
        <v>87.483333333333348</v>
      </c>
      <c r="K79" s="219">
        <v>88.816666666666691</v>
      </c>
      <c r="L79" s="219">
        <v>90.983333333333348</v>
      </c>
      <c r="M79" s="220">
        <v>86.65</v>
      </c>
      <c r="N79" s="220">
        <v>83.15</v>
      </c>
      <c r="O79" s="220">
        <v>225697500</v>
      </c>
      <c r="P79" s="221">
        <v>-2.6494565217391304E-2</v>
      </c>
    </row>
    <row r="80" spans="1:16" ht="12.75" customHeight="1">
      <c r="A80" s="213">
        <v>70</v>
      </c>
      <c r="B80" s="225" t="s">
        <v>850</v>
      </c>
      <c r="C80" s="223" t="s">
        <v>116</v>
      </c>
      <c r="D80" s="218">
        <v>45442</v>
      </c>
      <c r="E80" s="217">
        <v>672.1</v>
      </c>
      <c r="F80" s="217">
        <v>669.96666666666658</v>
      </c>
      <c r="G80" s="219">
        <v>666.43333333333317</v>
      </c>
      <c r="H80" s="219">
        <v>660.76666666666654</v>
      </c>
      <c r="I80" s="219">
        <v>657.23333333333312</v>
      </c>
      <c r="J80" s="219">
        <v>675.63333333333321</v>
      </c>
      <c r="K80" s="219">
        <v>679.16666666666674</v>
      </c>
      <c r="L80" s="219">
        <v>684.83333333333326</v>
      </c>
      <c r="M80" s="220">
        <v>673.5</v>
      </c>
      <c r="N80" s="220">
        <v>664.3</v>
      </c>
      <c r="O80" s="220">
        <v>6805500</v>
      </c>
      <c r="P80" s="221">
        <v>-1.837614850928183E-2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45442</v>
      </c>
      <c r="E81" s="217">
        <v>1300.2</v>
      </c>
      <c r="F81" s="217">
        <v>1299</v>
      </c>
      <c r="G81" s="219">
        <v>1294.3</v>
      </c>
      <c r="H81" s="219">
        <v>1288.3999999999999</v>
      </c>
      <c r="I81" s="219">
        <v>1283.6999999999998</v>
      </c>
      <c r="J81" s="219">
        <v>1304.9000000000001</v>
      </c>
      <c r="K81" s="219">
        <v>1309.5999999999999</v>
      </c>
      <c r="L81" s="219">
        <v>1315.5000000000002</v>
      </c>
      <c r="M81" s="220">
        <v>1303.7</v>
      </c>
      <c r="N81" s="220">
        <v>1293.0999999999999</v>
      </c>
      <c r="O81" s="220">
        <v>6051000</v>
      </c>
      <c r="P81" s="221">
        <v>-7.7888005247191928E-3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45442</v>
      </c>
      <c r="E82" s="217">
        <v>2863.75</v>
      </c>
      <c r="F82" s="217">
        <v>2878.9333333333329</v>
      </c>
      <c r="G82" s="219">
        <v>2825.9666666666658</v>
      </c>
      <c r="H82" s="219">
        <v>2788.1833333333329</v>
      </c>
      <c r="I82" s="219">
        <v>2735.2166666666658</v>
      </c>
      <c r="J82" s="219">
        <v>2916.7166666666658</v>
      </c>
      <c r="K82" s="219">
        <v>2969.6833333333329</v>
      </c>
      <c r="L82" s="219">
        <v>3007.4666666666658</v>
      </c>
      <c r="M82" s="220">
        <v>2931.9</v>
      </c>
      <c r="N82" s="220">
        <v>2841.15</v>
      </c>
      <c r="O82" s="220">
        <v>3382025</v>
      </c>
      <c r="P82" s="221">
        <v>4.4318357264165512E-2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45442</v>
      </c>
      <c r="E83" s="217">
        <v>405.65</v>
      </c>
      <c r="F83" s="217">
        <v>404.56666666666666</v>
      </c>
      <c r="G83" s="219">
        <v>399.13333333333333</v>
      </c>
      <c r="H83" s="219">
        <v>392.61666666666667</v>
      </c>
      <c r="I83" s="219">
        <v>387.18333333333334</v>
      </c>
      <c r="J83" s="219">
        <v>411.08333333333331</v>
      </c>
      <c r="K83" s="219">
        <v>416.51666666666659</v>
      </c>
      <c r="L83" s="219">
        <v>423.0333333333333</v>
      </c>
      <c r="M83" s="220">
        <v>410</v>
      </c>
      <c r="N83" s="220">
        <v>398.05</v>
      </c>
      <c r="O83" s="220">
        <v>13140000</v>
      </c>
      <c r="P83" s="221">
        <v>-3.2827911084940382E-2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45442</v>
      </c>
      <c r="E84" s="217">
        <v>2431.3000000000002</v>
      </c>
      <c r="F84" s="217">
        <v>2419.1</v>
      </c>
      <c r="G84" s="219">
        <v>2398.1999999999998</v>
      </c>
      <c r="H84" s="219">
        <v>2365.1</v>
      </c>
      <c r="I84" s="219">
        <v>2344.1999999999998</v>
      </c>
      <c r="J84" s="219">
        <v>2452.1999999999998</v>
      </c>
      <c r="K84" s="219">
        <v>2473.1000000000004</v>
      </c>
      <c r="L84" s="219">
        <v>2506.1999999999998</v>
      </c>
      <c r="M84" s="220">
        <v>2440</v>
      </c>
      <c r="N84" s="220">
        <v>2386</v>
      </c>
      <c r="O84" s="220">
        <v>7373900</v>
      </c>
      <c r="P84" s="221">
        <v>1.3110644743622734E-3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45442</v>
      </c>
      <c r="E85" s="217">
        <v>554.04999999999995</v>
      </c>
      <c r="F85" s="217">
        <v>551.80000000000007</v>
      </c>
      <c r="G85" s="219">
        <v>545.25000000000011</v>
      </c>
      <c r="H85" s="219">
        <v>536.45000000000005</v>
      </c>
      <c r="I85" s="219">
        <v>529.90000000000009</v>
      </c>
      <c r="J85" s="219">
        <v>560.60000000000014</v>
      </c>
      <c r="K85" s="219">
        <v>567.15000000000009</v>
      </c>
      <c r="L85" s="219">
        <v>575.95000000000016</v>
      </c>
      <c r="M85" s="220">
        <v>558.35</v>
      </c>
      <c r="N85" s="220">
        <v>543</v>
      </c>
      <c r="O85" s="220">
        <v>6532500</v>
      </c>
      <c r="P85" s="221">
        <v>5.7438253877082138E-4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45442</v>
      </c>
      <c r="E86" s="217">
        <v>4549.3999999999996</v>
      </c>
      <c r="F86" s="217">
        <v>4576.75</v>
      </c>
      <c r="G86" s="219">
        <v>4475.6499999999996</v>
      </c>
      <c r="H86" s="219">
        <v>4401.8999999999996</v>
      </c>
      <c r="I86" s="219">
        <v>4300.7999999999993</v>
      </c>
      <c r="J86" s="219">
        <v>4650.5</v>
      </c>
      <c r="K86" s="219">
        <v>4751.6000000000004</v>
      </c>
      <c r="L86" s="219">
        <v>4825.3500000000004</v>
      </c>
      <c r="M86" s="220">
        <v>4677.8500000000004</v>
      </c>
      <c r="N86" s="220">
        <v>4503</v>
      </c>
      <c r="O86" s="220">
        <v>10569300</v>
      </c>
      <c r="P86" s="221">
        <v>5.8432974824250437E-2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45442</v>
      </c>
      <c r="E87" s="217">
        <v>1811.65</v>
      </c>
      <c r="F87" s="217">
        <v>1798.1000000000001</v>
      </c>
      <c r="G87" s="219">
        <v>1779.3000000000002</v>
      </c>
      <c r="H87" s="219">
        <v>1746.95</v>
      </c>
      <c r="I87" s="219">
        <v>1728.15</v>
      </c>
      <c r="J87" s="219">
        <v>1830.4500000000003</v>
      </c>
      <c r="K87" s="219">
        <v>1849.25</v>
      </c>
      <c r="L87" s="219">
        <v>1881.6000000000004</v>
      </c>
      <c r="M87" s="220">
        <v>1816.9</v>
      </c>
      <c r="N87" s="220">
        <v>1765.75</v>
      </c>
      <c r="O87" s="220">
        <v>5209500</v>
      </c>
      <c r="P87" s="221">
        <v>8.1277213352685049E-3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45442</v>
      </c>
      <c r="E88" s="217">
        <v>1335.25</v>
      </c>
      <c r="F88" s="217">
        <v>1339.8</v>
      </c>
      <c r="G88" s="219">
        <v>1328.6999999999998</v>
      </c>
      <c r="H88" s="219">
        <v>1322.1499999999999</v>
      </c>
      <c r="I88" s="219">
        <v>1311.0499999999997</v>
      </c>
      <c r="J88" s="219">
        <v>1346.35</v>
      </c>
      <c r="K88" s="219">
        <v>1357.4499999999998</v>
      </c>
      <c r="L88" s="219">
        <v>1364</v>
      </c>
      <c r="M88" s="220">
        <v>1350.9</v>
      </c>
      <c r="N88" s="220">
        <v>1333.25</v>
      </c>
      <c r="O88" s="220">
        <v>24156300</v>
      </c>
      <c r="P88" s="221">
        <v>1.4364688982718844E-3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45442</v>
      </c>
      <c r="E89" s="217">
        <v>3786.55</v>
      </c>
      <c r="F89" s="217">
        <v>3811.2166666666672</v>
      </c>
      <c r="G89" s="219">
        <v>3753.5333333333342</v>
      </c>
      <c r="H89" s="219">
        <v>3720.5166666666669</v>
      </c>
      <c r="I89" s="219">
        <v>3662.8333333333339</v>
      </c>
      <c r="J89" s="219">
        <v>3844.2333333333345</v>
      </c>
      <c r="K89" s="219">
        <v>3901.916666666667</v>
      </c>
      <c r="L89" s="219">
        <v>3934.9333333333348</v>
      </c>
      <c r="M89" s="220">
        <v>3868.9</v>
      </c>
      <c r="N89" s="220">
        <v>3778.2</v>
      </c>
      <c r="O89" s="220">
        <v>2813850</v>
      </c>
      <c r="P89" s="221">
        <v>-6.1456953642384108E-3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45442</v>
      </c>
      <c r="E90" s="217">
        <v>1466</v>
      </c>
      <c r="F90" s="217">
        <v>1465.1666666666667</v>
      </c>
      <c r="G90" s="219">
        <v>1457.5833333333335</v>
      </c>
      <c r="H90" s="219">
        <v>1449.1666666666667</v>
      </c>
      <c r="I90" s="219">
        <v>1441.5833333333335</v>
      </c>
      <c r="J90" s="219">
        <v>1473.5833333333335</v>
      </c>
      <c r="K90" s="219">
        <v>1481.166666666667</v>
      </c>
      <c r="L90" s="219">
        <v>1489.5833333333335</v>
      </c>
      <c r="M90" s="220">
        <v>1472.75</v>
      </c>
      <c r="N90" s="220">
        <v>1456.75</v>
      </c>
      <c r="O90" s="220">
        <v>203613850</v>
      </c>
      <c r="P90" s="221">
        <v>-1.1405209384796972E-2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45442</v>
      </c>
      <c r="E91" s="217">
        <v>570.70000000000005</v>
      </c>
      <c r="F91" s="217">
        <v>569</v>
      </c>
      <c r="G91" s="219">
        <v>565.5</v>
      </c>
      <c r="H91" s="219">
        <v>560.29999999999995</v>
      </c>
      <c r="I91" s="219">
        <v>556.79999999999995</v>
      </c>
      <c r="J91" s="219">
        <v>574.20000000000005</v>
      </c>
      <c r="K91" s="219">
        <v>577.70000000000005</v>
      </c>
      <c r="L91" s="219">
        <v>582.90000000000009</v>
      </c>
      <c r="M91" s="220">
        <v>572.5</v>
      </c>
      <c r="N91" s="220">
        <v>563.79999999999995</v>
      </c>
      <c r="O91" s="220">
        <v>44855800</v>
      </c>
      <c r="P91" s="221">
        <v>-1.5547293708657236E-2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45442</v>
      </c>
      <c r="E92" s="217">
        <v>5097.8</v>
      </c>
      <c r="F92" s="217">
        <v>5115.9833333333327</v>
      </c>
      <c r="G92" s="219">
        <v>5057.9666666666653</v>
      </c>
      <c r="H92" s="219">
        <v>5018.1333333333323</v>
      </c>
      <c r="I92" s="219">
        <v>4960.116666666665</v>
      </c>
      <c r="J92" s="219">
        <v>5155.8166666666657</v>
      </c>
      <c r="K92" s="219">
        <v>5213.8333333333339</v>
      </c>
      <c r="L92" s="219">
        <v>5253.6666666666661</v>
      </c>
      <c r="M92" s="220">
        <v>5174</v>
      </c>
      <c r="N92" s="220">
        <v>5076.1499999999996</v>
      </c>
      <c r="O92" s="220">
        <v>3995850</v>
      </c>
      <c r="P92" s="221">
        <v>-3.5831915740707231E-2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45442</v>
      </c>
      <c r="E93" s="217">
        <v>656.7</v>
      </c>
      <c r="F93" s="217">
        <v>657.05</v>
      </c>
      <c r="G93" s="219">
        <v>652.69999999999993</v>
      </c>
      <c r="H93" s="219">
        <v>648.69999999999993</v>
      </c>
      <c r="I93" s="219">
        <v>644.34999999999991</v>
      </c>
      <c r="J93" s="219">
        <v>661.05</v>
      </c>
      <c r="K93" s="219">
        <v>665.39999999999986</v>
      </c>
      <c r="L93" s="219">
        <v>669.4</v>
      </c>
      <c r="M93" s="220">
        <v>661.4</v>
      </c>
      <c r="N93" s="220">
        <v>653.04999999999995</v>
      </c>
      <c r="O93" s="220">
        <v>53410000</v>
      </c>
      <c r="P93" s="221">
        <v>2.2705948583223869E-2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45442</v>
      </c>
      <c r="E94" s="217">
        <v>385.2</v>
      </c>
      <c r="F94" s="217">
        <v>383.7833333333333</v>
      </c>
      <c r="G94" s="219">
        <v>381.06666666666661</v>
      </c>
      <c r="H94" s="219">
        <v>376.93333333333328</v>
      </c>
      <c r="I94" s="219">
        <v>374.21666666666658</v>
      </c>
      <c r="J94" s="219">
        <v>387.91666666666663</v>
      </c>
      <c r="K94" s="219">
        <v>390.63333333333333</v>
      </c>
      <c r="L94" s="219">
        <v>394.76666666666665</v>
      </c>
      <c r="M94" s="220">
        <v>386.5</v>
      </c>
      <c r="N94" s="220">
        <v>379.65</v>
      </c>
      <c r="O94" s="220">
        <v>31704600</v>
      </c>
      <c r="P94" s="221">
        <v>-1.4335145823035097E-2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45442</v>
      </c>
      <c r="E95" s="217">
        <v>507.95</v>
      </c>
      <c r="F95" s="217">
        <v>506.29999999999995</v>
      </c>
      <c r="G95" s="219">
        <v>499.94999999999993</v>
      </c>
      <c r="H95" s="219">
        <v>491.95</v>
      </c>
      <c r="I95" s="219">
        <v>485.59999999999997</v>
      </c>
      <c r="J95" s="219">
        <v>514.29999999999995</v>
      </c>
      <c r="K95" s="219">
        <v>520.64999999999986</v>
      </c>
      <c r="L95" s="219">
        <v>528.64999999999986</v>
      </c>
      <c r="M95" s="220">
        <v>512.65</v>
      </c>
      <c r="N95" s="220">
        <v>498.3</v>
      </c>
      <c r="O95" s="220">
        <v>29984850</v>
      </c>
      <c r="P95" s="221">
        <v>1.0095957069443813E-2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45442</v>
      </c>
      <c r="E96" s="217">
        <v>2322.4</v>
      </c>
      <c r="F96" s="217">
        <v>2330.4833333333336</v>
      </c>
      <c r="G96" s="219">
        <v>2309.2666666666673</v>
      </c>
      <c r="H96" s="219">
        <v>2296.1333333333337</v>
      </c>
      <c r="I96" s="219">
        <v>2274.9166666666674</v>
      </c>
      <c r="J96" s="219">
        <v>2343.6166666666672</v>
      </c>
      <c r="K96" s="219">
        <v>2364.8333333333335</v>
      </c>
      <c r="L96" s="219">
        <v>2377.9666666666672</v>
      </c>
      <c r="M96" s="220">
        <v>2351.6999999999998</v>
      </c>
      <c r="N96" s="220">
        <v>2317.35</v>
      </c>
      <c r="O96" s="220">
        <v>17888400</v>
      </c>
      <c r="P96" s="221">
        <v>4.2948815117982925E-3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45442</v>
      </c>
      <c r="E97" s="217">
        <v>1131.0999999999999</v>
      </c>
      <c r="F97" s="217">
        <v>1130.5333333333333</v>
      </c>
      <c r="G97" s="219">
        <v>1125.1666666666665</v>
      </c>
      <c r="H97" s="219">
        <v>1119.2333333333331</v>
      </c>
      <c r="I97" s="219">
        <v>1113.8666666666663</v>
      </c>
      <c r="J97" s="219">
        <v>1136.4666666666667</v>
      </c>
      <c r="K97" s="219">
        <v>1141.8333333333335</v>
      </c>
      <c r="L97" s="219">
        <v>1147.7666666666669</v>
      </c>
      <c r="M97" s="220">
        <v>1135.9000000000001</v>
      </c>
      <c r="N97" s="220">
        <v>1124.5999999999999</v>
      </c>
      <c r="O97" s="220">
        <v>80693200</v>
      </c>
      <c r="P97" s="221">
        <v>-2.7124651869356062E-2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45442</v>
      </c>
      <c r="E98" s="217">
        <v>1676.1</v>
      </c>
      <c r="F98" s="217">
        <v>1675.0333333333335</v>
      </c>
      <c r="G98" s="219">
        <v>1664.8166666666671</v>
      </c>
      <c r="H98" s="219">
        <v>1653.5333333333335</v>
      </c>
      <c r="I98" s="219">
        <v>1643.3166666666671</v>
      </c>
      <c r="J98" s="219">
        <v>1686.3166666666671</v>
      </c>
      <c r="K98" s="219">
        <v>1696.5333333333338</v>
      </c>
      <c r="L98" s="219">
        <v>1707.8166666666671</v>
      </c>
      <c r="M98" s="220">
        <v>1685.25</v>
      </c>
      <c r="N98" s="220">
        <v>1663.75</v>
      </c>
      <c r="O98" s="220">
        <v>3536500</v>
      </c>
      <c r="P98" s="221">
        <v>3.6895132680573295E-3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45442</v>
      </c>
      <c r="E99" s="217">
        <v>589.4</v>
      </c>
      <c r="F99" s="217">
        <v>589.38333333333333</v>
      </c>
      <c r="G99" s="219">
        <v>585.4666666666667</v>
      </c>
      <c r="H99" s="219">
        <v>581.53333333333342</v>
      </c>
      <c r="I99" s="219">
        <v>577.61666666666679</v>
      </c>
      <c r="J99" s="219">
        <v>593.31666666666661</v>
      </c>
      <c r="K99" s="219">
        <v>597.23333333333335</v>
      </c>
      <c r="L99" s="219">
        <v>601.16666666666652</v>
      </c>
      <c r="M99" s="220">
        <v>593.29999999999995</v>
      </c>
      <c r="N99" s="220">
        <v>585.45000000000005</v>
      </c>
      <c r="O99" s="220">
        <v>15739500</v>
      </c>
      <c r="P99" s="221">
        <v>2.5608444922294984E-2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45442</v>
      </c>
      <c r="E100" s="217">
        <v>13.3</v>
      </c>
      <c r="F100" s="217">
        <v>13.333333333333334</v>
      </c>
      <c r="G100" s="219">
        <v>13.016666666666667</v>
      </c>
      <c r="H100" s="219">
        <v>12.733333333333334</v>
      </c>
      <c r="I100" s="219">
        <v>12.416666666666668</v>
      </c>
      <c r="J100" s="219">
        <v>13.616666666666667</v>
      </c>
      <c r="K100" s="219">
        <v>13.933333333333334</v>
      </c>
      <c r="L100" s="219">
        <v>14.216666666666667</v>
      </c>
      <c r="M100" s="220">
        <v>13.65</v>
      </c>
      <c r="N100" s="220">
        <v>13.05</v>
      </c>
      <c r="O100" s="220">
        <v>3346200000</v>
      </c>
      <c r="P100" s="221">
        <v>-5.9414176222446673E-3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45442</v>
      </c>
      <c r="E101" s="217">
        <v>114.55</v>
      </c>
      <c r="F101" s="217">
        <v>114.48333333333333</v>
      </c>
      <c r="G101" s="219">
        <v>114.06666666666666</v>
      </c>
      <c r="H101" s="219">
        <v>113.58333333333333</v>
      </c>
      <c r="I101" s="219">
        <v>113.16666666666666</v>
      </c>
      <c r="J101" s="219">
        <v>114.96666666666667</v>
      </c>
      <c r="K101" s="219">
        <v>115.38333333333333</v>
      </c>
      <c r="L101" s="219">
        <v>115.86666666666667</v>
      </c>
      <c r="M101" s="220">
        <v>114.9</v>
      </c>
      <c r="N101" s="220">
        <v>114</v>
      </c>
      <c r="O101" s="220">
        <v>95025000</v>
      </c>
      <c r="P101" s="221">
        <v>5.3959688938263767E-3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45442</v>
      </c>
      <c r="E102" s="217">
        <v>77.5</v>
      </c>
      <c r="F102" s="217">
        <v>77.533333333333346</v>
      </c>
      <c r="G102" s="219">
        <v>77.266666666666694</v>
      </c>
      <c r="H102" s="219">
        <v>77.033333333333346</v>
      </c>
      <c r="I102" s="219">
        <v>76.766666666666694</v>
      </c>
      <c r="J102" s="219">
        <v>77.766666666666694</v>
      </c>
      <c r="K102" s="219">
        <v>78.033333333333346</v>
      </c>
      <c r="L102" s="219">
        <v>78.266666666666694</v>
      </c>
      <c r="M102" s="220">
        <v>77.8</v>
      </c>
      <c r="N102" s="220">
        <v>77.3</v>
      </c>
      <c r="O102" s="220">
        <v>410715000</v>
      </c>
      <c r="P102" s="221">
        <v>1.0014939412383113E-2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45442</v>
      </c>
      <c r="E103" s="217">
        <v>152</v>
      </c>
      <c r="F103" s="217">
        <v>150.36666666666667</v>
      </c>
      <c r="G103" s="219">
        <v>148.28333333333336</v>
      </c>
      <c r="H103" s="219">
        <v>144.56666666666669</v>
      </c>
      <c r="I103" s="219">
        <v>142.48333333333338</v>
      </c>
      <c r="J103" s="219">
        <v>154.08333333333334</v>
      </c>
      <c r="K103" s="219">
        <v>156.16666666666666</v>
      </c>
      <c r="L103" s="219">
        <v>159.88333333333333</v>
      </c>
      <c r="M103" s="220">
        <v>152.44999999999999</v>
      </c>
      <c r="N103" s="220">
        <v>146.65</v>
      </c>
      <c r="O103" s="220">
        <v>67755000</v>
      </c>
      <c r="P103" s="221">
        <v>4.9836646547427878E-4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45442</v>
      </c>
      <c r="E104" s="217">
        <v>441.45</v>
      </c>
      <c r="F104" s="217">
        <v>440.86666666666662</v>
      </c>
      <c r="G104" s="219">
        <v>436.73333333333323</v>
      </c>
      <c r="H104" s="219">
        <v>432.01666666666659</v>
      </c>
      <c r="I104" s="219">
        <v>427.88333333333321</v>
      </c>
      <c r="J104" s="219">
        <v>445.58333333333326</v>
      </c>
      <c r="K104" s="219">
        <v>449.71666666666658</v>
      </c>
      <c r="L104" s="219">
        <v>454.43333333333328</v>
      </c>
      <c r="M104" s="220">
        <v>445</v>
      </c>
      <c r="N104" s="220">
        <v>436.15</v>
      </c>
      <c r="O104" s="220">
        <v>25075875</v>
      </c>
      <c r="P104" s="221">
        <v>9.2418372993912559E-3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45442</v>
      </c>
      <c r="E105" s="217">
        <v>572.45000000000005</v>
      </c>
      <c r="F105" s="217">
        <v>571.33333333333337</v>
      </c>
      <c r="G105" s="219">
        <v>567.4666666666667</v>
      </c>
      <c r="H105" s="219">
        <v>562.48333333333335</v>
      </c>
      <c r="I105" s="219">
        <v>558.61666666666667</v>
      </c>
      <c r="J105" s="219">
        <v>576.31666666666672</v>
      </c>
      <c r="K105" s="219">
        <v>580.18333333333328</v>
      </c>
      <c r="L105" s="219">
        <v>585.16666666666674</v>
      </c>
      <c r="M105" s="220">
        <v>575.20000000000005</v>
      </c>
      <c r="N105" s="220">
        <v>566.35</v>
      </c>
      <c r="O105" s="220">
        <v>20439000</v>
      </c>
      <c r="P105" s="221">
        <v>-3.4131356965234777E-3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45442</v>
      </c>
      <c r="E106" s="217">
        <v>212.45</v>
      </c>
      <c r="F106" s="217">
        <v>211.66666666666666</v>
      </c>
      <c r="G106" s="219">
        <v>209.83333333333331</v>
      </c>
      <c r="H106" s="219">
        <v>207.21666666666667</v>
      </c>
      <c r="I106" s="219">
        <v>205.38333333333333</v>
      </c>
      <c r="J106" s="219">
        <v>214.2833333333333</v>
      </c>
      <c r="K106" s="219">
        <v>216.11666666666662</v>
      </c>
      <c r="L106" s="219">
        <v>218.73333333333329</v>
      </c>
      <c r="M106" s="220">
        <v>213.5</v>
      </c>
      <c r="N106" s="220">
        <v>209.05</v>
      </c>
      <c r="O106" s="220">
        <v>25899900</v>
      </c>
      <c r="P106" s="221">
        <v>-1.5433800022048286E-2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45442</v>
      </c>
      <c r="E107" s="217">
        <v>2645.85</v>
      </c>
      <c r="F107" s="217">
        <v>2634.5166666666664</v>
      </c>
      <c r="G107" s="219">
        <v>2608.9833333333327</v>
      </c>
      <c r="H107" s="219">
        <v>2572.1166666666663</v>
      </c>
      <c r="I107" s="219">
        <v>2546.5833333333326</v>
      </c>
      <c r="J107" s="219">
        <v>2671.3833333333328</v>
      </c>
      <c r="K107" s="219">
        <v>2696.9166666666665</v>
      </c>
      <c r="L107" s="219">
        <v>2733.7833333333328</v>
      </c>
      <c r="M107" s="220">
        <v>2660.05</v>
      </c>
      <c r="N107" s="220">
        <v>2597.65</v>
      </c>
      <c r="O107" s="220">
        <v>1683300</v>
      </c>
      <c r="P107" s="221">
        <v>-6.1990789939780373E-3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45442</v>
      </c>
      <c r="E108" s="217">
        <v>4384.05</v>
      </c>
      <c r="F108" s="217">
        <v>4365.5166666666664</v>
      </c>
      <c r="G108" s="219">
        <v>4321.083333333333</v>
      </c>
      <c r="H108" s="219">
        <v>4258.1166666666668</v>
      </c>
      <c r="I108" s="219">
        <v>4213.6833333333334</v>
      </c>
      <c r="J108" s="219">
        <v>4428.4833333333327</v>
      </c>
      <c r="K108" s="219">
        <v>4472.916666666667</v>
      </c>
      <c r="L108" s="219">
        <v>4535.8833333333323</v>
      </c>
      <c r="M108" s="220">
        <v>4409.95</v>
      </c>
      <c r="N108" s="220">
        <v>4302.55</v>
      </c>
      <c r="O108" s="220">
        <v>5067600</v>
      </c>
      <c r="P108" s="221">
        <v>5.0955017731599578E-2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45442</v>
      </c>
      <c r="E109" s="217">
        <v>1418.15</v>
      </c>
      <c r="F109" s="217">
        <v>1413.7833333333335</v>
      </c>
      <c r="G109" s="219">
        <v>1405.0666666666671</v>
      </c>
      <c r="H109" s="219">
        <v>1391.9833333333336</v>
      </c>
      <c r="I109" s="219">
        <v>1383.2666666666671</v>
      </c>
      <c r="J109" s="219">
        <v>1426.866666666667</v>
      </c>
      <c r="K109" s="219">
        <v>1435.5833333333337</v>
      </c>
      <c r="L109" s="219">
        <v>1448.666666666667</v>
      </c>
      <c r="M109" s="220">
        <v>1422.5</v>
      </c>
      <c r="N109" s="220">
        <v>1400.7</v>
      </c>
      <c r="O109" s="220">
        <v>29597500</v>
      </c>
      <c r="P109" s="221">
        <v>2.3409000535952008E-2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45442</v>
      </c>
      <c r="E110" s="217">
        <v>344.5</v>
      </c>
      <c r="F110" s="217">
        <v>345.15000000000003</v>
      </c>
      <c r="G110" s="219">
        <v>341.80000000000007</v>
      </c>
      <c r="H110" s="219">
        <v>339.1</v>
      </c>
      <c r="I110" s="219">
        <v>335.75000000000006</v>
      </c>
      <c r="J110" s="219">
        <v>347.85000000000008</v>
      </c>
      <c r="K110" s="219">
        <v>351.2000000000001</v>
      </c>
      <c r="L110" s="219">
        <v>353.90000000000009</v>
      </c>
      <c r="M110" s="220">
        <v>348.5</v>
      </c>
      <c r="N110" s="220">
        <v>342.45</v>
      </c>
      <c r="O110" s="220">
        <v>71984800</v>
      </c>
      <c r="P110" s="221">
        <v>-2.6843169700312558E-2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45442</v>
      </c>
      <c r="E111" s="217">
        <v>1445.3</v>
      </c>
      <c r="F111" s="217">
        <v>1448.2833333333335</v>
      </c>
      <c r="G111" s="219">
        <v>1439.116666666667</v>
      </c>
      <c r="H111" s="219">
        <v>1432.9333333333334</v>
      </c>
      <c r="I111" s="219">
        <v>1423.7666666666669</v>
      </c>
      <c r="J111" s="219">
        <v>1454.4666666666672</v>
      </c>
      <c r="K111" s="219">
        <v>1463.6333333333337</v>
      </c>
      <c r="L111" s="219">
        <v>1469.8166666666673</v>
      </c>
      <c r="M111" s="220">
        <v>1457.45</v>
      </c>
      <c r="N111" s="220">
        <v>1442.1</v>
      </c>
      <c r="O111" s="220">
        <v>49576000</v>
      </c>
      <c r="P111" s="221">
        <v>-1.5106364380448344E-2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45442</v>
      </c>
      <c r="E112" s="217">
        <v>164.25</v>
      </c>
      <c r="F112" s="217">
        <v>164.04999999999998</v>
      </c>
      <c r="G112" s="219">
        <v>163.19999999999996</v>
      </c>
      <c r="H112" s="219">
        <v>162.14999999999998</v>
      </c>
      <c r="I112" s="219">
        <v>161.29999999999995</v>
      </c>
      <c r="J112" s="219">
        <v>165.09999999999997</v>
      </c>
      <c r="K112" s="219">
        <v>165.95</v>
      </c>
      <c r="L112" s="219">
        <v>166.99999999999997</v>
      </c>
      <c r="M112" s="220">
        <v>164.9</v>
      </c>
      <c r="N112" s="220">
        <v>163</v>
      </c>
      <c r="O112" s="220">
        <v>188662500</v>
      </c>
      <c r="P112" s="221">
        <v>-5.2181065727578847E-3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45442</v>
      </c>
      <c r="E113" s="217">
        <v>1305.05</v>
      </c>
      <c r="F113" s="217">
        <v>1298.4166666666667</v>
      </c>
      <c r="G113" s="219">
        <v>1288.6333333333334</v>
      </c>
      <c r="H113" s="219">
        <v>1272.2166666666667</v>
      </c>
      <c r="I113" s="219">
        <v>1262.4333333333334</v>
      </c>
      <c r="J113" s="219">
        <v>1314.8333333333335</v>
      </c>
      <c r="K113" s="219">
        <v>1324.6166666666668</v>
      </c>
      <c r="L113" s="219">
        <v>1341.0333333333335</v>
      </c>
      <c r="M113" s="220">
        <v>1308.2</v>
      </c>
      <c r="N113" s="220">
        <v>1282</v>
      </c>
      <c r="O113" s="220">
        <v>1789450</v>
      </c>
      <c r="P113" s="221">
        <v>9.9046221570066022E-3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45442</v>
      </c>
      <c r="E114" s="217">
        <v>1098.05</v>
      </c>
      <c r="F114" s="217">
        <v>1081.8666666666666</v>
      </c>
      <c r="G114" s="219">
        <v>1058.8833333333332</v>
      </c>
      <c r="H114" s="219">
        <v>1019.7166666666667</v>
      </c>
      <c r="I114" s="219">
        <v>996.73333333333335</v>
      </c>
      <c r="J114" s="219">
        <v>1121.0333333333331</v>
      </c>
      <c r="K114" s="219">
        <v>1144.0166666666662</v>
      </c>
      <c r="L114" s="219">
        <v>1183.1833333333329</v>
      </c>
      <c r="M114" s="220">
        <v>1104.8499999999999</v>
      </c>
      <c r="N114" s="220">
        <v>1042.7</v>
      </c>
      <c r="O114" s="220">
        <v>17468500</v>
      </c>
      <c r="P114" s="221">
        <v>8.9381207028265852E-2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45442</v>
      </c>
      <c r="E115" s="217">
        <v>437.55</v>
      </c>
      <c r="F115" s="217">
        <v>435.56666666666666</v>
      </c>
      <c r="G115" s="219">
        <v>432.68333333333334</v>
      </c>
      <c r="H115" s="219">
        <v>427.81666666666666</v>
      </c>
      <c r="I115" s="219">
        <v>424.93333333333334</v>
      </c>
      <c r="J115" s="219">
        <v>440.43333333333334</v>
      </c>
      <c r="K115" s="219">
        <v>443.31666666666666</v>
      </c>
      <c r="L115" s="219">
        <v>448.18333333333334</v>
      </c>
      <c r="M115" s="220">
        <v>438.45</v>
      </c>
      <c r="N115" s="220">
        <v>430.7</v>
      </c>
      <c r="O115" s="220">
        <v>133993600</v>
      </c>
      <c r="P115" s="221">
        <v>1.0582968299364056E-2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45442</v>
      </c>
      <c r="E116" s="217">
        <v>1020.05</v>
      </c>
      <c r="F116" s="217">
        <v>1019.8000000000001</v>
      </c>
      <c r="G116" s="219">
        <v>1007.6000000000001</v>
      </c>
      <c r="H116" s="219">
        <v>995.15000000000009</v>
      </c>
      <c r="I116" s="219">
        <v>982.95000000000016</v>
      </c>
      <c r="J116" s="219">
        <v>1032.25</v>
      </c>
      <c r="K116" s="219">
        <v>1044.4500000000003</v>
      </c>
      <c r="L116" s="219">
        <v>1056.9000000000001</v>
      </c>
      <c r="M116" s="220">
        <v>1032</v>
      </c>
      <c r="N116" s="220">
        <v>1007.35</v>
      </c>
      <c r="O116" s="220">
        <v>12460625</v>
      </c>
      <c r="P116" s="221">
        <v>2.943150720297413E-2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45442</v>
      </c>
      <c r="E117" s="217">
        <v>3911.2</v>
      </c>
      <c r="F117" s="217">
        <v>3889.4</v>
      </c>
      <c r="G117" s="219">
        <v>3858.25</v>
      </c>
      <c r="H117" s="219">
        <v>3805.2999999999997</v>
      </c>
      <c r="I117" s="219">
        <v>3774.1499999999996</v>
      </c>
      <c r="J117" s="219">
        <v>3942.3500000000004</v>
      </c>
      <c r="K117" s="219">
        <v>3973.5000000000009</v>
      </c>
      <c r="L117" s="219">
        <v>4026.4500000000007</v>
      </c>
      <c r="M117" s="220">
        <v>3920.55</v>
      </c>
      <c r="N117" s="220">
        <v>3836.45</v>
      </c>
      <c r="O117" s="220">
        <v>623375</v>
      </c>
      <c r="P117" s="221">
        <v>2.7188465499485066E-2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45442</v>
      </c>
      <c r="E118" s="217">
        <v>907.5</v>
      </c>
      <c r="F118" s="217">
        <v>901.5333333333333</v>
      </c>
      <c r="G118" s="219">
        <v>887.06666666666661</v>
      </c>
      <c r="H118" s="219">
        <v>866.63333333333333</v>
      </c>
      <c r="I118" s="219">
        <v>852.16666666666663</v>
      </c>
      <c r="J118" s="219">
        <v>921.96666666666658</v>
      </c>
      <c r="K118" s="219">
        <v>936.43333333333328</v>
      </c>
      <c r="L118" s="219">
        <v>956.86666666666656</v>
      </c>
      <c r="M118" s="220">
        <v>916</v>
      </c>
      <c r="N118" s="220">
        <v>881.1</v>
      </c>
      <c r="O118" s="220">
        <v>17243550</v>
      </c>
      <c r="P118" s="221">
        <v>3.6601201103716931E-2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45442</v>
      </c>
      <c r="E119" s="217">
        <v>472.15</v>
      </c>
      <c r="F119" s="217">
        <v>469.90000000000003</v>
      </c>
      <c r="G119" s="219">
        <v>465.95000000000005</v>
      </c>
      <c r="H119" s="219">
        <v>459.75</v>
      </c>
      <c r="I119" s="219">
        <v>455.8</v>
      </c>
      <c r="J119" s="219">
        <v>476.10000000000008</v>
      </c>
      <c r="K119" s="219">
        <v>480.05</v>
      </c>
      <c r="L119" s="219">
        <v>486.25000000000011</v>
      </c>
      <c r="M119" s="220">
        <v>473.85</v>
      </c>
      <c r="N119" s="220">
        <v>463.7</v>
      </c>
      <c r="O119" s="220">
        <v>22625000</v>
      </c>
      <c r="P119" s="221">
        <v>1.3324375769790618E-2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45442</v>
      </c>
      <c r="E120" s="217">
        <v>1697.4</v>
      </c>
      <c r="F120" s="217">
        <v>1690.9166666666667</v>
      </c>
      <c r="G120" s="219">
        <v>1674.7833333333335</v>
      </c>
      <c r="H120" s="219">
        <v>1652.1666666666667</v>
      </c>
      <c r="I120" s="219">
        <v>1636.0333333333335</v>
      </c>
      <c r="J120" s="219">
        <v>1713.5333333333335</v>
      </c>
      <c r="K120" s="219">
        <v>1729.6666666666667</v>
      </c>
      <c r="L120" s="219">
        <v>1752.2833333333335</v>
      </c>
      <c r="M120" s="220">
        <v>1707.05</v>
      </c>
      <c r="N120" s="220">
        <v>1668.3</v>
      </c>
      <c r="O120" s="220">
        <v>47529200</v>
      </c>
      <c r="P120" s="221">
        <v>-5.9862804516215812E-2</v>
      </c>
    </row>
    <row r="121" spans="1:16" ht="12.75" customHeight="1">
      <c r="A121" s="213">
        <v>111</v>
      </c>
      <c r="B121" s="225" t="s">
        <v>66</v>
      </c>
      <c r="C121" s="217" t="s">
        <v>861</v>
      </c>
      <c r="D121" s="218">
        <v>45442</v>
      </c>
      <c r="E121" s="217">
        <v>160.75</v>
      </c>
      <c r="F121" s="217">
        <v>160.04999999999998</v>
      </c>
      <c r="G121" s="219">
        <v>158.79999999999995</v>
      </c>
      <c r="H121" s="219">
        <v>156.84999999999997</v>
      </c>
      <c r="I121" s="219">
        <v>155.59999999999994</v>
      </c>
      <c r="J121" s="219">
        <v>161.99999999999997</v>
      </c>
      <c r="K121" s="219">
        <v>163.25000000000003</v>
      </c>
      <c r="L121" s="219">
        <v>165.2</v>
      </c>
      <c r="M121" s="220">
        <v>161.30000000000001</v>
      </c>
      <c r="N121" s="220">
        <v>158.1</v>
      </c>
      <c r="O121" s="220">
        <v>46520812</v>
      </c>
      <c r="P121" s="221">
        <v>3.3682994899432201E-3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45442</v>
      </c>
      <c r="E122" s="217">
        <v>2558.75</v>
      </c>
      <c r="F122" s="217">
        <v>2546.8000000000002</v>
      </c>
      <c r="G122" s="219">
        <v>2520.0000000000005</v>
      </c>
      <c r="H122" s="219">
        <v>2481.2500000000005</v>
      </c>
      <c r="I122" s="219">
        <v>2454.4500000000007</v>
      </c>
      <c r="J122" s="219">
        <v>2585.5500000000002</v>
      </c>
      <c r="K122" s="219">
        <v>2612.3499999999995</v>
      </c>
      <c r="L122" s="219">
        <v>2651.1</v>
      </c>
      <c r="M122" s="220">
        <v>2573.6</v>
      </c>
      <c r="N122" s="220">
        <v>2508.0500000000002</v>
      </c>
      <c r="O122" s="220">
        <v>1792200</v>
      </c>
      <c r="P122" s="221">
        <v>5.2687224669603523E-2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45442</v>
      </c>
      <c r="E123" s="217">
        <v>441.7</v>
      </c>
      <c r="F123" s="217">
        <v>443.10000000000008</v>
      </c>
      <c r="G123" s="219">
        <v>437.20000000000016</v>
      </c>
      <c r="H123" s="219">
        <v>432.7000000000001</v>
      </c>
      <c r="I123" s="219">
        <v>426.80000000000018</v>
      </c>
      <c r="J123" s="219">
        <v>447.60000000000014</v>
      </c>
      <c r="K123" s="219">
        <v>453.50000000000011</v>
      </c>
      <c r="L123" s="219">
        <v>458.00000000000011</v>
      </c>
      <c r="M123" s="220">
        <v>449</v>
      </c>
      <c r="N123" s="220">
        <v>438.6</v>
      </c>
      <c r="O123" s="220">
        <v>13924700</v>
      </c>
      <c r="P123" s="221">
        <v>-1.8924422086477422E-2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45442</v>
      </c>
      <c r="E124" s="217">
        <v>654.45000000000005</v>
      </c>
      <c r="F124" s="217">
        <v>658.38333333333333</v>
      </c>
      <c r="G124" s="219">
        <v>645.06666666666661</v>
      </c>
      <c r="H124" s="219">
        <v>635.68333333333328</v>
      </c>
      <c r="I124" s="219">
        <v>622.36666666666656</v>
      </c>
      <c r="J124" s="219">
        <v>667.76666666666665</v>
      </c>
      <c r="K124" s="219">
        <v>681.08333333333348</v>
      </c>
      <c r="L124" s="219">
        <v>690.4666666666667</v>
      </c>
      <c r="M124" s="220">
        <v>671.7</v>
      </c>
      <c r="N124" s="220">
        <v>649</v>
      </c>
      <c r="O124" s="220">
        <v>29973000</v>
      </c>
      <c r="P124" s="221">
        <v>2.5489256876967292E-2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45442</v>
      </c>
      <c r="E125" s="217">
        <v>3457.05</v>
      </c>
      <c r="F125" s="217">
        <v>3454.4</v>
      </c>
      <c r="G125" s="219">
        <v>3429.2000000000003</v>
      </c>
      <c r="H125" s="219">
        <v>3401.3500000000004</v>
      </c>
      <c r="I125" s="219">
        <v>3376.1500000000005</v>
      </c>
      <c r="J125" s="219">
        <v>3482.25</v>
      </c>
      <c r="K125" s="219">
        <v>3507.45</v>
      </c>
      <c r="L125" s="219">
        <v>3535.2999999999997</v>
      </c>
      <c r="M125" s="220">
        <v>3479.6</v>
      </c>
      <c r="N125" s="220">
        <v>3426.55</v>
      </c>
      <c r="O125" s="220">
        <v>16153050</v>
      </c>
      <c r="P125" s="221">
        <v>-1.6206685486154886E-2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45442</v>
      </c>
      <c r="E126" s="217">
        <v>4760.05</v>
      </c>
      <c r="F126" s="217">
        <v>4760.1333333333341</v>
      </c>
      <c r="G126" s="219">
        <v>4726.9666666666681</v>
      </c>
      <c r="H126" s="219">
        <v>4693.8833333333341</v>
      </c>
      <c r="I126" s="219">
        <v>4660.7166666666681</v>
      </c>
      <c r="J126" s="219">
        <v>4793.2166666666681</v>
      </c>
      <c r="K126" s="219">
        <v>4826.3833333333341</v>
      </c>
      <c r="L126" s="219">
        <v>4859.4666666666681</v>
      </c>
      <c r="M126" s="220">
        <v>4793.3</v>
      </c>
      <c r="N126" s="220">
        <v>4727.05</v>
      </c>
      <c r="O126" s="220">
        <v>3775950</v>
      </c>
      <c r="P126" s="221">
        <v>4.5893527017319821E-3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45442</v>
      </c>
      <c r="E127" s="217">
        <v>4467.95</v>
      </c>
      <c r="F127" s="217">
        <v>4482.7333333333336</v>
      </c>
      <c r="G127" s="219">
        <v>4430.5166666666673</v>
      </c>
      <c r="H127" s="219">
        <v>4393.0833333333339</v>
      </c>
      <c r="I127" s="219">
        <v>4340.8666666666677</v>
      </c>
      <c r="J127" s="219">
        <v>4520.166666666667</v>
      </c>
      <c r="K127" s="219">
        <v>4572.3833333333341</v>
      </c>
      <c r="L127" s="219">
        <v>4609.8166666666666</v>
      </c>
      <c r="M127" s="220">
        <v>4534.95</v>
      </c>
      <c r="N127" s="220">
        <v>4445.3</v>
      </c>
      <c r="O127" s="220">
        <v>1866100</v>
      </c>
      <c r="P127" s="221">
        <v>9.1936617814071704E-3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45442</v>
      </c>
      <c r="E128" s="217">
        <v>1651.35</v>
      </c>
      <c r="F128" s="217">
        <v>1655.8166666666668</v>
      </c>
      <c r="G128" s="219">
        <v>1633.9333333333336</v>
      </c>
      <c r="H128" s="219">
        <v>1616.5166666666669</v>
      </c>
      <c r="I128" s="219">
        <v>1594.6333333333337</v>
      </c>
      <c r="J128" s="219">
        <v>1673.2333333333336</v>
      </c>
      <c r="K128" s="219">
        <v>1695.1166666666668</v>
      </c>
      <c r="L128" s="219">
        <v>1712.5333333333335</v>
      </c>
      <c r="M128" s="220">
        <v>1677.7</v>
      </c>
      <c r="N128" s="220">
        <v>1638.4</v>
      </c>
      <c r="O128" s="220">
        <v>6903275</v>
      </c>
      <c r="P128" s="221">
        <v>-1.3183475091130012E-2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45442</v>
      </c>
      <c r="E129" s="217">
        <v>2515.6</v>
      </c>
      <c r="F129" s="217">
        <v>2500.6</v>
      </c>
      <c r="G129" s="219">
        <v>2442.2999999999997</v>
      </c>
      <c r="H129" s="219">
        <v>2369</v>
      </c>
      <c r="I129" s="219">
        <v>2310.6999999999998</v>
      </c>
      <c r="J129" s="219">
        <v>2573.8999999999996</v>
      </c>
      <c r="K129" s="219">
        <v>2632.2</v>
      </c>
      <c r="L129" s="219">
        <v>2705.4999999999995</v>
      </c>
      <c r="M129" s="220">
        <v>2558.9</v>
      </c>
      <c r="N129" s="220">
        <v>2427.3000000000002</v>
      </c>
      <c r="O129" s="220">
        <v>14787150</v>
      </c>
      <c r="P129" s="221">
        <v>-2.958403197280474E-2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45442</v>
      </c>
      <c r="E130" s="217">
        <v>262.60000000000002</v>
      </c>
      <c r="F130" s="217">
        <v>263.35000000000002</v>
      </c>
      <c r="G130" s="219">
        <v>260.85000000000002</v>
      </c>
      <c r="H130" s="219">
        <v>259.10000000000002</v>
      </c>
      <c r="I130" s="219">
        <v>256.60000000000002</v>
      </c>
      <c r="J130" s="219">
        <v>265.10000000000002</v>
      </c>
      <c r="K130" s="219">
        <v>267.60000000000002</v>
      </c>
      <c r="L130" s="219">
        <v>269.35000000000002</v>
      </c>
      <c r="M130" s="220">
        <v>265.85000000000002</v>
      </c>
      <c r="N130" s="220">
        <v>261.60000000000002</v>
      </c>
      <c r="O130" s="220">
        <v>39806000</v>
      </c>
      <c r="P130" s="221">
        <v>2.9856152333643797E-2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45442</v>
      </c>
      <c r="E131" s="217">
        <v>183.45</v>
      </c>
      <c r="F131" s="217">
        <v>184.73333333333332</v>
      </c>
      <c r="G131" s="219">
        <v>180.86666666666665</v>
      </c>
      <c r="H131" s="219">
        <v>178.28333333333333</v>
      </c>
      <c r="I131" s="219">
        <v>174.41666666666666</v>
      </c>
      <c r="J131" s="219">
        <v>187.31666666666663</v>
      </c>
      <c r="K131" s="219">
        <v>191.18333333333331</v>
      </c>
      <c r="L131" s="219">
        <v>193.76666666666662</v>
      </c>
      <c r="M131" s="220">
        <v>188.6</v>
      </c>
      <c r="N131" s="220">
        <v>182.15</v>
      </c>
      <c r="O131" s="220">
        <v>44925000</v>
      </c>
      <c r="P131" s="221">
        <v>-7.1029776674937969E-2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45442</v>
      </c>
      <c r="E132" s="217">
        <v>597.29999999999995</v>
      </c>
      <c r="F132" s="217">
        <v>593.5</v>
      </c>
      <c r="G132" s="219">
        <v>588.25</v>
      </c>
      <c r="H132" s="219">
        <v>579.20000000000005</v>
      </c>
      <c r="I132" s="219">
        <v>573.95000000000005</v>
      </c>
      <c r="J132" s="219">
        <v>602.54999999999995</v>
      </c>
      <c r="K132" s="219">
        <v>607.79999999999995</v>
      </c>
      <c r="L132" s="219">
        <v>616.84999999999991</v>
      </c>
      <c r="M132" s="220">
        <v>598.75</v>
      </c>
      <c r="N132" s="220">
        <v>584.45000000000005</v>
      </c>
      <c r="O132" s="220">
        <v>15805200</v>
      </c>
      <c r="P132" s="221">
        <v>1.2608595371722918E-2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45442</v>
      </c>
      <c r="E133" s="217">
        <v>12639.95</v>
      </c>
      <c r="F133" s="217">
        <v>12562.15</v>
      </c>
      <c r="G133" s="219">
        <v>12444.9</v>
      </c>
      <c r="H133" s="219">
        <v>12249.85</v>
      </c>
      <c r="I133" s="219">
        <v>12132.6</v>
      </c>
      <c r="J133" s="219">
        <v>12757.199999999999</v>
      </c>
      <c r="K133" s="219">
        <v>12874.449999999999</v>
      </c>
      <c r="L133" s="219">
        <v>13069.499999999998</v>
      </c>
      <c r="M133" s="220">
        <v>12679.4</v>
      </c>
      <c r="N133" s="220">
        <v>12367.1</v>
      </c>
      <c r="O133" s="220">
        <v>2435550</v>
      </c>
      <c r="P133" s="221">
        <v>-3.4661117717003566E-2</v>
      </c>
    </row>
    <row r="134" spans="1:16" ht="12.75" customHeight="1">
      <c r="A134" s="213">
        <v>124</v>
      </c>
      <c r="B134" s="225" t="s">
        <v>57</v>
      </c>
      <c r="C134" s="217" t="s">
        <v>172</v>
      </c>
      <c r="D134" s="218">
        <v>45442</v>
      </c>
      <c r="E134" s="217">
        <v>1187.5999999999999</v>
      </c>
      <c r="F134" s="217">
        <v>1184.9499999999998</v>
      </c>
      <c r="G134" s="219">
        <v>1174.8499999999997</v>
      </c>
      <c r="H134" s="219">
        <v>1162.0999999999999</v>
      </c>
      <c r="I134" s="219">
        <v>1151.9999999999998</v>
      </c>
      <c r="J134" s="219">
        <v>1197.6999999999996</v>
      </c>
      <c r="K134" s="219">
        <v>1207.8</v>
      </c>
      <c r="L134" s="219">
        <v>1220.5499999999995</v>
      </c>
      <c r="M134" s="220">
        <v>1195.05</v>
      </c>
      <c r="N134" s="220">
        <v>1172.2</v>
      </c>
      <c r="O134" s="220">
        <v>11497500</v>
      </c>
      <c r="P134" s="221">
        <v>4.9319619242317765E-2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45442</v>
      </c>
      <c r="E135" s="217">
        <v>4040.25</v>
      </c>
      <c r="F135" s="217">
        <v>4002.7833333333333</v>
      </c>
      <c r="G135" s="219">
        <v>3952.5666666666666</v>
      </c>
      <c r="H135" s="219">
        <v>3864.8833333333332</v>
      </c>
      <c r="I135" s="219">
        <v>3814.6666666666665</v>
      </c>
      <c r="J135" s="219">
        <v>4090.4666666666667</v>
      </c>
      <c r="K135" s="219">
        <v>4140.6833333333325</v>
      </c>
      <c r="L135" s="219">
        <v>4228.3666666666668</v>
      </c>
      <c r="M135" s="220">
        <v>4053</v>
      </c>
      <c r="N135" s="220">
        <v>3915.1</v>
      </c>
      <c r="O135" s="220">
        <v>2478200</v>
      </c>
      <c r="P135" s="221">
        <v>5.6081138668712179E-2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45442</v>
      </c>
      <c r="E136" s="217">
        <v>1830.55</v>
      </c>
      <c r="F136" s="217">
        <v>1837</v>
      </c>
      <c r="G136" s="219">
        <v>1798.55</v>
      </c>
      <c r="H136" s="219">
        <v>1766.55</v>
      </c>
      <c r="I136" s="219">
        <v>1728.1</v>
      </c>
      <c r="J136" s="219">
        <v>1869</v>
      </c>
      <c r="K136" s="219">
        <v>1907.4499999999998</v>
      </c>
      <c r="L136" s="219">
        <v>1939.45</v>
      </c>
      <c r="M136" s="220">
        <v>1875.45</v>
      </c>
      <c r="N136" s="220">
        <v>1805</v>
      </c>
      <c r="O136" s="220">
        <v>1822800</v>
      </c>
      <c r="P136" s="221">
        <v>4.2076377772696093E-2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45442</v>
      </c>
      <c r="E137" s="217">
        <v>1023.1</v>
      </c>
      <c r="F137" s="217">
        <v>1016.7333333333332</v>
      </c>
      <c r="G137" s="219">
        <v>1006.4166666666665</v>
      </c>
      <c r="H137" s="219">
        <v>989.73333333333323</v>
      </c>
      <c r="I137" s="219">
        <v>979.41666666666652</v>
      </c>
      <c r="J137" s="219">
        <v>1033.4166666666665</v>
      </c>
      <c r="K137" s="219">
        <v>1043.7333333333333</v>
      </c>
      <c r="L137" s="219">
        <v>1060.4166666666665</v>
      </c>
      <c r="M137" s="220">
        <v>1027.05</v>
      </c>
      <c r="N137" s="220">
        <v>1000.05</v>
      </c>
      <c r="O137" s="220">
        <v>6577600</v>
      </c>
      <c r="P137" s="221">
        <v>2.3527947217726875E-2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45442</v>
      </c>
      <c r="E138" s="217">
        <v>1321.8</v>
      </c>
      <c r="F138" s="217">
        <v>1316.0666666666666</v>
      </c>
      <c r="G138" s="219">
        <v>1304.4833333333331</v>
      </c>
      <c r="H138" s="219">
        <v>1287.1666666666665</v>
      </c>
      <c r="I138" s="219">
        <v>1275.583333333333</v>
      </c>
      <c r="J138" s="219">
        <v>1333.3833333333332</v>
      </c>
      <c r="K138" s="219">
        <v>1344.9666666666667</v>
      </c>
      <c r="L138" s="219">
        <v>1362.2833333333333</v>
      </c>
      <c r="M138" s="220">
        <v>1327.65</v>
      </c>
      <c r="N138" s="220">
        <v>1298.75</v>
      </c>
      <c r="O138" s="220">
        <v>2454800</v>
      </c>
      <c r="P138" s="221">
        <v>3.9112766677954623E-2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45442</v>
      </c>
      <c r="E139" s="217">
        <v>129.80000000000001</v>
      </c>
      <c r="F139" s="217">
        <v>129.45000000000002</v>
      </c>
      <c r="G139" s="219">
        <v>128.35000000000002</v>
      </c>
      <c r="H139" s="219">
        <v>126.9</v>
      </c>
      <c r="I139" s="219">
        <v>125.80000000000001</v>
      </c>
      <c r="J139" s="219">
        <v>130.90000000000003</v>
      </c>
      <c r="K139" s="219">
        <v>132</v>
      </c>
      <c r="L139" s="219">
        <v>133.45000000000005</v>
      </c>
      <c r="M139" s="220">
        <v>130.55000000000001</v>
      </c>
      <c r="N139" s="220">
        <v>128</v>
      </c>
      <c r="O139" s="220">
        <v>136646600</v>
      </c>
      <c r="P139" s="221">
        <v>1.7391764021779353E-2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45442</v>
      </c>
      <c r="E140" s="217">
        <v>2314.35</v>
      </c>
      <c r="F140" s="217">
        <v>2337.85</v>
      </c>
      <c r="G140" s="219">
        <v>2283.85</v>
      </c>
      <c r="H140" s="219">
        <v>2253.35</v>
      </c>
      <c r="I140" s="219">
        <v>2199.35</v>
      </c>
      <c r="J140" s="219">
        <v>2368.35</v>
      </c>
      <c r="K140" s="219">
        <v>2422.35</v>
      </c>
      <c r="L140" s="219">
        <v>2452.85</v>
      </c>
      <c r="M140" s="220">
        <v>2391.85</v>
      </c>
      <c r="N140" s="220">
        <v>2307.35</v>
      </c>
      <c r="O140" s="220">
        <v>3271400</v>
      </c>
      <c r="P140" s="221">
        <v>5.9494121838261492E-2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45442</v>
      </c>
      <c r="E141" s="217">
        <v>129297.5</v>
      </c>
      <c r="F141" s="217">
        <v>129162.56666666667</v>
      </c>
      <c r="G141" s="219">
        <v>128575.18333333333</v>
      </c>
      <c r="H141" s="219">
        <v>127852.86666666667</v>
      </c>
      <c r="I141" s="219">
        <v>127265.48333333334</v>
      </c>
      <c r="J141" s="219">
        <v>129884.88333333333</v>
      </c>
      <c r="K141" s="219">
        <v>130472.26666666666</v>
      </c>
      <c r="L141" s="219">
        <v>131194.58333333331</v>
      </c>
      <c r="M141" s="220">
        <v>129749.95</v>
      </c>
      <c r="N141" s="220">
        <v>128440.25</v>
      </c>
      <c r="O141" s="220">
        <v>62075</v>
      </c>
      <c r="P141" s="221">
        <v>-1.4056543837357053E-2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45442</v>
      </c>
      <c r="E142" s="217">
        <v>1684.45</v>
      </c>
      <c r="F142" s="217">
        <v>1690.1500000000003</v>
      </c>
      <c r="G142" s="219">
        <v>1666.4000000000005</v>
      </c>
      <c r="H142" s="219">
        <v>1648.3500000000001</v>
      </c>
      <c r="I142" s="219">
        <v>1624.6000000000004</v>
      </c>
      <c r="J142" s="219">
        <v>1708.2000000000007</v>
      </c>
      <c r="K142" s="219">
        <v>1731.9500000000003</v>
      </c>
      <c r="L142" s="219">
        <v>1750.0000000000009</v>
      </c>
      <c r="M142" s="220">
        <v>1713.9</v>
      </c>
      <c r="N142" s="220">
        <v>1672.1</v>
      </c>
      <c r="O142" s="220">
        <v>5656200</v>
      </c>
      <c r="P142" s="221">
        <v>-5.415860735009671E-3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45442</v>
      </c>
      <c r="E143" s="217">
        <v>195.7</v>
      </c>
      <c r="F143" s="217">
        <v>194.33333333333334</v>
      </c>
      <c r="G143" s="219">
        <v>191.91666666666669</v>
      </c>
      <c r="H143" s="219">
        <v>188.13333333333335</v>
      </c>
      <c r="I143" s="219">
        <v>185.7166666666667</v>
      </c>
      <c r="J143" s="219">
        <v>198.11666666666667</v>
      </c>
      <c r="K143" s="219">
        <v>200.53333333333336</v>
      </c>
      <c r="L143" s="219">
        <v>204.31666666666666</v>
      </c>
      <c r="M143" s="220">
        <v>196.75</v>
      </c>
      <c r="N143" s="220">
        <v>190.55</v>
      </c>
      <c r="O143" s="220">
        <v>101595000</v>
      </c>
      <c r="P143" s="221">
        <v>4.2962734832152759E-2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45442</v>
      </c>
      <c r="E144" s="217">
        <v>6245.85</v>
      </c>
      <c r="F144" s="217">
        <v>6211.5666666666657</v>
      </c>
      <c r="G144" s="219">
        <v>6059.1833333333316</v>
      </c>
      <c r="H144" s="219">
        <v>5872.5166666666655</v>
      </c>
      <c r="I144" s="219">
        <v>5720.1333333333314</v>
      </c>
      <c r="J144" s="219">
        <v>6398.2333333333318</v>
      </c>
      <c r="K144" s="219">
        <v>6550.6166666666668</v>
      </c>
      <c r="L144" s="219">
        <v>6737.2833333333319</v>
      </c>
      <c r="M144" s="220">
        <v>6363.95</v>
      </c>
      <c r="N144" s="220">
        <v>6024.9</v>
      </c>
      <c r="O144" s="220">
        <v>1545000</v>
      </c>
      <c r="P144" s="221">
        <v>-1.5484610973045307E-2</v>
      </c>
    </row>
    <row r="145" spans="1:16" ht="12.75" customHeight="1">
      <c r="A145" s="213">
        <v>135</v>
      </c>
      <c r="B145" s="225" t="s">
        <v>850</v>
      </c>
      <c r="C145" s="217" t="s">
        <v>183</v>
      </c>
      <c r="D145" s="218">
        <v>45442</v>
      </c>
      <c r="E145" s="217">
        <v>3434.15</v>
      </c>
      <c r="F145" s="217">
        <v>3393.4333333333329</v>
      </c>
      <c r="G145" s="219">
        <v>3338.4166666666661</v>
      </c>
      <c r="H145" s="219">
        <v>3242.6833333333329</v>
      </c>
      <c r="I145" s="219">
        <v>3187.6666666666661</v>
      </c>
      <c r="J145" s="219">
        <v>3489.1666666666661</v>
      </c>
      <c r="K145" s="219">
        <v>3544.1833333333334</v>
      </c>
      <c r="L145" s="219">
        <v>3639.9166666666661</v>
      </c>
      <c r="M145" s="220">
        <v>3448.45</v>
      </c>
      <c r="N145" s="220">
        <v>3297.7</v>
      </c>
      <c r="O145" s="220">
        <v>2021725</v>
      </c>
      <c r="P145" s="221">
        <v>-3.5655087706745844E-2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45442</v>
      </c>
      <c r="E146" s="217">
        <v>2452.3000000000002</v>
      </c>
      <c r="F146" s="217">
        <v>2456.1</v>
      </c>
      <c r="G146" s="219">
        <v>2439.5</v>
      </c>
      <c r="H146" s="219">
        <v>2426.7000000000003</v>
      </c>
      <c r="I146" s="219">
        <v>2410.1000000000004</v>
      </c>
      <c r="J146" s="219">
        <v>2468.8999999999996</v>
      </c>
      <c r="K146" s="219">
        <v>2485.4999999999991</v>
      </c>
      <c r="L146" s="219">
        <v>2498.2999999999993</v>
      </c>
      <c r="M146" s="220">
        <v>2472.6999999999998</v>
      </c>
      <c r="N146" s="220">
        <v>2443.3000000000002</v>
      </c>
      <c r="O146" s="220">
        <v>5914800</v>
      </c>
      <c r="P146" s="221">
        <v>1.3502398903358465E-2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45442</v>
      </c>
      <c r="E147" s="217">
        <v>276.85000000000002</v>
      </c>
      <c r="F147" s="217">
        <v>273.86666666666667</v>
      </c>
      <c r="G147" s="219">
        <v>269.48333333333335</v>
      </c>
      <c r="H147" s="219">
        <v>262.11666666666667</v>
      </c>
      <c r="I147" s="219">
        <v>257.73333333333335</v>
      </c>
      <c r="J147" s="219">
        <v>281.23333333333335</v>
      </c>
      <c r="K147" s="219">
        <v>285.61666666666667</v>
      </c>
      <c r="L147" s="219">
        <v>292.98333333333335</v>
      </c>
      <c r="M147" s="220">
        <v>278.25</v>
      </c>
      <c r="N147" s="220">
        <v>266.5</v>
      </c>
      <c r="O147" s="220">
        <v>76945500</v>
      </c>
      <c r="P147" s="221">
        <v>-6.4497385241138877E-3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45442</v>
      </c>
      <c r="E148" s="217">
        <v>365.8</v>
      </c>
      <c r="F148" s="217">
        <v>364.61666666666662</v>
      </c>
      <c r="G148" s="219">
        <v>362.33333333333326</v>
      </c>
      <c r="H148" s="219">
        <v>358.86666666666662</v>
      </c>
      <c r="I148" s="219">
        <v>356.58333333333326</v>
      </c>
      <c r="J148" s="219">
        <v>368.08333333333326</v>
      </c>
      <c r="K148" s="219">
        <v>370.36666666666667</v>
      </c>
      <c r="L148" s="219">
        <v>373.83333333333326</v>
      </c>
      <c r="M148" s="220">
        <v>366.9</v>
      </c>
      <c r="N148" s="220">
        <v>361.15</v>
      </c>
      <c r="O148" s="220">
        <v>92715000</v>
      </c>
      <c r="P148" s="221">
        <v>1.5880217785843921E-3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45442</v>
      </c>
      <c r="E149" s="217">
        <v>1747.05</v>
      </c>
      <c r="F149" s="217">
        <v>1746.8833333333332</v>
      </c>
      <c r="G149" s="219">
        <v>1719.0666666666664</v>
      </c>
      <c r="H149" s="219">
        <v>1691.0833333333333</v>
      </c>
      <c r="I149" s="219">
        <v>1663.2666666666664</v>
      </c>
      <c r="J149" s="219">
        <v>1774.8666666666663</v>
      </c>
      <c r="K149" s="219">
        <v>1802.6833333333329</v>
      </c>
      <c r="L149" s="219">
        <v>1830.6666666666663</v>
      </c>
      <c r="M149" s="220">
        <v>1774.7</v>
      </c>
      <c r="N149" s="220">
        <v>1718.9</v>
      </c>
      <c r="O149" s="220">
        <v>5974500</v>
      </c>
      <c r="P149" s="221">
        <v>1.4260249554367201E-2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45442</v>
      </c>
      <c r="E150" s="217">
        <v>7816.85</v>
      </c>
      <c r="F150" s="217">
        <v>7886.5</v>
      </c>
      <c r="G150" s="219">
        <v>7733.35</v>
      </c>
      <c r="H150" s="219">
        <v>7649.85</v>
      </c>
      <c r="I150" s="219">
        <v>7496.7000000000007</v>
      </c>
      <c r="J150" s="219">
        <v>7970</v>
      </c>
      <c r="K150" s="219">
        <v>8123.15</v>
      </c>
      <c r="L150" s="219">
        <v>8206.65</v>
      </c>
      <c r="M150" s="220">
        <v>8039.65</v>
      </c>
      <c r="N150" s="220">
        <v>7803</v>
      </c>
      <c r="O150" s="220">
        <v>890500</v>
      </c>
      <c r="P150" s="221">
        <v>2.6631311966797324E-2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45442</v>
      </c>
      <c r="E151" s="217">
        <v>278.3</v>
      </c>
      <c r="F151" s="217">
        <v>279.66666666666669</v>
      </c>
      <c r="G151" s="219">
        <v>275.58333333333337</v>
      </c>
      <c r="H151" s="219">
        <v>272.86666666666667</v>
      </c>
      <c r="I151" s="219">
        <v>268.78333333333336</v>
      </c>
      <c r="J151" s="219">
        <v>282.38333333333338</v>
      </c>
      <c r="K151" s="219">
        <v>286.46666666666675</v>
      </c>
      <c r="L151" s="219">
        <v>289.18333333333339</v>
      </c>
      <c r="M151" s="220">
        <v>283.75</v>
      </c>
      <c r="N151" s="220">
        <v>276.95</v>
      </c>
      <c r="O151" s="220">
        <v>78380225</v>
      </c>
      <c r="P151" s="221">
        <v>-5.0581565829342194E-3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45442</v>
      </c>
      <c r="E152" s="217">
        <v>35353.1</v>
      </c>
      <c r="F152" s="217">
        <v>35475.200000000004</v>
      </c>
      <c r="G152" s="219">
        <v>35107.400000000009</v>
      </c>
      <c r="H152" s="219">
        <v>34861.700000000004</v>
      </c>
      <c r="I152" s="219">
        <v>34493.900000000009</v>
      </c>
      <c r="J152" s="219">
        <v>35720.900000000009</v>
      </c>
      <c r="K152" s="219">
        <v>36088.700000000012</v>
      </c>
      <c r="L152" s="219">
        <v>36334.400000000009</v>
      </c>
      <c r="M152" s="220">
        <v>35843</v>
      </c>
      <c r="N152" s="220">
        <v>35229.5</v>
      </c>
      <c r="O152" s="220">
        <v>195450</v>
      </c>
      <c r="P152" s="221">
        <v>3.3798794033640112E-2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45442</v>
      </c>
      <c r="E153" s="217">
        <v>828.8</v>
      </c>
      <c r="F153" s="217">
        <v>826.18333333333339</v>
      </c>
      <c r="G153" s="219">
        <v>819.41666666666674</v>
      </c>
      <c r="H153" s="219">
        <v>810.0333333333333</v>
      </c>
      <c r="I153" s="219">
        <v>803.26666666666665</v>
      </c>
      <c r="J153" s="219">
        <v>835.56666666666683</v>
      </c>
      <c r="K153" s="219">
        <v>842.33333333333348</v>
      </c>
      <c r="L153" s="219">
        <v>851.71666666666692</v>
      </c>
      <c r="M153" s="220">
        <v>832.95</v>
      </c>
      <c r="N153" s="220">
        <v>816.8</v>
      </c>
      <c r="O153" s="220">
        <v>12560250</v>
      </c>
      <c r="P153" s="221">
        <v>-1.0107577727863814E-2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45442</v>
      </c>
      <c r="E154" s="217">
        <v>3542</v>
      </c>
      <c r="F154" s="217">
        <v>3541.5499999999997</v>
      </c>
      <c r="G154" s="219">
        <v>3518.1499999999996</v>
      </c>
      <c r="H154" s="219">
        <v>3494.2999999999997</v>
      </c>
      <c r="I154" s="219">
        <v>3470.8999999999996</v>
      </c>
      <c r="J154" s="219">
        <v>3565.3999999999996</v>
      </c>
      <c r="K154" s="219">
        <v>3588.8</v>
      </c>
      <c r="L154" s="219">
        <v>3612.6499999999996</v>
      </c>
      <c r="M154" s="220">
        <v>3564.95</v>
      </c>
      <c r="N154" s="220">
        <v>3517.7</v>
      </c>
      <c r="O154" s="220">
        <v>2959200</v>
      </c>
      <c r="P154" s="221">
        <v>-2.619455048045281E-2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45442</v>
      </c>
      <c r="E155" s="217">
        <v>313.35000000000002</v>
      </c>
      <c r="F155" s="217">
        <v>315.43333333333334</v>
      </c>
      <c r="G155" s="219">
        <v>309.4666666666667</v>
      </c>
      <c r="H155" s="219">
        <v>305.58333333333337</v>
      </c>
      <c r="I155" s="219">
        <v>299.61666666666673</v>
      </c>
      <c r="J155" s="219">
        <v>319.31666666666666</v>
      </c>
      <c r="K155" s="219">
        <v>325.28333333333325</v>
      </c>
      <c r="L155" s="219">
        <v>329.16666666666663</v>
      </c>
      <c r="M155" s="220">
        <v>321.39999999999998</v>
      </c>
      <c r="N155" s="220">
        <v>311.55</v>
      </c>
      <c r="O155" s="220">
        <v>50337000</v>
      </c>
      <c r="P155" s="221">
        <v>5.5482166446499337E-2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45442</v>
      </c>
      <c r="E156" s="217">
        <v>468.9</v>
      </c>
      <c r="F156" s="217">
        <v>464.88333333333327</v>
      </c>
      <c r="G156" s="219">
        <v>459.56666666666655</v>
      </c>
      <c r="H156" s="219">
        <v>450.23333333333329</v>
      </c>
      <c r="I156" s="219">
        <v>444.91666666666657</v>
      </c>
      <c r="J156" s="219">
        <v>474.21666666666653</v>
      </c>
      <c r="K156" s="219">
        <v>479.53333333333325</v>
      </c>
      <c r="L156" s="219">
        <v>488.8666666666665</v>
      </c>
      <c r="M156" s="220">
        <v>470.2</v>
      </c>
      <c r="N156" s="220">
        <v>455.55</v>
      </c>
      <c r="O156" s="220">
        <v>73413275</v>
      </c>
      <c r="P156" s="221">
        <v>-1.2012509105101044E-2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45442</v>
      </c>
      <c r="E157" s="217">
        <v>2997.05</v>
      </c>
      <c r="F157" s="217">
        <v>3007.2000000000003</v>
      </c>
      <c r="G157" s="219">
        <v>2979.2000000000007</v>
      </c>
      <c r="H157" s="219">
        <v>2961.3500000000004</v>
      </c>
      <c r="I157" s="219">
        <v>2933.3500000000008</v>
      </c>
      <c r="J157" s="219">
        <v>3025.0500000000006</v>
      </c>
      <c r="K157" s="219">
        <v>3053.0499999999997</v>
      </c>
      <c r="L157" s="219">
        <v>3070.9000000000005</v>
      </c>
      <c r="M157" s="220">
        <v>3035.2</v>
      </c>
      <c r="N157" s="220">
        <v>2989.35</v>
      </c>
      <c r="O157" s="220">
        <v>2052500</v>
      </c>
      <c r="P157" s="221">
        <v>-5.9329216612180654E-3</v>
      </c>
    </row>
    <row r="158" spans="1:16" ht="12.75" customHeight="1">
      <c r="A158" s="213">
        <v>148</v>
      </c>
      <c r="B158" s="225" t="s">
        <v>850</v>
      </c>
      <c r="C158" s="217" t="s">
        <v>197</v>
      </c>
      <c r="D158" s="218">
        <v>45442</v>
      </c>
      <c r="E158" s="217">
        <v>3577.2</v>
      </c>
      <c r="F158" s="217">
        <v>3581.2333333333336</v>
      </c>
      <c r="G158" s="219">
        <v>3517.7666666666673</v>
      </c>
      <c r="H158" s="219">
        <v>3458.3333333333339</v>
      </c>
      <c r="I158" s="219">
        <v>3394.8666666666677</v>
      </c>
      <c r="J158" s="219">
        <v>3640.666666666667</v>
      </c>
      <c r="K158" s="219">
        <v>3704.1333333333332</v>
      </c>
      <c r="L158" s="219">
        <v>3763.5666666666666</v>
      </c>
      <c r="M158" s="220">
        <v>3644.7</v>
      </c>
      <c r="N158" s="220">
        <v>3521.8</v>
      </c>
      <c r="O158" s="220">
        <v>2406000</v>
      </c>
      <c r="P158" s="221">
        <v>7.7956989247311828E-2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45442</v>
      </c>
      <c r="E159" s="217">
        <v>125.6</v>
      </c>
      <c r="F159" s="217">
        <v>125.75</v>
      </c>
      <c r="G159" s="219">
        <v>124.85</v>
      </c>
      <c r="H159" s="219">
        <v>124.1</v>
      </c>
      <c r="I159" s="219">
        <v>123.19999999999999</v>
      </c>
      <c r="J159" s="219">
        <v>126.5</v>
      </c>
      <c r="K159" s="219">
        <v>127.4</v>
      </c>
      <c r="L159" s="219">
        <v>128.15</v>
      </c>
      <c r="M159" s="220">
        <v>126.65</v>
      </c>
      <c r="N159" s="220">
        <v>125</v>
      </c>
      <c r="O159" s="220">
        <v>327296000</v>
      </c>
      <c r="P159" s="221">
        <v>1.8365697774077429E-3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45442</v>
      </c>
      <c r="E160" s="217">
        <v>6509.7</v>
      </c>
      <c r="F160" s="217">
        <v>6510.7833333333328</v>
      </c>
      <c r="G160" s="219">
        <v>6464.3166666666657</v>
      </c>
      <c r="H160" s="219">
        <v>6418.9333333333325</v>
      </c>
      <c r="I160" s="219">
        <v>6372.4666666666653</v>
      </c>
      <c r="J160" s="219">
        <v>6556.1666666666661</v>
      </c>
      <c r="K160" s="219">
        <v>6602.6333333333332</v>
      </c>
      <c r="L160" s="219">
        <v>6648.0166666666664</v>
      </c>
      <c r="M160" s="220">
        <v>6557.25</v>
      </c>
      <c r="N160" s="220">
        <v>6465.4</v>
      </c>
      <c r="O160" s="220">
        <v>2083625</v>
      </c>
      <c r="P160" s="221">
        <v>-4.8714672907239145E-3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45442</v>
      </c>
      <c r="E161" s="217">
        <v>314.10000000000002</v>
      </c>
      <c r="F161" s="217">
        <v>314.08333333333331</v>
      </c>
      <c r="G161" s="219">
        <v>311.71666666666664</v>
      </c>
      <c r="H161" s="219">
        <v>309.33333333333331</v>
      </c>
      <c r="I161" s="219">
        <v>306.96666666666664</v>
      </c>
      <c r="J161" s="219">
        <v>316.46666666666664</v>
      </c>
      <c r="K161" s="219">
        <v>318.83333333333331</v>
      </c>
      <c r="L161" s="219">
        <v>321.21666666666664</v>
      </c>
      <c r="M161" s="220">
        <v>316.45</v>
      </c>
      <c r="N161" s="220">
        <v>311.7</v>
      </c>
      <c r="O161" s="220">
        <v>59515200</v>
      </c>
      <c r="P161" s="221">
        <v>-1.2248312122841609E-2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45442</v>
      </c>
      <c r="E162" s="217">
        <v>1328.9</v>
      </c>
      <c r="F162" s="217">
        <v>1329.2333333333333</v>
      </c>
      <c r="G162" s="219">
        <v>1319.9666666666667</v>
      </c>
      <c r="H162" s="219">
        <v>1311.0333333333333</v>
      </c>
      <c r="I162" s="219">
        <v>1301.7666666666667</v>
      </c>
      <c r="J162" s="219">
        <v>1338.1666666666667</v>
      </c>
      <c r="K162" s="219">
        <v>1347.4333333333336</v>
      </c>
      <c r="L162" s="219">
        <v>1356.3666666666668</v>
      </c>
      <c r="M162" s="220">
        <v>1338.5</v>
      </c>
      <c r="N162" s="220">
        <v>1320.3</v>
      </c>
      <c r="O162" s="220">
        <v>5940572</v>
      </c>
      <c r="P162" s="221">
        <v>-5.6543361264391311E-3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45442</v>
      </c>
      <c r="E163" s="217">
        <v>778.65</v>
      </c>
      <c r="F163" s="217">
        <v>776.0333333333333</v>
      </c>
      <c r="G163" s="219">
        <v>771.41666666666663</v>
      </c>
      <c r="H163" s="219">
        <v>764.18333333333328</v>
      </c>
      <c r="I163" s="219">
        <v>759.56666666666661</v>
      </c>
      <c r="J163" s="219">
        <v>783.26666666666665</v>
      </c>
      <c r="K163" s="219">
        <v>787.88333333333344</v>
      </c>
      <c r="L163" s="219">
        <v>795.11666666666667</v>
      </c>
      <c r="M163" s="220">
        <v>780.65</v>
      </c>
      <c r="N163" s="220">
        <v>768.8</v>
      </c>
      <c r="O163" s="220">
        <v>9390800</v>
      </c>
      <c r="P163" s="221">
        <v>-2.6180373747404532E-3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45442</v>
      </c>
      <c r="E164" s="217">
        <v>252.25</v>
      </c>
      <c r="F164" s="217">
        <v>252.91666666666666</v>
      </c>
      <c r="G164" s="219">
        <v>250.5333333333333</v>
      </c>
      <c r="H164" s="219">
        <v>248.81666666666663</v>
      </c>
      <c r="I164" s="219">
        <v>246.43333333333328</v>
      </c>
      <c r="J164" s="219">
        <v>254.63333333333333</v>
      </c>
      <c r="K164" s="219">
        <v>257.01666666666671</v>
      </c>
      <c r="L164" s="219">
        <v>258.73333333333335</v>
      </c>
      <c r="M164" s="220">
        <v>255.3</v>
      </c>
      <c r="N164" s="220">
        <v>251.2</v>
      </c>
      <c r="O164" s="220">
        <v>53862500</v>
      </c>
      <c r="P164" s="221">
        <v>-1.0153450335385464E-2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45442</v>
      </c>
      <c r="E165" s="217">
        <v>545.75</v>
      </c>
      <c r="F165" s="217">
        <v>544.83333333333337</v>
      </c>
      <c r="G165" s="219">
        <v>541.56666666666672</v>
      </c>
      <c r="H165" s="219">
        <v>537.38333333333333</v>
      </c>
      <c r="I165" s="219">
        <v>534.11666666666667</v>
      </c>
      <c r="J165" s="219">
        <v>549.01666666666677</v>
      </c>
      <c r="K165" s="219">
        <v>552.28333333333342</v>
      </c>
      <c r="L165" s="219">
        <v>556.46666666666681</v>
      </c>
      <c r="M165" s="220">
        <v>548.1</v>
      </c>
      <c r="N165" s="220">
        <v>540.65</v>
      </c>
      <c r="O165" s="220">
        <v>47408000</v>
      </c>
      <c r="P165" s="221">
        <v>-3.7953864968582636E-4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45442</v>
      </c>
      <c r="E166" s="217">
        <v>2873.55</v>
      </c>
      <c r="F166" s="217">
        <v>2862.4500000000003</v>
      </c>
      <c r="G166" s="219">
        <v>2848.2500000000005</v>
      </c>
      <c r="H166" s="219">
        <v>2822.9500000000003</v>
      </c>
      <c r="I166" s="219">
        <v>2808.7500000000005</v>
      </c>
      <c r="J166" s="219">
        <v>2887.7500000000005</v>
      </c>
      <c r="K166" s="219">
        <v>2901.9500000000003</v>
      </c>
      <c r="L166" s="219">
        <v>2927.2500000000005</v>
      </c>
      <c r="M166" s="220">
        <v>2876.65</v>
      </c>
      <c r="N166" s="220">
        <v>2837.15</v>
      </c>
      <c r="O166" s="220">
        <v>40348500</v>
      </c>
      <c r="P166" s="221">
        <v>-2.8443465226735052E-2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45442</v>
      </c>
      <c r="E167" s="217">
        <v>167.3</v>
      </c>
      <c r="F167" s="217">
        <v>167.43333333333334</v>
      </c>
      <c r="G167" s="219">
        <v>165.61666666666667</v>
      </c>
      <c r="H167" s="219">
        <v>163.93333333333334</v>
      </c>
      <c r="I167" s="219">
        <v>162.11666666666667</v>
      </c>
      <c r="J167" s="219">
        <v>169.11666666666667</v>
      </c>
      <c r="K167" s="219">
        <v>170.93333333333334</v>
      </c>
      <c r="L167" s="219">
        <v>172.61666666666667</v>
      </c>
      <c r="M167" s="220">
        <v>169.25</v>
      </c>
      <c r="N167" s="220">
        <v>165.75</v>
      </c>
      <c r="O167" s="220">
        <v>171952000</v>
      </c>
      <c r="P167" s="221">
        <v>-1.636043292222502E-2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45442</v>
      </c>
      <c r="E168" s="217">
        <v>715.45</v>
      </c>
      <c r="F168" s="217">
        <v>715.48333333333323</v>
      </c>
      <c r="G168" s="219">
        <v>712.96666666666647</v>
      </c>
      <c r="H168" s="219">
        <v>710.48333333333323</v>
      </c>
      <c r="I168" s="219">
        <v>707.96666666666647</v>
      </c>
      <c r="J168" s="219">
        <v>717.96666666666647</v>
      </c>
      <c r="K168" s="219">
        <v>720.48333333333312</v>
      </c>
      <c r="L168" s="219">
        <v>722.96666666666647</v>
      </c>
      <c r="M168" s="220">
        <v>718</v>
      </c>
      <c r="N168" s="220">
        <v>713</v>
      </c>
      <c r="O168" s="220">
        <v>19730400</v>
      </c>
      <c r="P168" s="221">
        <v>3.8668186258547705E-3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45442</v>
      </c>
      <c r="E169" s="217">
        <v>1439.15</v>
      </c>
      <c r="F169" s="217">
        <v>1441.7166666666665</v>
      </c>
      <c r="G169" s="219">
        <v>1433.2833333333328</v>
      </c>
      <c r="H169" s="219">
        <v>1427.4166666666663</v>
      </c>
      <c r="I169" s="219">
        <v>1418.9833333333327</v>
      </c>
      <c r="J169" s="219">
        <v>1447.583333333333</v>
      </c>
      <c r="K169" s="219">
        <v>1456.0166666666669</v>
      </c>
      <c r="L169" s="219">
        <v>1461.8833333333332</v>
      </c>
      <c r="M169" s="220">
        <v>1450.15</v>
      </c>
      <c r="N169" s="220">
        <v>1435.85</v>
      </c>
      <c r="O169" s="220">
        <v>9135375</v>
      </c>
      <c r="P169" s="221">
        <v>-6.5635640152602866E-4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45442</v>
      </c>
      <c r="E170" s="217">
        <v>807.05</v>
      </c>
      <c r="F170" s="217">
        <v>806.4</v>
      </c>
      <c r="G170" s="219">
        <v>800.9</v>
      </c>
      <c r="H170" s="219">
        <v>794.75</v>
      </c>
      <c r="I170" s="219">
        <v>789.25</v>
      </c>
      <c r="J170" s="219">
        <v>812.55</v>
      </c>
      <c r="K170" s="219">
        <v>818.05</v>
      </c>
      <c r="L170" s="219">
        <v>824.19999999999993</v>
      </c>
      <c r="M170" s="220">
        <v>811.9</v>
      </c>
      <c r="N170" s="220">
        <v>800.25</v>
      </c>
      <c r="O170" s="220">
        <v>107285250</v>
      </c>
      <c r="P170" s="221">
        <v>4.5012148364535201E-3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45442</v>
      </c>
      <c r="E171" s="217">
        <v>26334.2</v>
      </c>
      <c r="F171" s="217">
        <v>26074.733333333334</v>
      </c>
      <c r="G171" s="219">
        <v>25769.466666666667</v>
      </c>
      <c r="H171" s="219">
        <v>25204.733333333334</v>
      </c>
      <c r="I171" s="219">
        <v>24899.466666666667</v>
      </c>
      <c r="J171" s="219">
        <v>26639.466666666667</v>
      </c>
      <c r="K171" s="219">
        <v>26944.733333333337</v>
      </c>
      <c r="L171" s="219">
        <v>27509.466666666667</v>
      </c>
      <c r="M171" s="220">
        <v>26380</v>
      </c>
      <c r="N171" s="220">
        <v>25510</v>
      </c>
      <c r="O171" s="220">
        <v>354900</v>
      </c>
      <c r="P171" s="221">
        <v>-3.2838261343507293E-2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45442</v>
      </c>
      <c r="E172" s="217">
        <v>7207.6</v>
      </c>
      <c r="F172" s="217">
        <v>7171.2833333333328</v>
      </c>
      <c r="G172" s="219">
        <v>7104.1666666666661</v>
      </c>
      <c r="H172" s="219">
        <v>7000.7333333333336</v>
      </c>
      <c r="I172" s="219">
        <v>6933.6166666666668</v>
      </c>
      <c r="J172" s="219">
        <v>7274.7166666666653</v>
      </c>
      <c r="K172" s="219">
        <v>7341.8333333333321</v>
      </c>
      <c r="L172" s="219">
        <v>7445.2666666666646</v>
      </c>
      <c r="M172" s="220">
        <v>7238.4</v>
      </c>
      <c r="N172" s="220">
        <v>7067.85</v>
      </c>
      <c r="O172" s="220">
        <v>1785000</v>
      </c>
      <c r="P172" s="221">
        <v>8.9020771513353119E-3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45442</v>
      </c>
      <c r="E173" s="217">
        <v>2288.1999999999998</v>
      </c>
      <c r="F173" s="217">
        <v>2281.9333333333329</v>
      </c>
      <c r="G173" s="219">
        <v>2271.266666666666</v>
      </c>
      <c r="H173" s="219">
        <v>2254.333333333333</v>
      </c>
      <c r="I173" s="219">
        <v>2243.6666666666661</v>
      </c>
      <c r="J173" s="219">
        <v>2298.8666666666659</v>
      </c>
      <c r="K173" s="219">
        <v>2309.5333333333328</v>
      </c>
      <c r="L173" s="219">
        <v>2326.4666666666658</v>
      </c>
      <c r="M173" s="220">
        <v>2292.6</v>
      </c>
      <c r="N173" s="220">
        <v>2265</v>
      </c>
      <c r="O173" s="220">
        <v>5278875</v>
      </c>
      <c r="P173" s="221">
        <v>-1.8435793802737007E-3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45442</v>
      </c>
      <c r="E174" s="217">
        <v>2373.65</v>
      </c>
      <c r="F174" s="217">
        <v>2361.7166666666667</v>
      </c>
      <c r="G174" s="219">
        <v>2335.0833333333335</v>
      </c>
      <c r="H174" s="219">
        <v>2296.5166666666669</v>
      </c>
      <c r="I174" s="219">
        <v>2269.8833333333337</v>
      </c>
      <c r="J174" s="219">
        <v>2400.2833333333333</v>
      </c>
      <c r="K174" s="219">
        <v>2426.9166666666665</v>
      </c>
      <c r="L174" s="219">
        <v>2465.4833333333331</v>
      </c>
      <c r="M174" s="220">
        <v>2388.35</v>
      </c>
      <c r="N174" s="220">
        <v>2323.15</v>
      </c>
      <c r="O174" s="220">
        <v>7405500</v>
      </c>
      <c r="P174" s="221">
        <v>-1.7668828843169247E-2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45442</v>
      </c>
      <c r="E175" s="217">
        <v>1532.25</v>
      </c>
      <c r="F175" s="217">
        <v>1532.6499999999999</v>
      </c>
      <c r="G175" s="219">
        <v>1525.2999999999997</v>
      </c>
      <c r="H175" s="219">
        <v>1518.35</v>
      </c>
      <c r="I175" s="219">
        <v>1510.9999999999998</v>
      </c>
      <c r="J175" s="219">
        <v>1539.5999999999997</v>
      </c>
      <c r="K175" s="219">
        <v>1546.9499999999996</v>
      </c>
      <c r="L175" s="219">
        <v>1553.8999999999996</v>
      </c>
      <c r="M175" s="220">
        <v>1540</v>
      </c>
      <c r="N175" s="220">
        <v>1525.7</v>
      </c>
      <c r="O175" s="220">
        <v>14274050</v>
      </c>
      <c r="P175" s="221">
        <v>-2.7387211150507397E-3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45442</v>
      </c>
      <c r="E176" s="217">
        <v>675.45</v>
      </c>
      <c r="F176" s="217">
        <v>673.73333333333335</v>
      </c>
      <c r="G176" s="219">
        <v>669.91666666666674</v>
      </c>
      <c r="H176" s="219">
        <v>664.38333333333344</v>
      </c>
      <c r="I176" s="219">
        <v>660.56666666666683</v>
      </c>
      <c r="J176" s="219">
        <v>679.26666666666665</v>
      </c>
      <c r="K176" s="219">
        <v>683.08333333333326</v>
      </c>
      <c r="L176" s="219">
        <v>688.61666666666656</v>
      </c>
      <c r="M176" s="220">
        <v>677.55</v>
      </c>
      <c r="N176" s="220">
        <v>668.2</v>
      </c>
      <c r="O176" s="220">
        <v>8241000</v>
      </c>
      <c r="P176" s="221">
        <v>-9.7332372025955294E-3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45442</v>
      </c>
      <c r="E177" s="217">
        <v>692.85</v>
      </c>
      <c r="F177" s="217">
        <v>692.25</v>
      </c>
      <c r="G177" s="219">
        <v>689.3</v>
      </c>
      <c r="H177" s="219">
        <v>685.75</v>
      </c>
      <c r="I177" s="219">
        <v>682.8</v>
      </c>
      <c r="J177" s="219">
        <v>695.8</v>
      </c>
      <c r="K177" s="219">
        <v>698.75</v>
      </c>
      <c r="L177" s="219">
        <v>702.3</v>
      </c>
      <c r="M177" s="220">
        <v>695.2</v>
      </c>
      <c r="N177" s="220">
        <v>688.7</v>
      </c>
      <c r="O177" s="220">
        <v>6657000</v>
      </c>
      <c r="P177" s="221">
        <v>-2.6184903452311292E-2</v>
      </c>
    </row>
    <row r="178" spans="1:16" ht="12.75" customHeight="1">
      <c r="A178" s="213">
        <v>168</v>
      </c>
      <c r="B178" s="225" t="s">
        <v>850</v>
      </c>
      <c r="C178" s="224" t="s">
        <v>218</v>
      </c>
      <c r="D178" s="218">
        <v>45442</v>
      </c>
      <c r="E178" s="217">
        <v>1087.55</v>
      </c>
      <c r="F178" s="217">
        <v>1093.1666666666667</v>
      </c>
      <c r="G178" s="219">
        <v>1075.4333333333334</v>
      </c>
      <c r="H178" s="219">
        <v>1063.3166666666666</v>
      </c>
      <c r="I178" s="219">
        <v>1045.5833333333333</v>
      </c>
      <c r="J178" s="219">
        <v>1105.2833333333335</v>
      </c>
      <c r="K178" s="219">
        <v>1123.0166666666667</v>
      </c>
      <c r="L178" s="219">
        <v>1135.1333333333337</v>
      </c>
      <c r="M178" s="220">
        <v>1110.9000000000001</v>
      </c>
      <c r="N178" s="220">
        <v>1081.05</v>
      </c>
      <c r="O178" s="220">
        <v>12840850</v>
      </c>
      <c r="P178" s="221">
        <v>-1.1123946433919481E-3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45442</v>
      </c>
      <c r="E179" s="217">
        <v>1804.1</v>
      </c>
      <c r="F179" s="217">
        <v>1803.5666666666666</v>
      </c>
      <c r="G179" s="219">
        <v>1793.1333333333332</v>
      </c>
      <c r="H179" s="219">
        <v>1782.1666666666665</v>
      </c>
      <c r="I179" s="219">
        <v>1771.7333333333331</v>
      </c>
      <c r="J179" s="219">
        <v>1814.5333333333333</v>
      </c>
      <c r="K179" s="219">
        <v>1824.9666666666667</v>
      </c>
      <c r="L179" s="219">
        <v>1835.9333333333334</v>
      </c>
      <c r="M179" s="220">
        <v>1814</v>
      </c>
      <c r="N179" s="220">
        <v>1792.6</v>
      </c>
      <c r="O179" s="220">
        <v>7902500</v>
      </c>
      <c r="P179" s="221">
        <v>6.7616860308024856E-2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45442</v>
      </c>
      <c r="E180" s="217">
        <v>1088.6500000000001</v>
      </c>
      <c r="F180" s="217">
        <v>1090.25</v>
      </c>
      <c r="G180" s="219">
        <v>1082.9000000000001</v>
      </c>
      <c r="H180" s="219">
        <v>1077.1500000000001</v>
      </c>
      <c r="I180" s="219">
        <v>1069.8000000000002</v>
      </c>
      <c r="J180" s="219">
        <v>1096</v>
      </c>
      <c r="K180" s="219">
        <v>1103.3499999999999</v>
      </c>
      <c r="L180" s="219">
        <v>1109.0999999999999</v>
      </c>
      <c r="M180" s="220">
        <v>1097.5999999999999</v>
      </c>
      <c r="N180" s="220">
        <v>1084.5</v>
      </c>
      <c r="O180" s="220">
        <v>11865600</v>
      </c>
      <c r="P180" s="221">
        <v>-3.31830015033183E-2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45442</v>
      </c>
      <c r="E181" s="217">
        <v>948.05</v>
      </c>
      <c r="F181" s="217">
        <v>947.86666666666667</v>
      </c>
      <c r="G181" s="219">
        <v>942.2833333333333</v>
      </c>
      <c r="H181" s="219">
        <v>936.51666666666665</v>
      </c>
      <c r="I181" s="219">
        <v>930.93333333333328</v>
      </c>
      <c r="J181" s="219">
        <v>953.63333333333333</v>
      </c>
      <c r="K181" s="219">
        <v>959.21666666666658</v>
      </c>
      <c r="L181" s="219">
        <v>964.98333333333335</v>
      </c>
      <c r="M181" s="220">
        <v>953.45</v>
      </c>
      <c r="N181" s="220">
        <v>942.1</v>
      </c>
      <c r="O181" s="220">
        <v>90014850</v>
      </c>
      <c r="P181" s="221">
        <v>-7.0400278865410488E-3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45442</v>
      </c>
      <c r="E182" s="217">
        <v>437.9</v>
      </c>
      <c r="F182" s="217">
        <v>437.23333333333335</v>
      </c>
      <c r="G182" s="219">
        <v>434.4666666666667</v>
      </c>
      <c r="H182" s="219">
        <v>431.03333333333336</v>
      </c>
      <c r="I182" s="219">
        <v>428.26666666666671</v>
      </c>
      <c r="J182" s="219">
        <v>440.66666666666669</v>
      </c>
      <c r="K182" s="219">
        <v>443.43333333333334</v>
      </c>
      <c r="L182" s="219">
        <v>446.86666666666667</v>
      </c>
      <c r="M182" s="220">
        <v>440</v>
      </c>
      <c r="N182" s="220">
        <v>433.8</v>
      </c>
      <c r="O182" s="220">
        <v>93498300</v>
      </c>
      <c r="P182" s="221">
        <v>5.8674877276556191E-3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45442</v>
      </c>
      <c r="E183" s="217">
        <v>167.4</v>
      </c>
      <c r="F183" s="217">
        <v>167.38333333333333</v>
      </c>
      <c r="G183" s="219">
        <v>165.86666666666665</v>
      </c>
      <c r="H183" s="219">
        <v>164.33333333333331</v>
      </c>
      <c r="I183" s="219">
        <v>162.81666666666663</v>
      </c>
      <c r="J183" s="219">
        <v>168.91666666666666</v>
      </c>
      <c r="K183" s="219">
        <v>170.43333333333331</v>
      </c>
      <c r="L183" s="219">
        <v>171.96666666666667</v>
      </c>
      <c r="M183" s="220">
        <v>168.9</v>
      </c>
      <c r="N183" s="220">
        <v>165.85</v>
      </c>
      <c r="O183" s="220">
        <v>260810000</v>
      </c>
      <c r="P183" s="221">
        <v>-1.701871851744367E-2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45442</v>
      </c>
      <c r="E184" s="217">
        <v>3847.45</v>
      </c>
      <c r="F184" s="217">
        <v>3871.0666666666662</v>
      </c>
      <c r="G184" s="219">
        <v>3819.7833333333324</v>
      </c>
      <c r="H184" s="219">
        <v>3792.1166666666663</v>
      </c>
      <c r="I184" s="219">
        <v>3740.8333333333326</v>
      </c>
      <c r="J184" s="219">
        <v>3898.7333333333322</v>
      </c>
      <c r="K184" s="219">
        <v>3950.016666666666</v>
      </c>
      <c r="L184" s="219">
        <v>3977.683333333332</v>
      </c>
      <c r="M184" s="220">
        <v>3922.35</v>
      </c>
      <c r="N184" s="220">
        <v>3843.4</v>
      </c>
      <c r="O184" s="220">
        <v>14380275</v>
      </c>
      <c r="P184" s="221">
        <v>5.3337948007998771E-2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45442</v>
      </c>
      <c r="E185" s="217">
        <v>1306.0999999999999</v>
      </c>
      <c r="F185" s="217">
        <v>1308.9166666666667</v>
      </c>
      <c r="G185" s="219">
        <v>1295.9833333333336</v>
      </c>
      <c r="H185" s="219">
        <v>1285.8666666666668</v>
      </c>
      <c r="I185" s="219">
        <v>1272.9333333333336</v>
      </c>
      <c r="J185" s="219">
        <v>1319.0333333333335</v>
      </c>
      <c r="K185" s="219">
        <v>1331.9666666666665</v>
      </c>
      <c r="L185" s="219">
        <v>1342.0833333333335</v>
      </c>
      <c r="M185" s="220">
        <v>1321.85</v>
      </c>
      <c r="N185" s="220">
        <v>1298.8</v>
      </c>
      <c r="O185" s="220">
        <v>16312800</v>
      </c>
      <c r="P185" s="221">
        <v>-3.3762172151538844E-2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45442</v>
      </c>
      <c r="E186" s="217">
        <v>3363.65</v>
      </c>
      <c r="F186" s="217">
        <v>3349.2666666666664</v>
      </c>
      <c r="G186" s="219">
        <v>3329.5333333333328</v>
      </c>
      <c r="H186" s="219">
        <v>3295.4166666666665</v>
      </c>
      <c r="I186" s="219">
        <v>3275.6833333333329</v>
      </c>
      <c r="J186" s="219">
        <v>3383.3833333333328</v>
      </c>
      <c r="K186" s="219">
        <v>3403.1166666666663</v>
      </c>
      <c r="L186" s="219">
        <v>3437.2333333333327</v>
      </c>
      <c r="M186" s="220">
        <v>3369</v>
      </c>
      <c r="N186" s="220">
        <v>3315.15</v>
      </c>
      <c r="O186" s="220">
        <v>7932225</v>
      </c>
      <c r="P186" s="221">
        <v>-3.7745462265152317E-2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45442</v>
      </c>
      <c r="E187" s="217">
        <v>2706.85</v>
      </c>
      <c r="F187" s="217">
        <v>2710.2999999999997</v>
      </c>
      <c r="G187" s="219">
        <v>2687.6499999999996</v>
      </c>
      <c r="H187" s="219">
        <v>2668.45</v>
      </c>
      <c r="I187" s="219">
        <v>2645.7999999999997</v>
      </c>
      <c r="J187" s="219">
        <v>2729.4999999999995</v>
      </c>
      <c r="K187" s="219">
        <v>2752.15</v>
      </c>
      <c r="L187" s="219">
        <v>2771.3499999999995</v>
      </c>
      <c r="M187" s="220">
        <v>2732.95</v>
      </c>
      <c r="N187" s="220">
        <v>2691.1</v>
      </c>
      <c r="O187" s="220">
        <v>1352000</v>
      </c>
      <c r="P187" s="221">
        <v>-8.2523381624793699E-3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45442</v>
      </c>
      <c r="E188" s="217">
        <v>4646.05</v>
      </c>
      <c r="F188" s="217">
        <v>4631.9833333333336</v>
      </c>
      <c r="G188" s="219">
        <v>4577.0666666666675</v>
      </c>
      <c r="H188" s="219">
        <v>4508.0833333333339</v>
      </c>
      <c r="I188" s="219">
        <v>4453.1666666666679</v>
      </c>
      <c r="J188" s="219">
        <v>4700.9666666666672</v>
      </c>
      <c r="K188" s="219">
        <v>4755.8833333333332</v>
      </c>
      <c r="L188" s="219">
        <v>4824.8666666666668</v>
      </c>
      <c r="M188" s="220">
        <v>4686.8999999999996</v>
      </c>
      <c r="N188" s="220">
        <v>4563</v>
      </c>
      <c r="O188" s="220">
        <v>3481200</v>
      </c>
      <c r="P188" s="221">
        <v>2.866260859287276E-2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45442</v>
      </c>
      <c r="E189" s="217">
        <v>2189.0500000000002</v>
      </c>
      <c r="F189" s="217">
        <v>2173.0500000000002</v>
      </c>
      <c r="G189" s="219">
        <v>2151.0500000000002</v>
      </c>
      <c r="H189" s="219">
        <v>2113.0500000000002</v>
      </c>
      <c r="I189" s="219">
        <v>2091.0500000000002</v>
      </c>
      <c r="J189" s="219">
        <v>2211.0500000000002</v>
      </c>
      <c r="K189" s="219">
        <v>2233.0500000000002</v>
      </c>
      <c r="L189" s="219">
        <v>2271.0500000000002</v>
      </c>
      <c r="M189" s="220">
        <v>2195.0500000000002</v>
      </c>
      <c r="N189" s="220">
        <v>2135.0500000000002</v>
      </c>
      <c r="O189" s="220">
        <v>6551300</v>
      </c>
      <c r="P189" s="221">
        <v>1.6509177799500379E-2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45442</v>
      </c>
      <c r="E190" s="217">
        <v>1919.65</v>
      </c>
      <c r="F190" s="217">
        <v>1910.5</v>
      </c>
      <c r="G190" s="219">
        <v>1898.1</v>
      </c>
      <c r="H190" s="219">
        <v>1876.55</v>
      </c>
      <c r="I190" s="219">
        <v>1864.1499999999999</v>
      </c>
      <c r="J190" s="219">
        <v>1932.05</v>
      </c>
      <c r="K190" s="219">
        <v>1944.45</v>
      </c>
      <c r="L190" s="219">
        <v>1966</v>
      </c>
      <c r="M190" s="220">
        <v>1922.9</v>
      </c>
      <c r="N190" s="220">
        <v>1888.95</v>
      </c>
      <c r="O190" s="220">
        <v>2491600</v>
      </c>
      <c r="P190" s="221">
        <v>-4.6340683924576539E-3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45442</v>
      </c>
      <c r="E191" s="217">
        <v>9896.7000000000007</v>
      </c>
      <c r="F191" s="217">
        <v>9836.2666666666682</v>
      </c>
      <c r="G191" s="219">
        <v>9762.5333333333365</v>
      </c>
      <c r="H191" s="219">
        <v>9628.3666666666686</v>
      </c>
      <c r="I191" s="219">
        <v>9554.6333333333369</v>
      </c>
      <c r="J191" s="219">
        <v>9970.4333333333361</v>
      </c>
      <c r="K191" s="219">
        <v>10044.16666666667</v>
      </c>
      <c r="L191" s="219">
        <v>10178.333333333336</v>
      </c>
      <c r="M191" s="220">
        <v>9910</v>
      </c>
      <c r="N191" s="220">
        <v>9702.1</v>
      </c>
      <c r="O191" s="220">
        <v>1987400</v>
      </c>
      <c r="P191" s="221">
        <v>-4.7541454998562258E-2</v>
      </c>
    </row>
    <row r="192" spans="1:16" ht="12.75" customHeight="1">
      <c r="A192" s="213">
        <v>182</v>
      </c>
      <c r="B192" s="225" t="s">
        <v>850</v>
      </c>
      <c r="C192" s="217" t="s">
        <v>232</v>
      </c>
      <c r="D192" s="218">
        <v>45442</v>
      </c>
      <c r="E192" s="217">
        <v>513.29999999999995</v>
      </c>
      <c r="F192" s="217">
        <v>514.18333333333328</v>
      </c>
      <c r="G192" s="219">
        <v>511.41666666666652</v>
      </c>
      <c r="H192" s="219">
        <v>509.53333333333319</v>
      </c>
      <c r="I192" s="219">
        <v>506.76666666666642</v>
      </c>
      <c r="J192" s="219">
        <v>516.06666666666661</v>
      </c>
      <c r="K192" s="219">
        <v>518.83333333333326</v>
      </c>
      <c r="L192" s="219">
        <v>520.7166666666667</v>
      </c>
      <c r="M192" s="220">
        <v>516.95000000000005</v>
      </c>
      <c r="N192" s="220">
        <v>512.29999999999995</v>
      </c>
      <c r="O192" s="220">
        <v>37575200</v>
      </c>
      <c r="P192" s="221">
        <v>-1.240304780127789E-2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45442</v>
      </c>
      <c r="E193" s="217">
        <v>443.85</v>
      </c>
      <c r="F193" s="217">
        <v>441.31666666666666</v>
      </c>
      <c r="G193" s="219">
        <v>436.33333333333331</v>
      </c>
      <c r="H193" s="219">
        <v>428.81666666666666</v>
      </c>
      <c r="I193" s="219">
        <v>423.83333333333331</v>
      </c>
      <c r="J193" s="219">
        <v>448.83333333333331</v>
      </c>
      <c r="K193" s="219">
        <v>453.81666666666666</v>
      </c>
      <c r="L193" s="219">
        <v>461.33333333333331</v>
      </c>
      <c r="M193" s="220">
        <v>446.3</v>
      </c>
      <c r="N193" s="220">
        <v>433.8</v>
      </c>
      <c r="O193" s="220">
        <v>97400400</v>
      </c>
      <c r="P193" s="221">
        <v>1.1488762032149425E-2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45442</v>
      </c>
      <c r="E194" s="217">
        <v>1293.0999999999999</v>
      </c>
      <c r="F194" s="217">
        <v>1301</v>
      </c>
      <c r="G194" s="219">
        <v>1280.4000000000001</v>
      </c>
      <c r="H194" s="219">
        <v>1267.7</v>
      </c>
      <c r="I194" s="219">
        <v>1247.1000000000001</v>
      </c>
      <c r="J194" s="219">
        <v>1313.7</v>
      </c>
      <c r="K194" s="219">
        <v>1334.3</v>
      </c>
      <c r="L194" s="219">
        <v>1347</v>
      </c>
      <c r="M194" s="220">
        <v>1321.6</v>
      </c>
      <c r="N194" s="220">
        <v>1288.3</v>
      </c>
      <c r="O194" s="220">
        <v>8083800</v>
      </c>
      <c r="P194" s="221">
        <v>8.5219492549335488E-2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45442</v>
      </c>
      <c r="E195" s="217">
        <v>461.25</v>
      </c>
      <c r="F195" s="217">
        <v>462.2166666666667</v>
      </c>
      <c r="G195" s="219">
        <v>459.28333333333342</v>
      </c>
      <c r="H195" s="219">
        <v>457.31666666666672</v>
      </c>
      <c r="I195" s="219">
        <v>454.38333333333344</v>
      </c>
      <c r="J195" s="219">
        <v>464.18333333333339</v>
      </c>
      <c r="K195" s="219">
        <v>467.11666666666667</v>
      </c>
      <c r="L195" s="219">
        <v>469.08333333333337</v>
      </c>
      <c r="M195" s="220">
        <v>465.15</v>
      </c>
      <c r="N195" s="220">
        <v>460.25</v>
      </c>
      <c r="O195" s="220">
        <v>61377000</v>
      </c>
      <c r="P195" s="221">
        <v>1.6015692895984902E-2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45442</v>
      </c>
      <c r="E196" s="217">
        <v>134.94999999999999</v>
      </c>
      <c r="F196" s="217">
        <v>135.11666666666667</v>
      </c>
      <c r="G196" s="219">
        <v>133.93333333333334</v>
      </c>
      <c r="H196" s="219">
        <v>132.91666666666666</v>
      </c>
      <c r="I196" s="219">
        <v>131.73333333333332</v>
      </c>
      <c r="J196" s="219">
        <v>136.13333333333335</v>
      </c>
      <c r="K196" s="219">
        <v>137.31666666666669</v>
      </c>
      <c r="L196" s="219">
        <v>138.33333333333337</v>
      </c>
      <c r="M196" s="220">
        <v>136.30000000000001</v>
      </c>
      <c r="N196" s="220">
        <v>134.1</v>
      </c>
      <c r="O196" s="220">
        <v>129771000</v>
      </c>
      <c r="P196" s="221">
        <v>-4.8999309868875086E-3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45442</v>
      </c>
      <c r="E197" s="217">
        <v>1054.3499999999999</v>
      </c>
      <c r="F197" s="217">
        <v>1041.8333333333333</v>
      </c>
      <c r="G197" s="219">
        <v>1024.2666666666664</v>
      </c>
      <c r="H197" s="219">
        <v>994.18333333333317</v>
      </c>
      <c r="I197" s="219">
        <v>976.61666666666633</v>
      </c>
      <c r="J197" s="219">
        <v>1071.9166666666665</v>
      </c>
      <c r="K197" s="219">
        <v>1089.4833333333336</v>
      </c>
      <c r="L197" s="219">
        <v>1119.5666666666666</v>
      </c>
      <c r="M197" s="220">
        <v>1059.4000000000001</v>
      </c>
      <c r="N197" s="220">
        <v>1011.75</v>
      </c>
      <c r="O197" s="220">
        <v>10269900</v>
      </c>
      <c r="P197" s="221">
        <v>0.16201629327902239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0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0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0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0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238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239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243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244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245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246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247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248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249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250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251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252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45430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3" t="s">
        <v>16</v>
      </c>
      <c r="B8" s="395"/>
      <c r="C8" s="398" t="s">
        <v>20</v>
      </c>
      <c r="D8" s="398" t="s">
        <v>21</v>
      </c>
      <c r="E8" s="390" t="s">
        <v>22</v>
      </c>
      <c r="F8" s="391"/>
      <c r="G8" s="392"/>
      <c r="H8" s="390" t="s">
        <v>23</v>
      </c>
      <c r="I8" s="391"/>
      <c r="J8" s="392"/>
      <c r="K8" s="26"/>
      <c r="L8" s="48"/>
      <c r="M8" s="48"/>
      <c r="N8" s="1"/>
      <c r="O8" s="1"/>
    </row>
    <row r="9" spans="1:15" ht="36" customHeight="1">
      <c r="A9" s="394"/>
      <c r="B9" s="397"/>
      <c r="C9" s="397"/>
      <c r="D9" s="39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22466.1</v>
      </c>
      <c r="D10" s="34">
        <v>22437.966666666664</v>
      </c>
      <c r="E10" s="34">
        <v>22373.783333333326</v>
      </c>
      <c r="F10" s="34">
        <v>22281.466666666664</v>
      </c>
      <c r="G10" s="34">
        <v>22217.283333333326</v>
      </c>
      <c r="H10" s="34">
        <v>22530.283333333326</v>
      </c>
      <c r="I10" s="34">
        <v>22594.466666666667</v>
      </c>
      <c r="J10" s="34">
        <v>22686.783333333326</v>
      </c>
      <c r="K10" s="34">
        <v>22502.15</v>
      </c>
      <c r="L10" s="34">
        <v>22345.65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48115.65</v>
      </c>
      <c r="D11" s="34">
        <v>48021.033333333333</v>
      </c>
      <c r="E11" s="34">
        <v>47853.416666666664</v>
      </c>
      <c r="F11" s="34">
        <v>47591.183333333334</v>
      </c>
      <c r="G11" s="34">
        <v>47423.566666666666</v>
      </c>
      <c r="H11" s="34">
        <v>48283.266666666663</v>
      </c>
      <c r="I11" s="34">
        <v>48450.883333333331</v>
      </c>
      <c r="J11" s="34">
        <v>48713.116666666661</v>
      </c>
      <c r="K11" s="34">
        <v>48188.65</v>
      </c>
      <c r="L11" s="34">
        <v>47758.8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6398.9</v>
      </c>
      <c r="D12" s="36">
        <v>6384.5999999999995</v>
      </c>
      <c r="E12" s="36">
        <v>6345.7999999999993</v>
      </c>
      <c r="F12" s="36">
        <v>6292.7</v>
      </c>
      <c r="G12" s="36">
        <v>6253.9</v>
      </c>
      <c r="H12" s="36">
        <v>6437.6999999999989</v>
      </c>
      <c r="I12" s="36">
        <v>6476.5</v>
      </c>
      <c r="J12" s="36">
        <v>6529.5999999999985</v>
      </c>
      <c r="K12" s="36">
        <v>6423.4</v>
      </c>
      <c r="L12" s="36">
        <v>6331.5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8623.5499999999993</v>
      </c>
      <c r="D13" s="36">
        <v>8601.5666666666657</v>
      </c>
      <c r="E13" s="36">
        <v>8571.6333333333314</v>
      </c>
      <c r="F13" s="36">
        <v>8519.7166666666653</v>
      </c>
      <c r="G13" s="36">
        <v>8489.783333333331</v>
      </c>
      <c r="H13" s="36">
        <v>8653.4833333333318</v>
      </c>
      <c r="I13" s="36">
        <v>8683.4166666666661</v>
      </c>
      <c r="J13" s="36">
        <v>8735.3333333333321</v>
      </c>
      <c r="K13" s="36">
        <v>8631.5</v>
      </c>
      <c r="L13" s="36">
        <v>8549.65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33381.85</v>
      </c>
      <c r="D14" s="36">
        <v>33503.183333333327</v>
      </c>
      <c r="E14" s="36">
        <v>33239.666666666657</v>
      </c>
      <c r="F14" s="36">
        <v>33097.48333333333</v>
      </c>
      <c r="G14" s="36">
        <v>32833.96666666666</v>
      </c>
      <c r="H14" s="36">
        <v>33645.366666666654</v>
      </c>
      <c r="I14" s="36">
        <v>33908.883333333331</v>
      </c>
      <c r="J14" s="36">
        <v>34051.066666666651</v>
      </c>
      <c r="K14" s="36">
        <v>33766.699999999997</v>
      </c>
      <c r="L14" s="36">
        <v>33361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10331.299999999999</v>
      </c>
      <c r="D15" s="36">
        <v>10289.433333333334</v>
      </c>
      <c r="E15" s="36">
        <v>10237.016666666668</v>
      </c>
      <c r="F15" s="36">
        <v>10142.733333333334</v>
      </c>
      <c r="G15" s="36">
        <v>10090.316666666668</v>
      </c>
      <c r="H15" s="36">
        <v>10383.716666666669</v>
      </c>
      <c r="I15" s="36">
        <v>10436.133333333333</v>
      </c>
      <c r="J15" s="36">
        <v>10530.41666666667</v>
      </c>
      <c r="K15" s="36">
        <v>10341.85</v>
      </c>
      <c r="L15" s="36">
        <v>10195.15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14515.2</v>
      </c>
      <c r="D16" s="36">
        <v>14481.533333333333</v>
      </c>
      <c r="E16" s="36">
        <v>14437.916666666666</v>
      </c>
      <c r="F16" s="36">
        <v>14360.633333333333</v>
      </c>
      <c r="G16" s="36">
        <v>14317.016666666666</v>
      </c>
      <c r="H16" s="36">
        <v>14558.816666666666</v>
      </c>
      <c r="I16" s="36">
        <v>14602.433333333334</v>
      </c>
      <c r="J16" s="36">
        <v>14679.716666666665</v>
      </c>
      <c r="K16" s="36">
        <v>14525.15</v>
      </c>
      <c r="L16" s="36">
        <v>14404.25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8371.35</v>
      </c>
      <c r="D17" s="36">
        <v>8332.15</v>
      </c>
      <c r="E17" s="36">
        <v>8274.1999999999989</v>
      </c>
      <c r="F17" s="36">
        <v>8177.0499999999993</v>
      </c>
      <c r="G17" s="36">
        <v>8119.0999999999985</v>
      </c>
      <c r="H17" s="36">
        <v>8429.2999999999993</v>
      </c>
      <c r="I17" s="36">
        <v>8487.25</v>
      </c>
      <c r="J17" s="36">
        <v>8584.4</v>
      </c>
      <c r="K17" s="31">
        <v>8390.1</v>
      </c>
      <c r="L17" s="31">
        <v>8235</v>
      </c>
      <c r="M17" s="31">
        <v>3.1904400000000002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2521.9499999999998</v>
      </c>
      <c r="D18" s="36">
        <v>2512.0333333333333</v>
      </c>
      <c r="E18" s="36">
        <v>2496.1166666666668</v>
      </c>
      <c r="F18" s="36">
        <v>2470.2833333333333</v>
      </c>
      <c r="G18" s="36">
        <v>2454.3666666666668</v>
      </c>
      <c r="H18" s="36">
        <v>2537.8666666666668</v>
      </c>
      <c r="I18" s="36">
        <v>2553.7833333333338</v>
      </c>
      <c r="J18" s="36">
        <v>2579.6166666666668</v>
      </c>
      <c r="K18" s="31">
        <v>2527.9499999999998</v>
      </c>
      <c r="L18" s="31">
        <v>2486.1999999999998</v>
      </c>
      <c r="M18" s="31">
        <v>4.5124399999999998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1698.8</v>
      </c>
      <c r="D19" s="36">
        <v>1677.8666666666668</v>
      </c>
      <c r="E19" s="36">
        <v>1651.9333333333336</v>
      </c>
      <c r="F19" s="36">
        <v>1605.0666666666668</v>
      </c>
      <c r="G19" s="36">
        <v>1579.1333333333337</v>
      </c>
      <c r="H19" s="36">
        <v>1724.7333333333336</v>
      </c>
      <c r="I19" s="36">
        <v>1750.666666666667</v>
      </c>
      <c r="J19" s="36">
        <v>1797.5333333333335</v>
      </c>
      <c r="K19" s="31">
        <v>1703.8</v>
      </c>
      <c r="L19" s="31">
        <v>1631</v>
      </c>
      <c r="M19" s="31">
        <v>9.9432200000000002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624.35</v>
      </c>
      <c r="D20" s="36">
        <v>624.13333333333333</v>
      </c>
      <c r="E20" s="36">
        <v>621.86666666666667</v>
      </c>
      <c r="F20" s="36">
        <v>619.38333333333333</v>
      </c>
      <c r="G20" s="36">
        <v>617.11666666666667</v>
      </c>
      <c r="H20" s="36">
        <v>626.61666666666667</v>
      </c>
      <c r="I20" s="36">
        <v>628.88333333333333</v>
      </c>
      <c r="J20" s="36">
        <v>631.36666666666667</v>
      </c>
      <c r="K20" s="31">
        <v>626.4</v>
      </c>
      <c r="L20" s="31">
        <v>621.65</v>
      </c>
      <c r="M20" s="31">
        <v>17.610910000000001</v>
      </c>
      <c r="N20" s="1"/>
      <c r="O20" s="1"/>
    </row>
    <row r="21" spans="1:15" ht="12.75" customHeight="1">
      <c r="A21" s="51">
        <v>12</v>
      </c>
      <c r="B21" s="53" t="s">
        <v>828</v>
      </c>
      <c r="C21" s="31">
        <v>1035.1500000000001</v>
      </c>
      <c r="D21" s="36">
        <v>1033.3833333333334</v>
      </c>
      <c r="E21" s="36">
        <v>1024.7666666666669</v>
      </c>
      <c r="F21" s="36">
        <v>1014.3833333333334</v>
      </c>
      <c r="G21" s="36">
        <v>1005.7666666666669</v>
      </c>
      <c r="H21" s="36">
        <v>1043.7666666666669</v>
      </c>
      <c r="I21" s="36">
        <v>1052.3833333333332</v>
      </c>
      <c r="J21" s="36">
        <v>1062.7666666666669</v>
      </c>
      <c r="K21" s="31">
        <v>1042</v>
      </c>
      <c r="L21" s="31">
        <v>1023</v>
      </c>
      <c r="M21" s="31">
        <v>3.9773100000000001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3060.5</v>
      </c>
      <c r="D22" s="36">
        <v>3055.6666666666665</v>
      </c>
      <c r="E22" s="36">
        <v>3020.333333333333</v>
      </c>
      <c r="F22" s="36">
        <v>2980.1666666666665</v>
      </c>
      <c r="G22" s="36">
        <v>2944.833333333333</v>
      </c>
      <c r="H22" s="36">
        <v>3095.833333333333</v>
      </c>
      <c r="I22" s="36">
        <v>3131.1666666666661</v>
      </c>
      <c r="J22" s="36">
        <v>3171.333333333333</v>
      </c>
      <c r="K22" s="31">
        <v>3091</v>
      </c>
      <c r="L22" s="31">
        <v>3015.5</v>
      </c>
      <c r="M22" s="31">
        <v>8.2543600000000001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1833</v>
      </c>
      <c r="D23" s="36">
        <v>1831</v>
      </c>
      <c r="E23" s="36">
        <v>1822</v>
      </c>
      <c r="F23" s="36">
        <v>1811</v>
      </c>
      <c r="G23" s="36">
        <v>1802</v>
      </c>
      <c r="H23" s="36">
        <v>1842</v>
      </c>
      <c r="I23" s="36">
        <v>1851</v>
      </c>
      <c r="J23" s="36">
        <v>1862</v>
      </c>
      <c r="K23" s="31">
        <v>1840</v>
      </c>
      <c r="L23" s="31">
        <v>1820</v>
      </c>
      <c r="M23" s="31">
        <v>32.483199999999997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1335.7</v>
      </c>
      <c r="D24" s="36">
        <v>1333.3833333333334</v>
      </c>
      <c r="E24" s="36">
        <v>1323.4666666666669</v>
      </c>
      <c r="F24" s="36">
        <v>1311.2333333333336</v>
      </c>
      <c r="G24" s="36">
        <v>1301.3166666666671</v>
      </c>
      <c r="H24" s="36">
        <v>1345.6166666666668</v>
      </c>
      <c r="I24" s="36">
        <v>1355.5333333333333</v>
      </c>
      <c r="J24" s="36">
        <v>1367.7666666666667</v>
      </c>
      <c r="K24" s="31">
        <v>1343.3</v>
      </c>
      <c r="L24" s="31">
        <v>1321.15</v>
      </c>
      <c r="M24" s="31">
        <v>19.451229999999999</v>
      </c>
      <c r="N24" s="1"/>
      <c r="O24" s="1"/>
    </row>
    <row r="25" spans="1:15" ht="12.75" customHeight="1">
      <c r="A25" s="51">
        <v>16</v>
      </c>
      <c r="B25" s="53" t="s">
        <v>791</v>
      </c>
      <c r="C25" s="31">
        <v>635.95000000000005</v>
      </c>
      <c r="D25" s="36">
        <v>635.11666666666667</v>
      </c>
      <c r="E25" s="36">
        <v>629.88333333333333</v>
      </c>
      <c r="F25" s="36">
        <v>623.81666666666661</v>
      </c>
      <c r="G25" s="36">
        <v>618.58333333333326</v>
      </c>
      <c r="H25" s="36">
        <v>641.18333333333339</v>
      </c>
      <c r="I25" s="36">
        <v>646.41666666666674</v>
      </c>
      <c r="J25" s="36">
        <v>652.48333333333346</v>
      </c>
      <c r="K25" s="31">
        <v>640.35</v>
      </c>
      <c r="L25" s="31">
        <v>629.04999999999995</v>
      </c>
      <c r="M25" s="31">
        <v>27.633600000000001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913.65</v>
      </c>
      <c r="D26" s="36">
        <v>911.05000000000007</v>
      </c>
      <c r="E26" s="36">
        <v>904.70000000000016</v>
      </c>
      <c r="F26" s="36">
        <v>895.75000000000011</v>
      </c>
      <c r="G26" s="36">
        <v>889.4000000000002</v>
      </c>
      <c r="H26" s="36">
        <v>920.00000000000011</v>
      </c>
      <c r="I26" s="36">
        <v>926.35</v>
      </c>
      <c r="J26" s="36">
        <v>935.30000000000007</v>
      </c>
      <c r="K26" s="31">
        <v>917.4</v>
      </c>
      <c r="L26" s="31">
        <v>902.1</v>
      </c>
      <c r="M26" s="31">
        <v>6.0670200000000003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336.45</v>
      </c>
      <c r="D27" s="36">
        <v>337.05</v>
      </c>
      <c r="E27" s="36">
        <v>334.40000000000003</v>
      </c>
      <c r="F27" s="36">
        <v>332.35</v>
      </c>
      <c r="G27" s="36">
        <v>329.70000000000005</v>
      </c>
      <c r="H27" s="36">
        <v>339.1</v>
      </c>
      <c r="I27" s="36">
        <v>341.75</v>
      </c>
      <c r="J27" s="36">
        <v>343.8</v>
      </c>
      <c r="K27" s="31">
        <v>339.7</v>
      </c>
      <c r="L27" s="31">
        <v>335</v>
      </c>
      <c r="M27" s="31">
        <v>8.0071899999999996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225.65</v>
      </c>
      <c r="D28" s="36">
        <v>225.70000000000002</v>
      </c>
      <c r="E28" s="36">
        <v>221.95000000000005</v>
      </c>
      <c r="F28" s="36">
        <v>218.25000000000003</v>
      </c>
      <c r="G28" s="36">
        <v>214.50000000000006</v>
      </c>
      <c r="H28" s="36">
        <v>229.40000000000003</v>
      </c>
      <c r="I28" s="36">
        <v>233.14999999999998</v>
      </c>
      <c r="J28" s="36">
        <v>236.85000000000002</v>
      </c>
      <c r="K28" s="31">
        <v>229.45</v>
      </c>
      <c r="L28" s="31">
        <v>222</v>
      </c>
      <c r="M28" s="31">
        <v>121.95699999999999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265</v>
      </c>
      <c r="D29" s="36">
        <v>265.25</v>
      </c>
      <c r="E29" s="36">
        <v>262.35000000000002</v>
      </c>
      <c r="F29" s="36">
        <v>259.70000000000005</v>
      </c>
      <c r="G29" s="36">
        <v>256.80000000000007</v>
      </c>
      <c r="H29" s="36">
        <v>267.89999999999998</v>
      </c>
      <c r="I29" s="36">
        <v>270.79999999999995</v>
      </c>
      <c r="J29" s="36">
        <v>273.44999999999993</v>
      </c>
      <c r="K29" s="31">
        <v>268.14999999999998</v>
      </c>
      <c r="L29" s="31">
        <v>262.60000000000002</v>
      </c>
      <c r="M29" s="31">
        <v>49.732900000000001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5437.7</v>
      </c>
      <c r="D30" s="36">
        <v>5390.1333333333341</v>
      </c>
      <c r="E30" s="36">
        <v>5317.7666666666682</v>
      </c>
      <c r="F30" s="36">
        <v>5197.8333333333339</v>
      </c>
      <c r="G30" s="36">
        <v>5125.4666666666681</v>
      </c>
      <c r="H30" s="36">
        <v>5510.0666666666684</v>
      </c>
      <c r="I30" s="36">
        <v>5582.4333333333352</v>
      </c>
      <c r="J30" s="36">
        <v>5702.3666666666686</v>
      </c>
      <c r="K30" s="31">
        <v>5462.5</v>
      </c>
      <c r="L30" s="31">
        <v>5270.2</v>
      </c>
      <c r="M30" s="31">
        <v>2.2856100000000001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620.70000000000005</v>
      </c>
      <c r="D31" s="36">
        <v>618</v>
      </c>
      <c r="E31" s="36">
        <v>613.85</v>
      </c>
      <c r="F31" s="36">
        <v>607</v>
      </c>
      <c r="G31" s="36">
        <v>602.85</v>
      </c>
      <c r="H31" s="36">
        <v>624.85</v>
      </c>
      <c r="I31" s="36">
        <v>629.00000000000011</v>
      </c>
      <c r="J31" s="36">
        <v>635.85</v>
      </c>
      <c r="K31" s="31">
        <v>622.15</v>
      </c>
      <c r="L31" s="31">
        <v>611.15</v>
      </c>
      <c r="M31" s="31">
        <v>20.653790000000001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5953.05</v>
      </c>
      <c r="D32" s="36">
        <v>5945.3833333333341</v>
      </c>
      <c r="E32" s="36">
        <v>5917.7666666666682</v>
      </c>
      <c r="F32" s="36">
        <v>5882.4833333333345</v>
      </c>
      <c r="G32" s="36">
        <v>5854.8666666666686</v>
      </c>
      <c r="H32" s="36">
        <v>5980.6666666666679</v>
      </c>
      <c r="I32" s="36">
        <v>6008.2833333333347</v>
      </c>
      <c r="J32" s="36">
        <v>6043.5666666666675</v>
      </c>
      <c r="K32" s="31">
        <v>5973</v>
      </c>
      <c r="L32" s="31">
        <v>5910.1</v>
      </c>
      <c r="M32" s="31">
        <v>2.6790400000000001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489.3</v>
      </c>
      <c r="D33" s="36">
        <v>492.13333333333338</v>
      </c>
      <c r="E33" s="36">
        <v>483.16666666666674</v>
      </c>
      <c r="F33" s="36">
        <v>477.03333333333336</v>
      </c>
      <c r="G33" s="36">
        <v>468.06666666666672</v>
      </c>
      <c r="H33" s="36">
        <v>498.26666666666677</v>
      </c>
      <c r="I33" s="36">
        <v>507.23333333333335</v>
      </c>
      <c r="J33" s="36">
        <v>513.36666666666679</v>
      </c>
      <c r="K33" s="31">
        <v>501.1</v>
      </c>
      <c r="L33" s="31">
        <v>486</v>
      </c>
      <c r="M33" s="31">
        <v>37.315190000000001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207.85</v>
      </c>
      <c r="D34" s="36">
        <v>208.06666666666663</v>
      </c>
      <c r="E34" s="36">
        <v>206.18333333333328</v>
      </c>
      <c r="F34" s="36">
        <v>204.51666666666665</v>
      </c>
      <c r="G34" s="36">
        <v>202.6333333333333</v>
      </c>
      <c r="H34" s="36">
        <v>209.73333333333326</v>
      </c>
      <c r="I34" s="36">
        <v>211.61666666666665</v>
      </c>
      <c r="J34" s="36">
        <v>213.28333333333325</v>
      </c>
      <c r="K34" s="31">
        <v>209.95</v>
      </c>
      <c r="L34" s="31">
        <v>206.4</v>
      </c>
      <c r="M34" s="31">
        <v>140.71079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2809.9</v>
      </c>
      <c r="D35" s="36">
        <v>2811.4</v>
      </c>
      <c r="E35" s="36">
        <v>2784.6000000000004</v>
      </c>
      <c r="F35" s="36">
        <v>2759.3</v>
      </c>
      <c r="G35" s="36">
        <v>2732.5000000000005</v>
      </c>
      <c r="H35" s="36">
        <v>2836.7000000000003</v>
      </c>
      <c r="I35" s="36">
        <v>2863.5000000000005</v>
      </c>
      <c r="J35" s="36">
        <v>2888.8</v>
      </c>
      <c r="K35" s="31">
        <v>2838.2</v>
      </c>
      <c r="L35" s="31">
        <v>2786.1</v>
      </c>
      <c r="M35" s="31">
        <v>13.2515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2303</v>
      </c>
      <c r="D36" s="36">
        <v>2307.1333333333332</v>
      </c>
      <c r="E36" s="36">
        <v>2262.2666666666664</v>
      </c>
      <c r="F36" s="36">
        <v>2221.5333333333333</v>
      </c>
      <c r="G36" s="36">
        <v>2176.6666666666665</v>
      </c>
      <c r="H36" s="36">
        <v>2347.8666666666663</v>
      </c>
      <c r="I36" s="36">
        <v>2392.7333333333331</v>
      </c>
      <c r="J36" s="36">
        <v>2433.4666666666662</v>
      </c>
      <c r="K36" s="31">
        <v>2352</v>
      </c>
      <c r="L36" s="31">
        <v>2266.4</v>
      </c>
      <c r="M36" s="31">
        <v>12.46909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1165.05</v>
      </c>
      <c r="D37" s="36">
        <v>1169.4166666666667</v>
      </c>
      <c r="E37" s="36">
        <v>1153.1833333333334</v>
      </c>
      <c r="F37" s="36">
        <v>1141.3166666666666</v>
      </c>
      <c r="G37" s="36">
        <v>1125.0833333333333</v>
      </c>
      <c r="H37" s="36">
        <v>1181.2833333333335</v>
      </c>
      <c r="I37" s="36">
        <v>1197.5166666666667</v>
      </c>
      <c r="J37" s="36">
        <v>1209.3833333333337</v>
      </c>
      <c r="K37" s="31">
        <v>1185.6500000000001</v>
      </c>
      <c r="L37" s="31">
        <v>1157.55</v>
      </c>
      <c r="M37" s="31">
        <v>13.015470000000001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4682.8999999999996</v>
      </c>
      <c r="D38" s="36">
        <v>4685.9833333333336</v>
      </c>
      <c r="E38" s="36">
        <v>4661.9666666666672</v>
      </c>
      <c r="F38" s="36">
        <v>4641.0333333333338</v>
      </c>
      <c r="G38" s="36">
        <v>4617.0166666666673</v>
      </c>
      <c r="H38" s="36">
        <v>4706.916666666667</v>
      </c>
      <c r="I38" s="36">
        <v>4730.9333333333334</v>
      </c>
      <c r="J38" s="36">
        <v>4751.8666666666668</v>
      </c>
      <c r="K38" s="31">
        <v>4710</v>
      </c>
      <c r="L38" s="31">
        <v>4665.05</v>
      </c>
      <c r="M38" s="31">
        <v>2.0311300000000001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1141.3499999999999</v>
      </c>
      <c r="D39" s="36">
        <v>1137.8166666666666</v>
      </c>
      <c r="E39" s="36">
        <v>1129.6333333333332</v>
      </c>
      <c r="F39" s="36">
        <v>1117.9166666666665</v>
      </c>
      <c r="G39" s="36">
        <v>1109.7333333333331</v>
      </c>
      <c r="H39" s="36">
        <v>1149.5333333333333</v>
      </c>
      <c r="I39" s="36">
        <v>1157.7166666666667</v>
      </c>
      <c r="J39" s="36">
        <v>1169.4333333333334</v>
      </c>
      <c r="K39" s="31">
        <v>1146</v>
      </c>
      <c r="L39" s="31">
        <v>1126.0999999999999</v>
      </c>
      <c r="M39" s="31">
        <v>99.099860000000007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8780.7000000000007</v>
      </c>
      <c r="D40" s="36">
        <v>8834.85</v>
      </c>
      <c r="E40" s="36">
        <v>8711.35</v>
      </c>
      <c r="F40" s="36">
        <v>8642</v>
      </c>
      <c r="G40" s="36">
        <v>8518.5</v>
      </c>
      <c r="H40" s="36">
        <v>8904.2000000000007</v>
      </c>
      <c r="I40" s="36">
        <v>9027.7000000000007</v>
      </c>
      <c r="J40" s="36">
        <v>9097.0500000000011</v>
      </c>
      <c r="K40" s="31">
        <v>8958.35</v>
      </c>
      <c r="L40" s="31">
        <v>8765.5</v>
      </c>
      <c r="M40" s="31">
        <v>3.2396099999999999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6727.4</v>
      </c>
      <c r="D41" s="36">
        <v>6736.1500000000005</v>
      </c>
      <c r="E41" s="36">
        <v>6692.3000000000011</v>
      </c>
      <c r="F41" s="36">
        <v>6657.2000000000007</v>
      </c>
      <c r="G41" s="36">
        <v>6613.3500000000013</v>
      </c>
      <c r="H41" s="36">
        <v>6771.2500000000009</v>
      </c>
      <c r="I41" s="36">
        <v>6815.1000000000013</v>
      </c>
      <c r="J41" s="36">
        <v>6850.2000000000007</v>
      </c>
      <c r="K41" s="31">
        <v>6780</v>
      </c>
      <c r="L41" s="31">
        <v>6701.05</v>
      </c>
      <c r="M41" s="31">
        <v>4.8015800000000004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1584.75</v>
      </c>
      <c r="D42" s="36">
        <v>1587.6000000000001</v>
      </c>
      <c r="E42" s="36">
        <v>1577.2000000000003</v>
      </c>
      <c r="F42" s="36">
        <v>1569.65</v>
      </c>
      <c r="G42" s="36">
        <v>1559.2500000000002</v>
      </c>
      <c r="H42" s="36">
        <v>1595.1500000000003</v>
      </c>
      <c r="I42" s="36">
        <v>1605.5500000000004</v>
      </c>
      <c r="J42" s="36">
        <v>1613.1000000000004</v>
      </c>
      <c r="K42" s="31">
        <v>1598</v>
      </c>
      <c r="L42" s="31">
        <v>1580.05</v>
      </c>
      <c r="M42" s="31">
        <v>6.9952199999999998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8220.65</v>
      </c>
      <c r="D43" s="36">
        <v>8268.8666666666668</v>
      </c>
      <c r="E43" s="36">
        <v>8152.7833333333328</v>
      </c>
      <c r="F43" s="36">
        <v>8084.9166666666661</v>
      </c>
      <c r="G43" s="36">
        <v>7968.8333333333321</v>
      </c>
      <c r="H43" s="36">
        <v>8336.7333333333336</v>
      </c>
      <c r="I43" s="36">
        <v>8452.8166666666657</v>
      </c>
      <c r="J43" s="36">
        <v>8520.6833333333343</v>
      </c>
      <c r="K43" s="31">
        <v>8384.9500000000007</v>
      </c>
      <c r="L43" s="31">
        <v>8201</v>
      </c>
      <c r="M43" s="31">
        <v>0.29430000000000001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2664.55</v>
      </c>
      <c r="D44" s="36">
        <v>2642.9500000000003</v>
      </c>
      <c r="E44" s="36">
        <v>2611.9000000000005</v>
      </c>
      <c r="F44" s="36">
        <v>2559.2500000000005</v>
      </c>
      <c r="G44" s="36">
        <v>2528.2000000000007</v>
      </c>
      <c r="H44" s="36">
        <v>2695.6000000000004</v>
      </c>
      <c r="I44" s="36">
        <v>2726.6500000000005</v>
      </c>
      <c r="J44" s="36">
        <v>2779.3</v>
      </c>
      <c r="K44" s="31">
        <v>2674</v>
      </c>
      <c r="L44" s="31">
        <v>2590.3000000000002</v>
      </c>
      <c r="M44" s="31">
        <v>7.9530799999999999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181.15</v>
      </c>
      <c r="D45" s="36">
        <v>181.20000000000002</v>
      </c>
      <c r="E45" s="36">
        <v>179.35000000000002</v>
      </c>
      <c r="F45" s="36">
        <v>177.55</v>
      </c>
      <c r="G45" s="36">
        <v>175.70000000000002</v>
      </c>
      <c r="H45" s="36">
        <v>183.00000000000003</v>
      </c>
      <c r="I45" s="36">
        <v>184.85</v>
      </c>
      <c r="J45" s="36">
        <v>186.65000000000003</v>
      </c>
      <c r="K45" s="31">
        <v>183.05</v>
      </c>
      <c r="L45" s="31">
        <v>179.4</v>
      </c>
      <c r="M45" s="31">
        <v>112.76823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261.39999999999998</v>
      </c>
      <c r="D46" s="36">
        <v>261.98333333333329</v>
      </c>
      <c r="E46" s="36">
        <v>259.31666666666661</v>
      </c>
      <c r="F46" s="36">
        <v>257.23333333333329</v>
      </c>
      <c r="G46" s="36">
        <v>254.56666666666661</v>
      </c>
      <c r="H46" s="36">
        <v>264.06666666666661</v>
      </c>
      <c r="I46" s="36">
        <v>266.73333333333323</v>
      </c>
      <c r="J46" s="36">
        <v>268.81666666666661</v>
      </c>
      <c r="K46" s="31">
        <v>264.64999999999998</v>
      </c>
      <c r="L46" s="31">
        <v>259.89999999999998</v>
      </c>
      <c r="M46" s="31">
        <v>138.47808000000001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123.05</v>
      </c>
      <c r="D47" s="36">
        <v>123.16666666666667</v>
      </c>
      <c r="E47" s="36">
        <v>122.23333333333335</v>
      </c>
      <c r="F47" s="36">
        <v>121.41666666666667</v>
      </c>
      <c r="G47" s="36">
        <v>120.48333333333335</v>
      </c>
      <c r="H47" s="36">
        <v>123.98333333333335</v>
      </c>
      <c r="I47" s="36">
        <v>124.91666666666666</v>
      </c>
      <c r="J47" s="36">
        <v>125.73333333333335</v>
      </c>
      <c r="K47" s="31">
        <v>124.1</v>
      </c>
      <c r="L47" s="31">
        <v>122.35</v>
      </c>
      <c r="M47" s="31">
        <v>110.55315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1353.05</v>
      </c>
      <c r="D48" s="36">
        <v>1349.6499999999999</v>
      </c>
      <c r="E48" s="36">
        <v>1339.3999999999996</v>
      </c>
      <c r="F48" s="36">
        <v>1325.7499999999998</v>
      </c>
      <c r="G48" s="36">
        <v>1315.4999999999995</v>
      </c>
      <c r="H48" s="36">
        <v>1363.2999999999997</v>
      </c>
      <c r="I48" s="36">
        <v>1373.5500000000002</v>
      </c>
      <c r="J48" s="36">
        <v>1387.1999999999998</v>
      </c>
      <c r="K48" s="31">
        <v>1359.9</v>
      </c>
      <c r="L48" s="31">
        <v>1336</v>
      </c>
      <c r="M48" s="31">
        <v>8.0535800000000002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491.85</v>
      </c>
      <c r="D49" s="36">
        <v>490.36666666666662</v>
      </c>
      <c r="E49" s="36">
        <v>487.03333333333325</v>
      </c>
      <c r="F49" s="36">
        <v>482.21666666666664</v>
      </c>
      <c r="G49" s="36">
        <v>478.88333333333327</v>
      </c>
      <c r="H49" s="36">
        <v>495.18333333333322</v>
      </c>
      <c r="I49" s="36">
        <v>498.51666666666659</v>
      </c>
      <c r="J49" s="36">
        <v>503.3333333333332</v>
      </c>
      <c r="K49" s="31">
        <v>493.7</v>
      </c>
      <c r="L49" s="31">
        <v>485.55</v>
      </c>
      <c r="M49" s="31">
        <v>12.43561</v>
      </c>
      <c r="N49" s="1"/>
      <c r="O49" s="1"/>
    </row>
    <row r="50" spans="1:15" ht="12.75" customHeight="1">
      <c r="A50" s="51">
        <v>41</v>
      </c>
      <c r="B50" s="53" t="s">
        <v>330</v>
      </c>
      <c r="C50" s="31">
        <v>2324.25</v>
      </c>
      <c r="D50" s="36">
        <v>2238.7333333333331</v>
      </c>
      <c r="E50" s="36">
        <v>2130.9666666666662</v>
      </c>
      <c r="F50" s="36">
        <v>1937.6833333333332</v>
      </c>
      <c r="G50" s="36">
        <v>1829.9166666666663</v>
      </c>
      <c r="H50" s="36">
        <v>2432.0166666666664</v>
      </c>
      <c r="I50" s="36">
        <v>2539.7833333333338</v>
      </c>
      <c r="J50" s="36">
        <v>2733.0666666666662</v>
      </c>
      <c r="K50" s="31">
        <v>2346.5</v>
      </c>
      <c r="L50" s="31">
        <v>2045.45</v>
      </c>
      <c r="M50" s="31">
        <v>55.427199999999999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248.2</v>
      </c>
      <c r="D51" s="36">
        <v>245.23333333333335</v>
      </c>
      <c r="E51" s="36">
        <v>240.81666666666669</v>
      </c>
      <c r="F51" s="36">
        <v>233.43333333333334</v>
      </c>
      <c r="G51" s="36">
        <v>229.01666666666668</v>
      </c>
      <c r="H51" s="36">
        <v>252.6166666666667</v>
      </c>
      <c r="I51" s="36">
        <v>257.0333333333333</v>
      </c>
      <c r="J51" s="36">
        <v>264.41666666666674</v>
      </c>
      <c r="K51" s="31">
        <v>249.65</v>
      </c>
      <c r="L51" s="31">
        <v>237.85</v>
      </c>
      <c r="M51" s="31">
        <v>822.31249000000003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1479.25</v>
      </c>
      <c r="D52" s="36">
        <v>1480.5166666666667</v>
      </c>
      <c r="E52" s="36">
        <v>1470.2333333333333</v>
      </c>
      <c r="F52" s="36">
        <v>1461.2166666666667</v>
      </c>
      <c r="G52" s="36">
        <v>1450.9333333333334</v>
      </c>
      <c r="H52" s="36">
        <v>1489.5333333333333</v>
      </c>
      <c r="I52" s="36">
        <v>1499.8166666666666</v>
      </c>
      <c r="J52" s="36">
        <v>1508.8333333333333</v>
      </c>
      <c r="K52" s="31">
        <v>1490.8</v>
      </c>
      <c r="L52" s="31">
        <v>1471.5</v>
      </c>
      <c r="M52" s="31">
        <v>5.2381000000000002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299.89999999999998</v>
      </c>
      <c r="D53" s="36">
        <v>298.5</v>
      </c>
      <c r="E53" s="36">
        <v>295.2</v>
      </c>
      <c r="F53" s="36">
        <v>290.5</v>
      </c>
      <c r="G53" s="36">
        <v>287.2</v>
      </c>
      <c r="H53" s="36">
        <v>303.2</v>
      </c>
      <c r="I53" s="36">
        <v>306.49999999999994</v>
      </c>
      <c r="J53" s="36">
        <v>311.2</v>
      </c>
      <c r="K53" s="31">
        <v>301.8</v>
      </c>
      <c r="L53" s="31">
        <v>293.8</v>
      </c>
      <c r="M53" s="31">
        <v>207.21512000000001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628.29999999999995</v>
      </c>
      <c r="D54" s="36">
        <v>625.38333333333333</v>
      </c>
      <c r="E54" s="36">
        <v>621.26666666666665</v>
      </c>
      <c r="F54" s="36">
        <v>614.23333333333335</v>
      </c>
      <c r="G54" s="36">
        <v>610.11666666666667</v>
      </c>
      <c r="H54" s="36">
        <v>632.41666666666663</v>
      </c>
      <c r="I54" s="36">
        <v>636.53333333333319</v>
      </c>
      <c r="J54" s="36">
        <v>643.56666666666661</v>
      </c>
      <c r="K54" s="31">
        <v>629.5</v>
      </c>
      <c r="L54" s="31">
        <v>618.35</v>
      </c>
      <c r="M54" s="31">
        <v>51.016930000000002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1344.45</v>
      </c>
      <c r="D55" s="36">
        <v>1347.8999999999999</v>
      </c>
      <c r="E55" s="36">
        <v>1335.7999999999997</v>
      </c>
      <c r="F55" s="36">
        <v>1327.1499999999999</v>
      </c>
      <c r="G55" s="36">
        <v>1315.0499999999997</v>
      </c>
      <c r="H55" s="36">
        <v>1356.5499999999997</v>
      </c>
      <c r="I55" s="36">
        <v>1368.6499999999996</v>
      </c>
      <c r="J55" s="36">
        <v>1377.2999999999997</v>
      </c>
      <c r="K55" s="31">
        <v>1360</v>
      </c>
      <c r="L55" s="31">
        <v>1339.25</v>
      </c>
      <c r="M55" s="31">
        <v>66.140169999999998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305.85000000000002</v>
      </c>
      <c r="D56" s="36">
        <v>306.91666666666669</v>
      </c>
      <c r="E56" s="36">
        <v>302.58333333333337</v>
      </c>
      <c r="F56" s="36">
        <v>299.31666666666666</v>
      </c>
      <c r="G56" s="36">
        <v>294.98333333333335</v>
      </c>
      <c r="H56" s="36">
        <v>310.18333333333339</v>
      </c>
      <c r="I56" s="36">
        <v>314.51666666666677</v>
      </c>
      <c r="J56" s="36">
        <v>317.78333333333342</v>
      </c>
      <c r="K56" s="31">
        <v>311.25</v>
      </c>
      <c r="L56" s="31">
        <v>303.64999999999998</v>
      </c>
      <c r="M56" s="31">
        <v>123.44552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31027.75</v>
      </c>
      <c r="D57" s="36">
        <v>30907.983333333334</v>
      </c>
      <c r="E57" s="36">
        <v>30661.966666666667</v>
      </c>
      <c r="F57" s="36">
        <v>30296.183333333334</v>
      </c>
      <c r="G57" s="36">
        <v>30050.166666666668</v>
      </c>
      <c r="H57" s="36">
        <v>31273.766666666666</v>
      </c>
      <c r="I57" s="36">
        <v>31519.783333333336</v>
      </c>
      <c r="J57" s="36">
        <v>31885.566666666666</v>
      </c>
      <c r="K57" s="31">
        <v>31154</v>
      </c>
      <c r="L57" s="31">
        <v>30542.2</v>
      </c>
      <c r="M57" s="31">
        <v>0.56789000000000001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5086.8</v>
      </c>
      <c r="D58" s="36">
        <v>5097.2333333333336</v>
      </c>
      <c r="E58" s="36">
        <v>5054.5666666666675</v>
      </c>
      <c r="F58" s="36">
        <v>5022.3333333333339</v>
      </c>
      <c r="G58" s="36">
        <v>4979.6666666666679</v>
      </c>
      <c r="H58" s="36">
        <v>5129.4666666666672</v>
      </c>
      <c r="I58" s="36">
        <v>5172.1333333333332</v>
      </c>
      <c r="J58" s="36">
        <v>5204.3666666666668</v>
      </c>
      <c r="K58" s="31">
        <v>5139.8999999999996</v>
      </c>
      <c r="L58" s="31">
        <v>5065</v>
      </c>
      <c r="M58" s="31">
        <v>1.16594</v>
      </c>
      <c r="N58" s="1"/>
      <c r="O58" s="1"/>
    </row>
    <row r="59" spans="1:15" ht="12.75" customHeight="1">
      <c r="A59" s="51">
        <v>50</v>
      </c>
      <c r="B59" s="53" t="s">
        <v>340</v>
      </c>
      <c r="C59" s="31">
        <v>654.54999999999995</v>
      </c>
      <c r="D59" s="36">
        <v>652.31666666666661</v>
      </c>
      <c r="E59" s="36">
        <v>635.63333333333321</v>
      </c>
      <c r="F59" s="36">
        <v>616.71666666666658</v>
      </c>
      <c r="G59" s="36">
        <v>600.03333333333319</v>
      </c>
      <c r="H59" s="36">
        <v>671.23333333333323</v>
      </c>
      <c r="I59" s="36">
        <v>687.91666666666663</v>
      </c>
      <c r="J59" s="36">
        <v>706.83333333333326</v>
      </c>
      <c r="K59" s="31">
        <v>669</v>
      </c>
      <c r="L59" s="31">
        <v>633.4</v>
      </c>
      <c r="M59" s="31">
        <v>58.582920000000001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113.8</v>
      </c>
      <c r="D60" s="36">
        <v>114.06666666666666</v>
      </c>
      <c r="E60" s="36">
        <v>112.93333333333332</v>
      </c>
      <c r="F60" s="36">
        <v>112.06666666666666</v>
      </c>
      <c r="G60" s="36">
        <v>110.93333333333332</v>
      </c>
      <c r="H60" s="36">
        <v>114.93333333333332</v>
      </c>
      <c r="I60" s="36">
        <v>116.06666666666665</v>
      </c>
      <c r="J60" s="36">
        <v>116.93333333333332</v>
      </c>
      <c r="K60" s="31">
        <v>115.2</v>
      </c>
      <c r="L60" s="31">
        <v>113.2</v>
      </c>
      <c r="M60" s="31">
        <v>391.94578999999999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1285</v>
      </c>
      <c r="D61" s="36">
        <v>1275.4333333333332</v>
      </c>
      <c r="E61" s="36">
        <v>1258.4166666666663</v>
      </c>
      <c r="F61" s="36">
        <v>1231.833333333333</v>
      </c>
      <c r="G61" s="36">
        <v>1214.8166666666662</v>
      </c>
      <c r="H61" s="36">
        <v>1302.0166666666664</v>
      </c>
      <c r="I61" s="36">
        <v>1319.0333333333333</v>
      </c>
      <c r="J61" s="36">
        <v>1345.6166666666666</v>
      </c>
      <c r="K61" s="31">
        <v>1292.45</v>
      </c>
      <c r="L61" s="31">
        <v>1248.8499999999999</v>
      </c>
      <c r="M61" s="31">
        <v>8.5708000000000002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1399.05</v>
      </c>
      <c r="D62" s="36">
        <v>1405.1166666666668</v>
      </c>
      <c r="E62" s="36">
        <v>1390.3333333333335</v>
      </c>
      <c r="F62" s="36">
        <v>1381.6166666666668</v>
      </c>
      <c r="G62" s="36">
        <v>1366.8333333333335</v>
      </c>
      <c r="H62" s="36">
        <v>1413.8333333333335</v>
      </c>
      <c r="I62" s="36">
        <v>1428.6166666666668</v>
      </c>
      <c r="J62" s="36">
        <v>1437.3333333333335</v>
      </c>
      <c r="K62" s="31">
        <v>1419.9</v>
      </c>
      <c r="L62" s="31">
        <v>1396.4</v>
      </c>
      <c r="M62" s="31">
        <v>34.434519999999999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470.25</v>
      </c>
      <c r="D63" s="36">
        <v>470.25</v>
      </c>
      <c r="E63" s="36">
        <v>466.8</v>
      </c>
      <c r="F63" s="36">
        <v>463.35</v>
      </c>
      <c r="G63" s="36">
        <v>459.90000000000003</v>
      </c>
      <c r="H63" s="36">
        <v>473.7</v>
      </c>
      <c r="I63" s="36">
        <v>477.15000000000003</v>
      </c>
      <c r="J63" s="36">
        <v>480.59999999999997</v>
      </c>
      <c r="K63" s="31">
        <v>473.7</v>
      </c>
      <c r="L63" s="31">
        <v>466.8</v>
      </c>
      <c r="M63" s="31">
        <v>106.25019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4712.6000000000004</v>
      </c>
      <c r="D64" s="36">
        <v>4706.7166666666672</v>
      </c>
      <c r="E64" s="36">
        <v>4666.4333333333343</v>
      </c>
      <c r="F64" s="36">
        <v>4620.2666666666673</v>
      </c>
      <c r="G64" s="36">
        <v>4579.9833333333345</v>
      </c>
      <c r="H64" s="36">
        <v>4752.8833333333341</v>
      </c>
      <c r="I64" s="36">
        <v>4793.166666666667</v>
      </c>
      <c r="J64" s="36">
        <v>4839.3333333333339</v>
      </c>
      <c r="K64" s="31">
        <v>4747</v>
      </c>
      <c r="L64" s="31">
        <v>4660.55</v>
      </c>
      <c r="M64" s="31">
        <v>6.8970500000000001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2682</v>
      </c>
      <c r="D65" s="36">
        <v>2682.5166666666669</v>
      </c>
      <c r="E65" s="36">
        <v>2661.4833333333336</v>
      </c>
      <c r="F65" s="36">
        <v>2640.9666666666667</v>
      </c>
      <c r="G65" s="36">
        <v>2619.9333333333334</v>
      </c>
      <c r="H65" s="36">
        <v>2703.0333333333338</v>
      </c>
      <c r="I65" s="36">
        <v>2724.0666666666675</v>
      </c>
      <c r="J65" s="36">
        <v>2744.5833333333339</v>
      </c>
      <c r="K65" s="31">
        <v>2703.55</v>
      </c>
      <c r="L65" s="31">
        <v>2662</v>
      </c>
      <c r="M65" s="31">
        <v>3.3067600000000001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1087.05</v>
      </c>
      <c r="D66" s="36">
        <v>1067.25</v>
      </c>
      <c r="E66" s="36">
        <v>1018.45</v>
      </c>
      <c r="F66" s="36">
        <v>949.85</v>
      </c>
      <c r="G66" s="36">
        <v>901.05000000000007</v>
      </c>
      <c r="H66" s="36">
        <v>1135.8499999999999</v>
      </c>
      <c r="I66" s="36">
        <v>1184.6500000000001</v>
      </c>
      <c r="J66" s="36">
        <v>1253.25</v>
      </c>
      <c r="K66" s="31">
        <v>1116.05</v>
      </c>
      <c r="L66" s="31">
        <v>998.65</v>
      </c>
      <c r="M66" s="31">
        <v>123.66085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1260.2</v>
      </c>
      <c r="D67" s="36">
        <v>1255.7166666666667</v>
      </c>
      <c r="E67" s="36">
        <v>1248.4833333333333</v>
      </c>
      <c r="F67" s="36">
        <v>1236.7666666666667</v>
      </c>
      <c r="G67" s="36">
        <v>1229.5333333333333</v>
      </c>
      <c r="H67" s="36">
        <v>1267.4333333333334</v>
      </c>
      <c r="I67" s="36">
        <v>1274.666666666667</v>
      </c>
      <c r="J67" s="36">
        <v>1286.3833333333334</v>
      </c>
      <c r="K67" s="31">
        <v>1262.95</v>
      </c>
      <c r="L67" s="31">
        <v>1244</v>
      </c>
      <c r="M67" s="31">
        <v>3.3530899999999999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391.9</v>
      </c>
      <c r="D68" s="36">
        <v>380.40000000000003</v>
      </c>
      <c r="E68" s="36">
        <v>362.00000000000006</v>
      </c>
      <c r="F68" s="36">
        <v>332.1</v>
      </c>
      <c r="G68" s="36">
        <v>313.70000000000005</v>
      </c>
      <c r="H68" s="36">
        <v>410.30000000000007</v>
      </c>
      <c r="I68" s="36">
        <v>428.70000000000005</v>
      </c>
      <c r="J68" s="36">
        <v>458.60000000000008</v>
      </c>
      <c r="K68" s="31">
        <v>398.8</v>
      </c>
      <c r="L68" s="31">
        <v>350.5</v>
      </c>
      <c r="M68" s="31">
        <v>510.87529999999998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3790.85</v>
      </c>
      <c r="D69" s="36">
        <v>3782.7000000000003</v>
      </c>
      <c r="E69" s="36">
        <v>3732.5000000000005</v>
      </c>
      <c r="F69" s="36">
        <v>3674.15</v>
      </c>
      <c r="G69" s="36">
        <v>3623.9500000000003</v>
      </c>
      <c r="H69" s="36">
        <v>3841.0500000000006</v>
      </c>
      <c r="I69" s="36">
        <v>3891.2500000000005</v>
      </c>
      <c r="J69" s="36">
        <v>3949.6000000000008</v>
      </c>
      <c r="K69" s="31">
        <v>3832.9</v>
      </c>
      <c r="L69" s="31">
        <v>3724.35</v>
      </c>
      <c r="M69" s="31">
        <v>7.0051199999999998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848.75</v>
      </c>
      <c r="D70" s="36">
        <v>849.7166666666667</v>
      </c>
      <c r="E70" s="36">
        <v>839.93333333333339</v>
      </c>
      <c r="F70" s="36">
        <v>831.11666666666667</v>
      </c>
      <c r="G70" s="36">
        <v>821.33333333333337</v>
      </c>
      <c r="H70" s="36">
        <v>858.53333333333342</v>
      </c>
      <c r="I70" s="36">
        <v>868.31666666666672</v>
      </c>
      <c r="J70" s="36">
        <v>877.13333333333344</v>
      </c>
      <c r="K70" s="31">
        <v>859.5</v>
      </c>
      <c r="L70" s="31">
        <v>840.9</v>
      </c>
      <c r="M70" s="31">
        <v>41.704909999999998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535.79999999999995</v>
      </c>
      <c r="D71" s="36">
        <v>538.26666666666665</v>
      </c>
      <c r="E71" s="36">
        <v>532.5333333333333</v>
      </c>
      <c r="F71" s="36">
        <v>529.26666666666665</v>
      </c>
      <c r="G71" s="36">
        <v>523.5333333333333</v>
      </c>
      <c r="H71" s="36">
        <v>541.5333333333333</v>
      </c>
      <c r="I71" s="36">
        <v>547.26666666666665</v>
      </c>
      <c r="J71" s="36">
        <v>550.5333333333333</v>
      </c>
      <c r="K71" s="31">
        <v>544</v>
      </c>
      <c r="L71" s="31">
        <v>535</v>
      </c>
      <c r="M71" s="31">
        <v>16.42503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1814.5</v>
      </c>
      <c r="D72" s="36">
        <v>1806.5</v>
      </c>
      <c r="E72" s="36">
        <v>1793</v>
      </c>
      <c r="F72" s="36">
        <v>1771.5</v>
      </c>
      <c r="G72" s="36">
        <v>1758</v>
      </c>
      <c r="H72" s="36">
        <v>1828</v>
      </c>
      <c r="I72" s="36">
        <v>1841.5</v>
      </c>
      <c r="J72" s="36">
        <v>1863</v>
      </c>
      <c r="K72" s="31">
        <v>1820</v>
      </c>
      <c r="L72" s="31">
        <v>1785</v>
      </c>
      <c r="M72" s="31">
        <v>2.2448800000000002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2474.65</v>
      </c>
      <c r="D73" s="36">
        <v>2470.6166666666668</v>
      </c>
      <c r="E73" s="36">
        <v>2458.0833333333335</v>
      </c>
      <c r="F73" s="36">
        <v>2441.5166666666669</v>
      </c>
      <c r="G73" s="36">
        <v>2428.9833333333336</v>
      </c>
      <c r="H73" s="36">
        <v>2487.1833333333334</v>
      </c>
      <c r="I73" s="36">
        <v>2499.7166666666662</v>
      </c>
      <c r="J73" s="36">
        <v>2516.2833333333333</v>
      </c>
      <c r="K73" s="31">
        <v>2483.15</v>
      </c>
      <c r="L73" s="31">
        <v>2454.0500000000002</v>
      </c>
      <c r="M73" s="31">
        <v>1.8134699999999999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453.75</v>
      </c>
      <c r="D74" s="36">
        <v>454.3</v>
      </c>
      <c r="E74" s="36">
        <v>447.65000000000003</v>
      </c>
      <c r="F74" s="36">
        <v>441.55</v>
      </c>
      <c r="G74" s="36">
        <v>434.90000000000003</v>
      </c>
      <c r="H74" s="36">
        <v>460.40000000000003</v>
      </c>
      <c r="I74" s="36">
        <v>467.05</v>
      </c>
      <c r="J74" s="36">
        <v>473.15000000000003</v>
      </c>
      <c r="K74" s="31">
        <v>460.95</v>
      </c>
      <c r="L74" s="31">
        <v>448.2</v>
      </c>
      <c r="M74" s="31">
        <v>17.154869999999999</v>
      </c>
      <c r="N74" s="1"/>
      <c r="O74" s="1"/>
    </row>
    <row r="75" spans="1:15" ht="12.75" customHeight="1">
      <c r="A75" s="51">
        <v>66</v>
      </c>
      <c r="B75" s="53" t="s">
        <v>362</v>
      </c>
      <c r="C75" s="31">
        <v>152.19999999999999</v>
      </c>
      <c r="D75" s="36">
        <v>151.73333333333335</v>
      </c>
      <c r="E75" s="36">
        <v>150.56666666666669</v>
      </c>
      <c r="F75" s="36">
        <v>148.93333333333334</v>
      </c>
      <c r="G75" s="36">
        <v>147.76666666666668</v>
      </c>
      <c r="H75" s="36">
        <v>153.3666666666667</v>
      </c>
      <c r="I75" s="36">
        <v>154.53333333333333</v>
      </c>
      <c r="J75" s="36">
        <v>156.16666666666671</v>
      </c>
      <c r="K75" s="31">
        <v>152.9</v>
      </c>
      <c r="L75" s="31">
        <v>150.1</v>
      </c>
      <c r="M75" s="31">
        <v>26.44528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3910.75</v>
      </c>
      <c r="D76" s="36">
        <v>3920.35</v>
      </c>
      <c r="E76" s="36">
        <v>3886</v>
      </c>
      <c r="F76" s="36">
        <v>3861.25</v>
      </c>
      <c r="G76" s="36">
        <v>3826.9</v>
      </c>
      <c r="H76" s="36">
        <v>3945.1</v>
      </c>
      <c r="I76" s="36">
        <v>3979.4499999999994</v>
      </c>
      <c r="J76" s="36">
        <v>4004.2</v>
      </c>
      <c r="K76" s="31">
        <v>3954.7</v>
      </c>
      <c r="L76" s="31">
        <v>3895.6</v>
      </c>
      <c r="M76" s="31">
        <v>2.6752600000000002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8938.4</v>
      </c>
      <c r="D77" s="36">
        <v>8770.1333333333332</v>
      </c>
      <c r="E77" s="36">
        <v>8478.2666666666664</v>
      </c>
      <c r="F77" s="36">
        <v>8018.1333333333332</v>
      </c>
      <c r="G77" s="36">
        <v>7726.2666666666664</v>
      </c>
      <c r="H77" s="36">
        <v>9230.2666666666664</v>
      </c>
      <c r="I77" s="36">
        <v>9522.1333333333314</v>
      </c>
      <c r="J77" s="36">
        <v>9982.2666666666664</v>
      </c>
      <c r="K77" s="31">
        <v>9062</v>
      </c>
      <c r="L77" s="31">
        <v>8310</v>
      </c>
      <c r="M77" s="31">
        <v>25.042020000000001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2549.25</v>
      </c>
      <c r="D78" s="36">
        <v>2538.0666666666666</v>
      </c>
      <c r="E78" s="36">
        <v>2511.4833333333331</v>
      </c>
      <c r="F78" s="36">
        <v>2473.7166666666667</v>
      </c>
      <c r="G78" s="36">
        <v>2447.1333333333332</v>
      </c>
      <c r="H78" s="36">
        <v>2575.833333333333</v>
      </c>
      <c r="I78" s="36">
        <v>2602.416666666667</v>
      </c>
      <c r="J78" s="36">
        <v>2640.1833333333329</v>
      </c>
      <c r="K78" s="31">
        <v>2564.65</v>
      </c>
      <c r="L78" s="31">
        <v>2500.3000000000002</v>
      </c>
      <c r="M78" s="31">
        <v>2.8303400000000001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5799.55</v>
      </c>
      <c r="D79" s="36">
        <v>5815.666666666667</v>
      </c>
      <c r="E79" s="36">
        <v>5774.8833333333341</v>
      </c>
      <c r="F79" s="36">
        <v>5750.2166666666672</v>
      </c>
      <c r="G79" s="36">
        <v>5709.4333333333343</v>
      </c>
      <c r="H79" s="36">
        <v>5840.3333333333339</v>
      </c>
      <c r="I79" s="36">
        <v>5881.1166666666668</v>
      </c>
      <c r="J79" s="36">
        <v>5905.7833333333338</v>
      </c>
      <c r="K79" s="31">
        <v>5856.45</v>
      </c>
      <c r="L79" s="31">
        <v>5791</v>
      </c>
      <c r="M79" s="31">
        <v>6.0133900000000002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4693.8999999999996</v>
      </c>
      <c r="D80" s="36">
        <v>4671.9666666666662</v>
      </c>
      <c r="E80" s="36">
        <v>4643.9333333333325</v>
      </c>
      <c r="F80" s="36">
        <v>4593.9666666666662</v>
      </c>
      <c r="G80" s="36">
        <v>4565.9333333333325</v>
      </c>
      <c r="H80" s="36">
        <v>4721.9333333333325</v>
      </c>
      <c r="I80" s="36">
        <v>4749.9666666666672</v>
      </c>
      <c r="J80" s="36">
        <v>4799.9333333333325</v>
      </c>
      <c r="K80" s="31">
        <v>4700</v>
      </c>
      <c r="L80" s="31">
        <v>4622</v>
      </c>
      <c r="M80" s="31">
        <v>2.8757000000000001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3800.55</v>
      </c>
      <c r="D81" s="36">
        <v>3779.0833333333335</v>
      </c>
      <c r="E81" s="36">
        <v>3746.4666666666672</v>
      </c>
      <c r="F81" s="36">
        <v>3692.3833333333337</v>
      </c>
      <c r="G81" s="36">
        <v>3659.7666666666673</v>
      </c>
      <c r="H81" s="36">
        <v>3833.166666666667</v>
      </c>
      <c r="I81" s="36">
        <v>3865.7833333333328</v>
      </c>
      <c r="J81" s="36">
        <v>3919.8666666666668</v>
      </c>
      <c r="K81" s="31">
        <v>3811.7</v>
      </c>
      <c r="L81" s="31">
        <v>3725</v>
      </c>
      <c r="M81" s="31">
        <v>2.1496900000000001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177.7</v>
      </c>
      <c r="D82" s="36">
        <v>175.9666666666667</v>
      </c>
      <c r="E82" s="36">
        <v>173.53333333333339</v>
      </c>
      <c r="F82" s="36">
        <v>169.3666666666667</v>
      </c>
      <c r="G82" s="36">
        <v>166.93333333333339</v>
      </c>
      <c r="H82" s="36">
        <v>180.13333333333338</v>
      </c>
      <c r="I82" s="36">
        <v>182.56666666666666</v>
      </c>
      <c r="J82" s="36">
        <v>186.73333333333338</v>
      </c>
      <c r="K82" s="31">
        <v>178.4</v>
      </c>
      <c r="L82" s="31">
        <v>171.8</v>
      </c>
      <c r="M82" s="31">
        <v>47.745199999999997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163.85</v>
      </c>
      <c r="D83" s="36">
        <v>163.98333333333332</v>
      </c>
      <c r="E83" s="36">
        <v>163.06666666666663</v>
      </c>
      <c r="F83" s="36">
        <v>162.2833333333333</v>
      </c>
      <c r="G83" s="36">
        <v>161.36666666666662</v>
      </c>
      <c r="H83" s="36">
        <v>164.76666666666665</v>
      </c>
      <c r="I83" s="36">
        <v>165.68333333333334</v>
      </c>
      <c r="J83" s="36">
        <v>166.46666666666667</v>
      </c>
      <c r="K83" s="31">
        <v>164.9</v>
      </c>
      <c r="L83" s="31">
        <v>163.19999999999999</v>
      </c>
      <c r="M83" s="31">
        <v>83.01634</v>
      </c>
      <c r="N83" s="1"/>
      <c r="O83" s="1"/>
    </row>
    <row r="84" spans="1:15" ht="12.75" customHeight="1">
      <c r="A84" s="51">
        <v>75</v>
      </c>
      <c r="B84" s="53" t="s">
        <v>372</v>
      </c>
      <c r="C84" s="31">
        <v>691.75</v>
      </c>
      <c r="D84" s="36">
        <v>686.11666666666667</v>
      </c>
      <c r="E84" s="36">
        <v>675.73333333333335</v>
      </c>
      <c r="F84" s="36">
        <v>659.7166666666667</v>
      </c>
      <c r="G84" s="36">
        <v>649.33333333333337</v>
      </c>
      <c r="H84" s="36">
        <v>702.13333333333333</v>
      </c>
      <c r="I84" s="36">
        <v>712.51666666666677</v>
      </c>
      <c r="J84" s="36">
        <v>728.5333333333333</v>
      </c>
      <c r="K84" s="31">
        <v>696.5</v>
      </c>
      <c r="L84" s="31">
        <v>670.1</v>
      </c>
      <c r="M84" s="31">
        <v>2.4008099999999999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450.55</v>
      </c>
      <c r="D85" s="36">
        <v>450.23333333333329</v>
      </c>
      <c r="E85" s="36">
        <v>446.46666666666658</v>
      </c>
      <c r="F85" s="36">
        <v>442.38333333333327</v>
      </c>
      <c r="G85" s="36">
        <v>438.61666666666656</v>
      </c>
      <c r="H85" s="36">
        <v>454.31666666666661</v>
      </c>
      <c r="I85" s="36">
        <v>458.08333333333337</v>
      </c>
      <c r="J85" s="36">
        <v>462.16666666666663</v>
      </c>
      <c r="K85" s="31">
        <v>454</v>
      </c>
      <c r="L85" s="31">
        <v>446.15</v>
      </c>
      <c r="M85" s="31">
        <v>3.8017799999999999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203.9</v>
      </c>
      <c r="D86" s="36">
        <v>201.45000000000002</v>
      </c>
      <c r="E86" s="36">
        <v>197.60000000000002</v>
      </c>
      <c r="F86" s="36">
        <v>191.3</v>
      </c>
      <c r="G86" s="36">
        <v>187.45000000000002</v>
      </c>
      <c r="H86" s="36">
        <v>207.75000000000003</v>
      </c>
      <c r="I86" s="36">
        <v>211.6</v>
      </c>
      <c r="J86" s="36">
        <v>217.90000000000003</v>
      </c>
      <c r="K86" s="31">
        <v>205.3</v>
      </c>
      <c r="L86" s="31">
        <v>195.15</v>
      </c>
      <c r="M86" s="31">
        <v>306.20083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1791.25</v>
      </c>
      <c r="D87" s="36">
        <v>1784.1000000000001</v>
      </c>
      <c r="E87" s="36">
        <v>1772.1500000000003</v>
      </c>
      <c r="F87" s="36">
        <v>1753.0500000000002</v>
      </c>
      <c r="G87" s="36">
        <v>1741.1000000000004</v>
      </c>
      <c r="H87" s="36">
        <v>1803.2000000000003</v>
      </c>
      <c r="I87" s="36">
        <v>1815.15</v>
      </c>
      <c r="J87" s="36">
        <v>1834.2500000000002</v>
      </c>
      <c r="K87" s="31">
        <v>1796.05</v>
      </c>
      <c r="L87" s="31">
        <v>1765</v>
      </c>
      <c r="M87" s="31">
        <v>1.1902999999999999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1295.0999999999999</v>
      </c>
      <c r="D88" s="36">
        <v>1295.9666666666665</v>
      </c>
      <c r="E88" s="36">
        <v>1289.133333333333</v>
      </c>
      <c r="F88" s="36">
        <v>1283.1666666666665</v>
      </c>
      <c r="G88" s="36">
        <v>1276.333333333333</v>
      </c>
      <c r="H88" s="36">
        <v>1301.9333333333329</v>
      </c>
      <c r="I88" s="36">
        <v>1308.7666666666664</v>
      </c>
      <c r="J88" s="36">
        <v>1314.7333333333329</v>
      </c>
      <c r="K88" s="31">
        <v>1302.8</v>
      </c>
      <c r="L88" s="31">
        <v>1290</v>
      </c>
      <c r="M88" s="31">
        <v>4.4784699999999997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2852.8</v>
      </c>
      <c r="D89" s="36">
        <v>2869.6833333333329</v>
      </c>
      <c r="E89" s="36">
        <v>2813.3666666666659</v>
      </c>
      <c r="F89" s="36">
        <v>2773.9333333333329</v>
      </c>
      <c r="G89" s="36">
        <v>2717.6166666666659</v>
      </c>
      <c r="H89" s="36">
        <v>2909.1166666666659</v>
      </c>
      <c r="I89" s="36">
        <v>2965.4333333333325</v>
      </c>
      <c r="J89" s="36">
        <v>3004.8666666666659</v>
      </c>
      <c r="K89" s="31">
        <v>2926</v>
      </c>
      <c r="L89" s="31">
        <v>2830.25</v>
      </c>
      <c r="M89" s="31">
        <v>9.5252400000000002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2423.65</v>
      </c>
      <c r="D90" s="36">
        <v>2410.4333333333334</v>
      </c>
      <c r="E90" s="36">
        <v>2387.2166666666667</v>
      </c>
      <c r="F90" s="36">
        <v>2350.7833333333333</v>
      </c>
      <c r="G90" s="36">
        <v>2327.5666666666666</v>
      </c>
      <c r="H90" s="36">
        <v>2446.8666666666668</v>
      </c>
      <c r="I90" s="36">
        <v>2470.0833333333339</v>
      </c>
      <c r="J90" s="36">
        <v>2506.5166666666669</v>
      </c>
      <c r="K90" s="31">
        <v>2433.65</v>
      </c>
      <c r="L90" s="31">
        <v>2374</v>
      </c>
      <c r="M90" s="31">
        <v>11.84234</v>
      </c>
      <c r="N90" s="1"/>
      <c r="O90" s="1"/>
    </row>
    <row r="91" spans="1:15" ht="12.75" customHeight="1">
      <c r="A91" s="51">
        <v>82</v>
      </c>
      <c r="B91" s="53" t="s">
        <v>386</v>
      </c>
      <c r="C91" s="31">
        <v>3239.25</v>
      </c>
      <c r="D91" s="36">
        <v>3229.5833333333335</v>
      </c>
      <c r="E91" s="36">
        <v>3211.666666666667</v>
      </c>
      <c r="F91" s="36">
        <v>3184.0833333333335</v>
      </c>
      <c r="G91" s="36">
        <v>3166.166666666667</v>
      </c>
      <c r="H91" s="36">
        <v>3257.166666666667</v>
      </c>
      <c r="I91" s="36">
        <v>3275.0833333333339</v>
      </c>
      <c r="J91" s="36">
        <v>3302.666666666667</v>
      </c>
      <c r="K91" s="31">
        <v>3247.5</v>
      </c>
      <c r="L91" s="31">
        <v>3202</v>
      </c>
      <c r="M91" s="31">
        <v>0.25739000000000001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551.70000000000005</v>
      </c>
      <c r="D92" s="36">
        <v>550.6</v>
      </c>
      <c r="E92" s="36">
        <v>544.5</v>
      </c>
      <c r="F92" s="36">
        <v>537.29999999999995</v>
      </c>
      <c r="G92" s="36">
        <v>531.19999999999993</v>
      </c>
      <c r="H92" s="36">
        <v>557.80000000000007</v>
      </c>
      <c r="I92" s="36">
        <v>563.9000000000002</v>
      </c>
      <c r="J92" s="36">
        <v>571.10000000000014</v>
      </c>
      <c r="K92" s="31">
        <v>556.70000000000005</v>
      </c>
      <c r="L92" s="31">
        <v>543.4</v>
      </c>
      <c r="M92" s="31">
        <v>7.7602500000000001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1333.2</v>
      </c>
      <c r="D93" s="36">
        <v>1338.1333333333332</v>
      </c>
      <c r="E93" s="36">
        <v>1325.2666666666664</v>
      </c>
      <c r="F93" s="36">
        <v>1317.3333333333333</v>
      </c>
      <c r="G93" s="36">
        <v>1304.4666666666665</v>
      </c>
      <c r="H93" s="36">
        <v>1346.0666666666664</v>
      </c>
      <c r="I93" s="36">
        <v>1358.9333333333332</v>
      </c>
      <c r="J93" s="36">
        <v>1366.8666666666663</v>
      </c>
      <c r="K93" s="31">
        <v>1351</v>
      </c>
      <c r="L93" s="31">
        <v>1330.2</v>
      </c>
      <c r="M93" s="31">
        <v>24.878309999999999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3784.5</v>
      </c>
      <c r="D94" s="36">
        <v>3811.4666666666672</v>
      </c>
      <c r="E94" s="36">
        <v>3748.0833333333344</v>
      </c>
      <c r="F94" s="36">
        <v>3711.6666666666674</v>
      </c>
      <c r="G94" s="36">
        <v>3648.2833333333347</v>
      </c>
      <c r="H94" s="36">
        <v>3847.8833333333341</v>
      </c>
      <c r="I94" s="36">
        <v>3911.2666666666673</v>
      </c>
      <c r="J94" s="36">
        <v>3947.6833333333338</v>
      </c>
      <c r="K94" s="31">
        <v>3874.85</v>
      </c>
      <c r="L94" s="31">
        <v>3775.05</v>
      </c>
      <c r="M94" s="31">
        <v>2.8380899999999998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1464.1</v>
      </c>
      <c r="D95" s="36">
        <v>1459.4333333333334</v>
      </c>
      <c r="E95" s="36">
        <v>1450.8666666666668</v>
      </c>
      <c r="F95" s="36">
        <v>1437.6333333333334</v>
      </c>
      <c r="G95" s="36">
        <v>1429.0666666666668</v>
      </c>
      <c r="H95" s="36">
        <v>1472.6666666666667</v>
      </c>
      <c r="I95" s="36">
        <v>1481.2333333333333</v>
      </c>
      <c r="J95" s="36">
        <v>1494.4666666666667</v>
      </c>
      <c r="K95" s="31">
        <v>1468</v>
      </c>
      <c r="L95" s="31">
        <v>1446.2</v>
      </c>
      <c r="M95" s="31">
        <v>104.60095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570.20000000000005</v>
      </c>
      <c r="D96" s="36">
        <v>567.88333333333333</v>
      </c>
      <c r="E96" s="36">
        <v>563.76666666666665</v>
      </c>
      <c r="F96" s="36">
        <v>557.33333333333337</v>
      </c>
      <c r="G96" s="36">
        <v>553.2166666666667</v>
      </c>
      <c r="H96" s="36">
        <v>574.31666666666661</v>
      </c>
      <c r="I96" s="36">
        <v>578.43333333333317</v>
      </c>
      <c r="J96" s="36">
        <v>584.86666666666656</v>
      </c>
      <c r="K96" s="31">
        <v>572</v>
      </c>
      <c r="L96" s="31">
        <v>561.45000000000005</v>
      </c>
      <c r="M96" s="31">
        <v>39.925750000000001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1813.65</v>
      </c>
      <c r="D97" s="36">
        <v>1803.6333333333332</v>
      </c>
      <c r="E97" s="36">
        <v>1787.2666666666664</v>
      </c>
      <c r="F97" s="36">
        <v>1760.8833333333332</v>
      </c>
      <c r="G97" s="36">
        <v>1744.5166666666664</v>
      </c>
      <c r="H97" s="36">
        <v>1830.0166666666664</v>
      </c>
      <c r="I97" s="36">
        <v>1846.3833333333332</v>
      </c>
      <c r="J97" s="36">
        <v>1872.7666666666664</v>
      </c>
      <c r="K97" s="31">
        <v>1820</v>
      </c>
      <c r="L97" s="31">
        <v>1777.25</v>
      </c>
      <c r="M97" s="31">
        <v>12.175850000000001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5089.2</v>
      </c>
      <c r="D98" s="36">
        <v>5110.2166666666662</v>
      </c>
      <c r="E98" s="36">
        <v>5051.8333333333321</v>
      </c>
      <c r="F98" s="36">
        <v>5014.4666666666662</v>
      </c>
      <c r="G98" s="36">
        <v>4956.0833333333321</v>
      </c>
      <c r="H98" s="36">
        <v>5147.5833333333321</v>
      </c>
      <c r="I98" s="36">
        <v>5205.9666666666653</v>
      </c>
      <c r="J98" s="36">
        <v>5243.3333333333321</v>
      </c>
      <c r="K98" s="31">
        <v>5168.6000000000004</v>
      </c>
      <c r="L98" s="31">
        <v>5072.8500000000004</v>
      </c>
      <c r="M98" s="31">
        <v>6.0968999999999998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655.45</v>
      </c>
      <c r="D99" s="36">
        <v>654.88333333333333</v>
      </c>
      <c r="E99" s="36">
        <v>650.9666666666667</v>
      </c>
      <c r="F99" s="36">
        <v>646.48333333333335</v>
      </c>
      <c r="G99" s="36">
        <v>642.56666666666672</v>
      </c>
      <c r="H99" s="36">
        <v>659.36666666666667</v>
      </c>
      <c r="I99" s="36">
        <v>663.28333333333342</v>
      </c>
      <c r="J99" s="36">
        <v>667.76666666666665</v>
      </c>
      <c r="K99" s="31">
        <v>658.8</v>
      </c>
      <c r="L99" s="31">
        <v>650.4</v>
      </c>
      <c r="M99" s="31">
        <v>50.262050000000002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4531.7</v>
      </c>
      <c r="D100" s="36">
        <v>4560.9000000000005</v>
      </c>
      <c r="E100" s="36">
        <v>4455.8500000000013</v>
      </c>
      <c r="F100" s="36">
        <v>4380.0000000000009</v>
      </c>
      <c r="G100" s="36">
        <v>4274.9500000000016</v>
      </c>
      <c r="H100" s="36">
        <v>4636.7500000000009</v>
      </c>
      <c r="I100" s="36">
        <v>4741.8</v>
      </c>
      <c r="J100" s="36">
        <v>4817.6500000000005</v>
      </c>
      <c r="K100" s="31">
        <v>4665.95</v>
      </c>
      <c r="L100" s="31">
        <v>4485.05</v>
      </c>
      <c r="M100" s="31">
        <v>56.64667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506.95</v>
      </c>
      <c r="D101" s="36">
        <v>505.06666666666661</v>
      </c>
      <c r="E101" s="36">
        <v>498.53333333333319</v>
      </c>
      <c r="F101" s="36">
        <v>490.11666666666656</v>
      </c>
      <c r="G101" s="36">
        <v>483.58333333333314</v>
      </c>
      <c r="H101" s="36">
        <v>513.48333333333323</v>
      </c>
      <c r="I101" s="36">
        <v>520.01666666666665</v>
      </c>
      <c r="J101" s="36">
        <v>528.43333333333328</v>
      </c>
      <c r="K101" s="31">
        <v>511.6</v>
      </c>
      <c r="L101" s="31">
        <v>496.65</v>
      </c>
      <c r="M101" s="31">
        <v>49.498840000000001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2320.35</v>
      </c>
      <c r="D102" s="36">
        <v>2329.1166666666668</v>
      </c>
      <c r="E102" s="36">
        <v>2306.3333333333335</v>
      </c>
      <c r="F102" s="36">
        <v>2292.3166666666666</v>
      </c>
      <c r="G102" s="36">
        <v>2269.5333333333333</v>
      </c>
      <c r="H102" s="36">
        <v>2343.1333333333337</v>
      </c>
      <c r="I102" s="36">
        <v>2365.9166666666665</v>
      </c>
      <c r="J102" s="36">
        <v>2379.9333333333338</v>
      </c>
      <c r="K102" s="31">
        <v>2351.9</v>
      </c>
      <c r="L102" s="31">
        <v>2315.1</v>
      </c>
      <c r="M102" s="31">
        <v>12.645820000000001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1130.5</v>
      </c>
      <c r="D103" s="36">
        <v>1131.7</v>
      </c>
      <c r="E103" s="36">
        <v>1119.4000000000001</v>
      </c>
      <c r="F103" s="36">
        <v>1108.3</v>
      </c>
      <c r="G103" s="36">
        <v>1096</v>
      </c>
      <c r="H103" s="36">
        <v>1142.8000000000002</v>
      </c>
      <c r="I103" s="36">
        <v>1155.0999999999999</v>
      </c>
      <c r="J103" s="36">
        <v>1166.2000000000003</v>
      </c>
      <c r="K103" s="31">
        <v>1144</v>
      </c>
      <c r="L103" s="31">
        <v>1120.5999999999999</v>
      </c>
      <c r="M103" s="31">
        <v>86.417839999999998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1669.55</v>
      </c>
      <c r="D104" s="36">
        <v>1671.4333333333332</v>
      </c>
      <c r="E104" s="36">
        <v>1659.7166666666662</v>
      </c>
      <c r="F104" s="36">
        <v>1649.883333333333</v>
      </c>
      <c r="G104" s="36">
        <v>1638.1666666666661</v>
      </c>
      <c r="H104" s="36">
        <v>1681.2666666666664</v>
      </c>
      <c r="I104" s="36">
        <v>1692.9833333333331</v>
      </c>
      <c r="J104" s="36">
        <v>1702.8166666666666</v>
      </c>
      <c r="K104" s="31">
        <v>1683.15</v>
      </c>
      <c r="L104" s="31">
        <v>1661.6</v>
      </c>
      <c r="M104" s="31">
        <v>4.0008499999999998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590.20000000000005</v>
      </c>
      <c r="D105" s="36">
        <v>590.1</v>
      </c>
      <c r="E105" s="36">
        <v>586.45000000000005</v>
      </c>
      <c r="F105" s="36">
        <v>582.70000000000005</v>
      </c>
      <c r="G105" s="36">
        <v>579.05000000000007</v>
      </c>
      <c r="H105" s="36">
        <v>593.85</v>
      </c>
      <c r="I105" s="36">
        <v>597.49999999999989</v>
      </c>
      <c r="J105" s="36">
        <v>601.25</v>
      </c>
      <c r="K105" s="31">
        <v>593.75</v>
      </c>
      <c r="L105" s="31">
        <v>586.35</v>
      </c>
      <c r="M105" s="31">
        <v>21.9053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77.2</v>
      </c>
      <c r="D106" s="36">
        <v>77.233333333333334</v>
      </c>
      <c r="E106" s="36">
        <v>76.916666666666671</v>
      </c>
      <c r="F106" s="36">
        <v>76.63333333333334</v>
      </c>
      <c r="G106" s="36">
        <v>76.316666666666677</v>
      </c>
      <c r="H106" s="36">
        <v>77.516666666666666</v>
      </c>
      <c r="I106" s="36">
        <v>77.833333333333329</v>
      </c>
      <c r="J106" s="36">
        <v>78.11666666666666</v>
      </c>
      <c r="K106" s="31">
        <v>77.55</v>
      </c>
      <c r="L106" s="31">
        <v>76.95</v>
      </c>
      <c r="M106" s="31">
        <v>337.67218000000003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436.3</v>
      </c>
      <c r="D107" s="36">
        <v>434.23333333333329</v>
      </c>
      <c r="E107" s="36">
        <v>430.96666666666658</v>
      </c>
      <c r="F107" s="36">
        <v>425.63333333333327</v>
      </c>
      <c r="G107" s="36">
        <v>422.36666666666656</v>
      </c>
      <c r="H107" s="36">
        <v>439.56666666666661</v>
      </c>
      <c r="I107" s="36">
        <v>442.83333333333337</v>
      </c>
      <c r="J107" s="36">
        <v>448.16666666666663</v>
      </c>
      <c r="K107" s="31">
        <v>437.5</v>
      </c>
      <c r="L107" s="31">
        <v>428.9</v>
      </c>
      <c r="M107" s="31">
        <v>114.53713999999999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540.29999999999995</v>
      </c>
      <c r="D108" s="36">
        <v>540.4</v>
      </c>
      <c r="E108" s="36">
        <v>533.4</v>
      </c>
      <c r="F108" s="36">
        <v>526.5</v>
      </c>
      <c r="G108" s="36">
        <v>519.5</v>
      </c>
      <c r="H108" s="36">
        <v>547.29999999999995</v>
      </c>
      <c r="I108" s="36">
        <v>554.29999999999995</v>
      </c>
      <c r="J108" s="36">
        <v>561.19999999999993</v>
      </c>
      <c r="K108" s="31">
        <v>547.4</v>
      </c>
      <c r="L108" s="31">
        <v>533.5</v>
      </c>
      <c r="M108" s="31">
        <v>14.29095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571.1</v>
      </c>
      <c r="D109" s="36">
        <v>570.36666666666667</v>
      </c>
      <c r="E109" s="36">
        <v>566.73333333333335</v>
      </c>
      <c r="F109" s="36">
        <v>562.36666666666667</v>
      </c>
      <c r="G109" s="36">
        <v>558.73333333333335</v>
      </c>
      <c r="H109" s="36">
        <v>574.73333333333335</v>
      </c>
      <c r="I109" s="36">
        <v>578.36666666666679</v>
      </c>
      <c r="J109" s="36">
        <v>582.73333333333335</v>
      </c>
      <c r="K109" s="31">
        <v>574</v>
      </c>
      <c r="L109" s="31">
        <v>566</v>
      </c>
      <c r="M109" s="31">
        <v>24.343789999999998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164.05</v>
      </c>
      <c r="D110" s="36">
        <v>163.76666666666665</v>
      </c>
      <c r="E110" s="36">
        <v>162.93333333333331</v>
      </c>
      <c r="F110" s="36">
        <v>161.81666666666666</v>
      </c>
      <c r="G110" s="36">
        <v>160.98333333333332</v>
      </c>
      <c r="H110" s="36">
        <v>164.8833333333333</v>
      </c>
      <c r="I110" s="36">
        <v>165.71666666666667</v>
      </c>
      <c r="J110" s="36">
        <v>166.83333333333329</v>
      </c>
      <c r="K110" s="31">
        <v>164.6</v>
      </c>
      <c r="L110" s="31">
        <v>162.65</v>
      </c>
      <c r="M110" s="31">
        <v>133.05287000000001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1093.7</v>
      </c>
      <c r="D111" s="36">
        <v>1077.6166666666666</v>
      </c>
      <c r="E111" s="36">
        <v>1055.2333333333331</v>
      </c>
      <c r="F111" s="36">
        <v>1016.7666666666667</v>
      </c>
      <c r="G111" s="36">
        <v>994.38333333333321</v>
      </c>
      <c r="H111" s="36">
        <v>1116.083333333333</v>
      </c>
      <c r="I111" s="36">
        <v>1138.4666666666667</v>
      </c>
      <c r="J111" s="36">
        <v>1176.9333333333329</v>
      </c>
      <c r="K111" s="31">
        <v>1100</v>
      </c>
      <c r="L111" s="31">
        <v>1039.1500000000001</v>
      </c>
      <c r="M111" s="31">
        <v>68.522069999999999</v>
      </c>
      <c r="N111" s="1"/>
      <c r="O111" s="1"/>
    </row>
    <row r="112" spans="1:15" ht="12.75" customHeight="1">
      <c r="A112" s="51">
        <v>103</v>
      </c>
      <c r="B112" s="53" t="s">
        <v>402</v>
      </c>
      <c r="C112" s="31">
        <v>169</v>
      </c>
      <c r="D112" s="36">
        <v>165.53333333333333</v>
      </c>
      <c r="E112" s="36">
        <v>160.56666666666666</v>
      </c>
      <c r="F112" s="36">
        <v>152.13333333333333</v>
      </c>
      <c r="G112" s="36">
        <v>147.16666666666666</v>
      </c>
      <c r="H112" s="36">
        <v>173.96666666666667</v>
      </c>
      <c r="I112" s="36">
        <v>178.93333333333331</v>
      </c>
      <c r="J112" s="36">
        <v>187.36666666666667</v>
      </c>
      <c r="K112" s="31">
        <v>170.5</v>
      </c>
      <c r="L112" s="31">
        <v>157.1</v>
      </c>
      <c r="M112" s="31">
        <v>1897.2384500000001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440.5</v>
      </c>
      <c r="D113" s="36">
        <v>439.66666666666669</v>
      </c>
      <c r="E113" s="36">
        <v>436.33333333333337</v>
      </c>
      <c r="F113" s="36">
        <v>432.16666666666669</v>
      </c>
      <c r="G113" s="36">
        <v>428.83333333333337</v>
      </c>
      <c r="H113" s="36">
        <v>443.83333333333337</v>
      </c>
      <c r="I113" s="36">
        <v>447.16666666666674</v>
      </c>
      <c r="J113" s="36">
        <v>451.33333333333337</v>
      </c>
      <c r="K113" s="31">
        <v>443</v>
      </c>
      <c r="L113" s="31">
        <v>435.5</v>
      </c>
      <c r="M113" s="31">
        <v>16.138380000000002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344.45</v>
      </c>
      <c r="D114" s="36">
        <v>345.31666666666666</v>
      </c>
      <c r="E114" s="36">
        <v>341.63333333333333</v>
      </c>
      <c r="F114" s="36">
        <v>338.81666666666666</v>
      </c>
      <c r="G114" s="36">
        <v>335.13333333333333</v>
      </c>
      <c r="H114" s="36">
        <v>348.13333333333333</v>
      </c>
      <c r="I114" s="36">
        <v>351.81666666666661</v>
      </c>
      <c r="J114" s="36">
        <v>354.63333333333333</v>
      </c>
      <c r="K114" s="31">
        <v>349</v>
      </c>
      <c r="L114" s="31">
        <v>342.5</v>
      </c>
      <c r="M114" s="31">
        <v>82.690100000000001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1412.35</v>
      </c>
      <c r="D115" s="36">
        <v>1408.1499999999999</v>
      </c>
      <c r="E115" s="36">
        <v>1399.1999999999998</v>
      </c>
      <c r="F115" s="36">
        <v>1386.05</v>
      </c>
      <c r="G115" s="36">
        <v>1377.1</v>
      </c>
      <c r="H115" s="36">
        <v>1421.2999999999997</v>
      </c>
      <c r="I115" s="36">
        <v>1430.25</v>
      </c>
      <c r="J115" s="36">
        <v>1443.3999999999996</v>
      </c>
      <c r="K115" s="31">
        <v>1417.1</v>
      </c>
      <c r="L115" s="31">
        <v>1395</v>
      </c>
      <c r="M115" s="31">
        <v>36.734050000000003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6222</v>
      </c>
      <c r="D116" s="36">
        <v>6188.5</v>
      </c>
      <c r="E116" s="36">
        <v>6038.9</v>
      </c>
      <c r="F116" s="36">
        <v>5855.7999999999993</v>
      </c>
      <c r="G116" s="36">
        <v>5706.1999999999989</v>
      </c>
      <c r="H116" s="36">
        <v>6371.6</v>
      </c>
      <c r="I116" s="36">
        <v>6521.2000000000007</v>
      </c>
      <c r="J116" s="36">
        <v>6704.3000000000011</v>
      </c>
      <c r="K116" s="31">
        <v>6338.1</v>
      </c>
      <c r="L116" s="31">
        <v>6005.4</v>
      </c>
      <c r="M116" s="31">
        <v>15.428509999999999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1444.3</v>
      </c>
      <c r="D117" s="36">
        <v>1446.8500000000001</v>
      </c>
      <c r="E117" s="36">
        <v>1436.7000000000003</v>
      </c>
      <c r="F117" s="36">
        <v>1429.1000000000001</v>
      </c>
      <c r="G117" s="36">
        <v>1418.9500000000003</v>
      </c>
      <c r="H117" s="36">
        <v>1454.4500000000003</v>
      </c>
      <c r="I117" s="36">
        <v>1464.6000000000004</v>
      </c>
      <c r="J117" s="36">
        <v>1472.2000000000003</v>
      </c>
      <c r="K117" s="31">
        <v>1457</v>
      </c>
      <c r="L117" s="31">
        <v>1439.25</v>
      </c>
      <c r="M117" s="31">
        <v>75.428600000000003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4366.3</v>
      </c>
      <c r="D118" s="36">
        <v>4351.5666666666666</v>
      </c>
      <c r="E118" s="36">
        <v>4311.2833333333328</v>
      </c>
      <c r="F118" s="36">
        <v>4256.2666666666664</v>
      </c>
      <c r="G118" s="36">
        <v>4215.9833333333327</v>
      </c>
      <c r="H118" s="36">
        <v>4406.583333333333</v>
      </c>
      <c r="I118" s="36">
        <v>4446.8666666666677</v>
      </c>
      <c r="J118" s="36">
        <v>4501.8833333333332</v>
      </c>
      <c r="K118" s="31">
        <v>4391.8500000000004</v>
      </c>
      <c r="L118" s="31">
        <v>4296.55</v>
      </c>
      <c r="M118" s="31">
        <v>7.7016900000000001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1301.7</v>
      </c>
      <c r="D119" s="36">
        <v>1295.0666666666668</v>
      </c>
      <c r="E119" s="36">
        <v>1283.4833333333336</v>
      </c>
      <c r="F119" s="36">
        <v>1265.2666666666667</v>
      </c>
      <c r="G119" s="36">
        <v>1253.6833333333334</v>
      </c>
      <c r="H119" s="36">
        <v>1313.2833333333338</v>
      </c>
      <c r="I119" s="36">
        <v>1324.8666666666672</v>
      </c>
      <c r="J119" s="36">
        <v>1343.0833333333339</v>
      </c>
      <c r="K119" s="31">
        <v>1306.6500000000001</v>
      </c>
      <c r="L119" s="31">
        <v>1276.8499999999999</v>
      </c>
      <c r="M119" s="31">
        <v>1.60999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593.9</v>
      </c>
      <c r="D120" s="36">
        <v>597.23333333333323</v>
      </c>
      <c r="E120" s="36">
        <v>584.91666666666652</v>
      </c>
      <c r="F120" s="36">
        <v>575.93333333333328</v>
      </c>
      <c r="G120" s="36">
        <v>563.61666666666656</v>
      </c>
      <c r="H120" s="36">
        <v>606.21666666666647</v>
      </c>
      <c r="I120" s="36">
        <v>618.5333333333333</v>
      </c>
      <c r="J120" s="36">
        <v>627.51666666666642</v>
      </c>
      <c r="K120" s="31">
        <v>609.54999999999995</v>
      </c>
      <c r="L120" s="31">
        <v>588.25</v>
      </c>
      <c r="M120" s="31">
        <v>37.767530000000001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907.45</v>
      </c>
      <c r="D121" s="36">
        <v>900.36666666666679</v>
      </c>
      <c r="E121" s="36">
        <v>885.78333333333353</v>
      </c>
      <c r="F121" s="36">
        <v>864.11666666666679</v>
      </c>
      <c r="G121" s="36">
        <v>849.53333333333353</v>
      </c>
      <c r="H121" s="36">
        <v>922.03333333333353</v>
      </c>
      <c r="I121" s="36">
        <v>936.61666666666679</v>
      </c>
      <c r="J121" s="36">
        <v>958.28333333333353</v>
      </c>
      <c r="K121" s="31">
        <v>914.95</v>
      </c>
      <c r="L121" s="31">
        <v>878.7</v>
      </c>
      <c r="M121" s="31">
        <v>46.357239999999997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1015.5</v>
      </c>
      <c r="D122" s="36">
        <v>1015.1666666666666</v>
      </c>
      <c r="E122" s="36">
        <v>1002.3333333333333</v>
      </c>
      <c r="F122" s="36">
        <v>989.16666666666663</v>
      </c>
      <c r="G122" s="36">
        <v>976.33333333333326</v>
      </c>
      <c r="H122" s="36">
        <v>1028.3333333333333</v>
      </c>
      <c r="I122" s="36">
        <v>1041.1666666666665</v>
      </c>
      <c r="J122" s="36">
        <v>1054.3333333333333</v>
      </c>
      <c r="K122" s="31">
        <v>1028</v>
      </c>
      <c r="L122" s="31">
        <v>1002</v>
      </c>
      <c r="M122" s="31">
        <v>17.0867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470.7</v>
      </c>
      <c r="D123" s="36">
        <v>469.68333333333339</v>
      </c>
      <c r="E123" s="36">
        <v>466.86666666666679</v>
      </c>
      <c r="F123" s="36">
        <v>463.03333333333342</v>
      </c>
      <c r="G123" s="36">
        <v>460.21666666666681</v>
      </c>
      <c r="H123" s="36">
        <v>473.51666666666677</v>
      </c>
      <c r="I123" s="36">
        <v>476.33333333333337</v>
      </c>
      <c r="J123" s="36">
        <v>480.16666666666674</v>
      </c>
      <c r="K123" s="31">
        <v>472.5</v>
      </c>
      <c r="L123" s="31">
        <v>465.85</v>
      </c>
      <c r="M123" s="31">
        <v>11.01702</v>
      </c>
      <c r="N123" s="1"/>
      <c r="O123" s="1"/>
    </row>
    <row r="124" spans="1:15" ht="12.75" customHeight="1">
      <c r="A124" s="51">
        <v>115</v>
      </c>
      <c r="B124" s="53" t="s">
        <v>417</v>
      </c>
      <c r="C124" s="31">
        <v>1517.2</v>
      </c>
      <c r="D124" s="36">
        <v>1521.7166666666665</v>
      </c>
      <c r="E124" s="36">
        <v>1503.4833333333329</v>
      </c>
      <c r="F124" s="36">
        <v>1489.7666666666664</v>
      </c>
      <c r="G124" s="36">
        <v>1471.5333333333328</v>
      </c>
      <c r="H124" s="36">
        <v>1535.4333333333329</v>
      </c>
      <c r="I124" s="36">
        <v>1553.6666666666665</v>
      </c>
      <c r="J124" s="36">
        <v>1567.383333333333</v>
      </c>
      <c r="K124" s="31">
        <v>1539.95</v>
      </c>
      <c r="L124" s="31">
        <v>1508</v>
      </c>
      <c r="M124" s="31">
        <v>4.6436599999999997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1696.55</v>
      </c>
      <c r="D125" s="36">
        <v>1689.0666666666666</v>
      </c>
      <c r="E125" s="36">
        <v>1672.4833333333331</v>
      </c>
      <c r="F125" s="36">
        <v>1648.4166666666665</v>
      </c>
      <c r="G125" s="36">
        <v>1631.833333333333</v>
      </c>
      <c r="H125" s="36">
        <v>1713.1333333333332</v>
      </c>
      <c r="I125" s="36">
        <v>1729.7166666666667</v>
      </c>
      <c r="J125" s="36">
        <v>1753.7833333333333</v>
      </c>
      <c r="K125" s="31">
        <v>1705.65</v>
      </c>
      <c r="L125" s="31">
        <v>1665</v>
      </c>
      <c r="M125" s="31">
        <v>96.174509999999998</v>
      </c>
      <c r="N125" s="1"/>
      <c r="O125" s="1"/>
    </row>
    <row r="126" spans="1:15" ht="12.75" customHeight="1">
      <c r="A126" s="51">
        <v>117</v>
      </c>
      <c r="B126" s="53" t="s">
        <v>861</v>
      </c>
      <c r="C126" s="31">
        <v>160.69999999999999</v>
      </c>
      <c r="D126" s="36">
        <v>159.81666666666669</v>
      </c>
      <c r="E126" s="36">
        <v>158.48333333333338</v>
      </c>
      <c r="F126" s="36">
        <v>156.26666666666668</v>
      </c>
      <c r="G126" s="36">
        <v>154.93333333333337</v>
      </c>
      <c r="H126" s="36">
        <v>162.03333333333339</v>
      </c>
      <c r="I126" s="36">
        <v>163.3666666666667</v>
      </c>
      <c r="J126" s="36">
        <v>165.5833333333334</v>
      </c>
      <c r="K126" s="31">
        <v>161.15</v>
      </c>
      <c r="L126" s="31">
        <v>157.6</v>
      </c>
      <c r="M126" s="31">
        <v>29.547699999999999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4454.5</v>
      </c>
      <c r="D127" s="36">
        <v>4483.333333333333</v>
      </c>
      <c r="E127" s="36">
        <v>4418.7666666666664</v>
      </c>
      <c r="F127" s="36">
        <v>4383.0333333333338</v>
      </c>
      <c r="G127" s="36">
        <v>4318.4666666666672</v>
      </c>
      <c r="H127" s="36">
        <v>4519.0666666666657</v>
      </c>
      <c r="I127" s="36">
        <v>4583.6333333333332</v>
      </c>
      <c r="J127" s="36">
        <v>4619.366666666665</v>
      </c>
      <c r="K127" s="31">
        <v>4547.8999999999996</v>
      </c>
      <c r="L127" s="31">
        <v>4447.6000000000004</v>
      </c>
      <c r="M127" s="31">
        <v>2.0443899999999999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652</v>
      </c>
      <c r="D128" s="36">
        <v>656.18333333333339</v>
      </c>
      <c r="E128" s="36">
        <v>642.41666666666674</v>
      </c>
      <c r="F128" s="36">
        <v>632.83333333333337</v>
      </c>
      <c r="G128" s="36">
        <v>619.06666666666672</v>
      </c>
      <c r="H128" s="36">
        <v>665.76666666666677</v>
      </c>
      <c r="I128" s="36">
        <v>679.53333333333342</v>
      </c>
      <c r="J128" s="36">
        <v>689.11666666666679</v>
      </c>
      <c r="K128" s="31">
        <v>669.95</v>
      </c>
      <c r="L128" s="31">
        <v>646.6</v>
      </c>
      <c r="M128" s="31">
        <v>28.026219999999999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4764.3</v>
      </c>
      <c r="D129" s="36">
        <v>4759.7666666666664</v>
      </c>
      <c r="E129" s="36">
        <v>4729.5333333333328</v>
      </c>
      <c r="F129" s="36">
        <v>4694.7666666666664</v>
      </c>
      <c r="G129" s="36">
        <v>4664.5333333333328</v>
      </c>
      <c r="H129" s="36">
        <v>4794.5333333333328</v>
      </c>
      <c r="I129" s="36">
        <v>4824.7666666666664</v>
      </c>
      <c r="J129" s="36">
        <v>4859.5333333333328</v>
      </c>
      <c r="K129" s="31">
        <v>4790</v>
      </c>
      <c r="L129" s="31">
        <v>4725</v>
      </c>
      <c r="M129" s="31">
        <v>3.8321299999999998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3450.75</v>
      </c>
      <c r="D130" s="36">
        <v>3446.2833333333333</v>
      </c>
      <c r="E130" s="36">
        <v>3416.6166666666668</v>
      </c>
      <c r="F130" s="36">
        <v>3382.4833333333336</v>
      </c>
      <c r="G130" s="36">
        <v>3352.8166666666671</v>
      </c>
      <c r="H130" s="36">
        <v>3480.4166666666665</v>
      </c>
      <c r="I130" s="36">
        <v>3510.0833333333335</v>
      </c>
      <c r="J130" s="36">
        <v>3544.2166666666662</v>
      </c>
      <c r="K130" s="31">
        <v>3475.95</v>
      </c>
      <c r="L130" s="31">
        <v>3412.15</v>
      </c>
      <c r="M130" s="31">
        <v>26.769189999999998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440.15</v>
      </c>
      <c r="D131" s="36">
        <v>442.05</v>
      </c>
      <c r="E131" s="36">
        <v>436.1</v>
      </c>
      <c r="F131" s="36">
        <v>432.05</v>
      </c>
      <c r="G131" s="36">
        <v>426.1</v>
      </c>
      <c r="H131" s="36">
        <v>446.1</v>
      </c>
      <c r="I131" s="36">
        <v>452.04999999999995</v>
      </c>
      <c r="J131" s="36">
        <v>456.1</v>
      </c>
      <c r="K131" s="31">
        <v>448</v>
      </c>
      <c r="L131" s="31">
        <v>438</v>
      </c>
      <c r="M131" s="31">
        <v>4.80593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970.4</v>
      </c>
      <c r="D132" s="36">
        <v>971.53333333333342</v>
      </c>
      <c r="E132" s="36">
        <v>964.06666666666683</v>
      </c>
      <c r="F132" s="36">
        <v>957.73333333333346</v>
      </c>
      <c r="G132" s="36">
        <v>950.26666666666688</v>
      </c>
      <c r="H132" s="36">
        <v>977.86666666666679</v>
      </c>
      <c r="I132" s="36">
        <v>985.33333333333326</v>
      </c>
      <c r="J132" s="36">
        <v>991.66666666666674</v>
      </c>
      <c r="K132" s="31">
        <v>979</v>
      </c>
      <c r="L132" s="31">
        <v>965.2</v>
      </c>
      <c r="M132" s="31">
        <v>15.243819999999999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1651.75</v>
      </c>
      <c r="D133" s="36">
        <v>1657.0833333333333</v>
      </c>
      <c r="E133" s="36">
        <v>1632.9166666666665</v>
      </c>
      <c r="F133" s="36">
        <v>1614.0833333333333</v>
      </c>
      <c r="G133" s="36">
        <v>1589.9166666666665</v>
      </c>
      <c r="H133" s="36">
        <v>1675.9166666666665</v>
      </c>
      <c r="I133" s="36">
        <v>1700.083333333333</v>
      </c>
      <c r="J133" s="36">
        <v>1718.9166666666665</v>
      </c>
      <c r="K133" s="31">
        <v>1681.25</v>
      </c>
      <c r="L133" s="31">
        <v>1638.25</v>
      </c>
      <c r="M133" s="31">
        <v>7.2171399999999997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129143.6</v>
      </c>
      <c r="D134" s="36">
        <v>129044.25</v>
      </c>
      <c r="E134" s="36">
        <v>128499.35</v>
      </c>
      <c r="F134" s="36">
        <v>127855.1</v>
      </c>
      <c r="G134" s="36">
        <v>127310.20000000001</v>
      </c>
      <c r="H134" s="36">
        <v>129688.5</v>
      </c>
      <c r="I134" s="36">
        <v>130233.4</v>
      </c>
      <c r="J134" s="36">
        <v>130877.65</v>
      </c>
      <c r="K134" s="31">
        <v>129589.15</v>
      </c>
      <c r="L134" s="31">
        <v>128400</v>
      </c>
      <c r="M134" s="31">
        <v>9.7470000000000001E-2</v>
      </c>
      <c r="N134" s="1"/>
      <c r="O134" s="1"/>
    </row>
    <row r="135" spans="1:15" ht="12.75" customHeight="1">
      <c r="A135" s="51">
        <v>126</v>
      </c>
      <c r="B135" s="53" t="s">
        <v>430</v>
      </c>
      <c r="C135" s="31">
        <v>1199.8499999999999</v>
      </c>
      <c r="D135" s="36">
        <v>1201.6666666666667</v>
      </c>
      <c r="E135" s="36">
        <v>1186.2333333333336</v>
      </c>
      <c r="F135" s="36">
        <v>1172.6166666666668</v>
      </c>
      <c r="G135" s="36">
        <v>1157.1833333333336</v>
      </c>
      <c r="H135" s="36">
        <v>1215.2833333333335</v>
      </c>
      <c r="I135" s="36">
        <v>1230.7166666666665</v>
      </c>
      <c r="J135" s="36">
        <v>1244.3333333333335</v>
      </c>
      <c r="K135" s="31">
        <v>1217.0999999999999</v>
      </c>
      <c r="L135" s="31">
        <v>1188.05</v>
      </c>
      <c r="M135" s="31">
        <v>6.4000399999999997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263.8</v>
      </c>
      <c r="D136" s="36">
        <v>264.84999999999997</v>
      </c>
      <c r="E136" s="36">
        <v>261.94999999999993</v>
      </c>
      <c r="F136" s="36">
        <v>260.09999999999997</v>
      </c>
      <c r="G136" s="36">
        <v>257.19999999999993</v>
      </c>
      <c r="H136" s="36">
        <v>266.69999999999993</v>
      </c>
      <c r="I136" s="36">
        <v>269.59999999999991</v>
      </c>
      <c r="J136" s="36">
        <v>271.44999999999993</v>
      </c>
      <c r="K136" s="31">
        <v>267.75</v>
      </c>
      <c r="L136" s="31">
        <v>263</v>
      </c>
      <c r="M136" s="31">
        <v>10.95715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2514.6</v>
      </c>
      <c r="D137" s="36">
        <v>2499.2999999999997</v>
      </c>
      <c r="E137" s="36">
        <v>2440.6499999999996</v>
      </c>
      <c r="F137" s="36">
        <v>2366.6999999999998</v>
      </c>
      <c r="G137" s="36">
        <v>2308.0499999999997</v>
      </c>
      <c r="H137" s="36">
        <v>2573.2499999999995</v>
      </c>
      <c r="I137" s="36">
        <v>2631.9</v>
      </c>
      <c r="J137" s="36">
        <v>2705.8499999999995</v>
      </c>
      <c r="K137" s="31">
        <v>2557.9499999999998</v>
      </c>
      <c r="L137" s="31">
        <v>2425.35</v>
      </c>
      <c r="M137" s="31">
        <v>97.964449999999999</v>
      </c>
      <c r="N137" s="1"/>
      <c r="O137" s="1"/>
    </row>
    <row r="138" spans="1:15" ht="12.75" customHeight="1">
      <c r="A138" s="51">
        <v>129</v>
      </c>
      <c r="B138" s="53" t="s">
        <v>806</v>
      </c>
      <c r="C138" s="31">
        <v>2090.65</v>
      </c>
      <c r="D138" s="36">
        <v>2100.8833333333332</v>
      </c>
      <c r="E138" s="36">
        <v>2063.7666666666664</v>
      </c>
      <c r="F138" s="36">
        <v>2036.8833333333332</v>
      </c>
      <c r="G138" s="36">
        <v>1999.7666666666664</v>
      </c>
      <c r="H138" s="36">
        <v>2127.7666666666664</v>
      </c>
      <c r="I138" s="36">
        <v>2164.8833333333332</v>
      </c>
      <c r="J138" s="36">
        <v>2191.7666666666664</v>
      </c>
      <c r="K138" s="31">
        <v>2138</v>
      </c>
      <c r="L138" s="31">
        <v>2074</v>
      </c>
      <c r="M138" s="31">
        <v>15.452400000000001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597.04999999999995</v>
      </c>
      <c r="D139" s="36">
        <v>593.11666666666667</v>
      </c>
      <c r="E139" s="36">
        <v>586.23333333333335</v>
      </c>
      <c r="F139" s="36">
        <v>575.41666666666663</v>
      </c>
      <c r="G139" s="36">
        <v>568.5333333333333</v>
      </c>
      <c r="H139" s="36">
        <v>603.93333333333339</v>
      </c>
      <c r="I139" s="36">
        <v>610.81666666666683</v>
      </c>
      <c r="J139" s="36">
        <v>621.63333333333344</v>
      </c>
      <c r="K139" s="31">
        <v>600</v>
      </c>
      <c r="L139" s="31">
        <v>582.29999999999995</v>
      </c>
      <c r="M139" s="31">
        <v>22.804189999999998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12641.5</v>
      </c>
      <c r="D140" s="36">
        <v>12543.233333333332</v>
      </c>
      <c r="E140" s="36">
        <v>12420.566666666664</v>
      </c>
      <c r="F140" s="36">
        <v>12199.633333333331</v>
      </c>
      <c r="G140" s="36">
        <v>12076.966666666664</v>
      </c>
      <c r="H140" s="36">
        <v>12764.166666666664</v>
      </c>
      <c r="I140" s="36">
        <v>12886.833333333332</v>
      </c>
      <c r="J140" s="36">
        <v>13107.766666666665</v>
      </c>
      <c r="K140" s="31">
        <v>12665.9</v>
      </c>
      <c r="L140" s="31">
        <v>12322.3</v>
      </c>
      <c r="M140" s="31">
        <v>8.0922599999999996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1020.15</v>
      </c>
      <c r="D141" s="36">
        <v>1012.25</v>
      </c>
      <c r="E141" s="36">
        <v>999.5</v>
      </c>
      <c r="F141" s="36">
        <v>978.85</v>
      </c>
      <c r="G141" s="36">
        <v>966.1</v>
      </c>
      <c r="H141" s="36">
        <v>1032.9000000000001</v>
      </c>
      <c r="I141" s="36">
        <v>1045.6500000000001</v>
      </c>
      <c r="J141" s="36">
        <v>1066.3</v>
      </c>
      <c r="K141" s="31">
        <v>1025</v>
      </c>
      <c r="L141" s="31">
        <v>991.6</v>
      </c>
      <c r="M141" s="31">
        <v>6.548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841.8</v>
      </c>
      <c r="D142" s="36">
        <v>840.78333333333342</v>
      </c>
      <c r="E142" s="36">
        <v>833.71666666666681</v>
      </c>
      <c r="F142" s="36">
        <v>825.63333333333344</v>
      </c>
      <c r="G142" s="36">
        <v>818.56666666666683</v>
      </c>
      <c r="H142" s="36">
        <v>848.86666666666679</v>
      </c>
      <c r="I142" s="36">
        <v>855.93333333333339</v>
      </c>
      <c r="J142" s="36">
        <v>864.01666666666677</v>
      </c>
      <c r="K142" s="31">
        <v>847.85</v>
      </c>
      <c r="L142" s="31">
        <v>832.7</v>
      </c>
      <c r="M142" s="31">
        <v>6.64703</v>
      </c>
      <c r="N142" s="1"/>
      <c r="O142" s="1"/>
    </row>
    <row r="143" spans="1:15" ht="12.75" customHeight="1">
      <c r="A143" s="51">
        <v>134</v>
      </c>
      <c r="B143" s="53" t="s">
        <v>435</v>
      </c>
      <c r="C143" s="31">
        <v>2756.65</v>
      </c>
      <c r="D143" s="36">
        <v>2661.2166666666667</v>
      </c>
      <c r="E143" s="36">
        <v>2528.4333333333334</v>
      </c>
      <c r="F143" s="36">
        <v>2300.2166666666667</v>
      </c>
      <c r="G143" s="36">
        <v>2167.4333333333334</v>
      </c>
      <c r="H143" s="36">
        <v>2889.4333333333334</v>
      </c>
      <c r="I143" s="36">
        <v>3022.2166666666672</v>
      </c>
      <c r="J143" s="36">
        <v>3250.4333333333334</v>
      </c>
      <c r="K143" s="31">
        <v>2794</v>
      </c>
      <c r="L143" s="31">
        <v>2433</v>
      </c>
      <c r="M143" s="31">
        <v>105.25171</v>
      </c>
      <c r="N143" s="1"/>
      <c r="O143" s="1"/>
    </row>
    <row r="144" spans="1:15" ht="12.75" customHeight="1">
      <c r="A144" s="51">
        <v>135</v>
      </c>
      <c r="B144" s="53" t="s">
        <v>282</v>
      </c>
      <c r="C144" s="31">
        <v>68.650000000000006</v>
      </c>
      <c r="D144" s="36">
        <v>69.333333333333329</v>
      </c>
      <c r="E144" s="36">
        <v>67.666666666666657</v>
      </c>
      <c r="F144" s="36">
        <v>66.683333333333323</v>
      </c>
      <c r="G144" s="36">
        <v>65.016666666666652</v>
      </c>
      <c r="H144" s="36">
        <v>70.316666666666663</v>
      </c>
      <c r="I144" s="36">
        <v>71.98333333333332</v>
      </c>
      <c r="J144" s="36">
        <v>72.966666666666669</v>
      </c>
      <c r="K144" s="31">
        <v>71</v>
      </c>
      <c r="L144" s="31">
        <v>68.349999999999994</v>
      </c>
      <c r="M144" s="31">
        <v>138.61144999999999</v>
      </c>
      <c r="N144" s="1"/>
      <c r="O144" s="1"/>
    </row>
    <row r="145" spans="1:15" ht="12.75" customHeight="1">
      <c r="A145" s="51">
        <v>136</v>
      </c>
      <c r="B145" s="53" t="s">
        <v>178</v>
      </c>
      <c r="C145" s="31">
        <v>2311.6</v>
      </c>
      <c r="D145" s="36">
        <v>2335.4666666666667</v>
      </c>
      <c r="E145" s="36">
        <v>2281.6333333333332</v>
      </c>
      <c r="F145" s="36">
        <v>2251.6666666666665</v>
      </c>
      <c r="G145" s="36">
        <v>2197.833333333333</v>
      </c>
      <c r="H145" s="36">
        <v>2365.4333333333334</v>
      </c>
      <c r="I145" s="36">
        <v>2419.2666666666664</v>
      </c>
      <c r="J145" s="36">
        <v>2449.2333333333336</v>
      </c>
      <c r="K145" s="31">
        <v>2389.3000000000002</v>
      </c>
      <c r="L145" s="31">
        <v>2305.5</v>
      </c>
      <c r="M145" s="31">
        <v>4.7282200000000003</v>
      </c>
      <c r="N145" s="1"/>
      <c r="O145" s="1"/>
    </row>
    <row r="146" spans="1:15" ht="12.75" customHeight="1">
      <c r="A146" s="51">
        <v>137</v>
      </c>
      <c r="B146" s="53" t="s">
        <v>180</v>
      </c>
      <c r="C146" s="31">
        <v>1679.55</v>
      </c>
      <c r="D146" s="36">
        <v>1686.1666666666667</v>
      </c>
      <c r="E146" s="36">
        <v>1663.4333333333334</v>
      </c>
      <c r="F146" s="36">
        <v>1647.3166666666666</v>
      </c>
      <c r="G146" s="36">
        <v>1624.5833333333333</v>
      </c>
      <c r="H146" s="36">
        <v>1702.2833333333335</v>
      </c>
      <c r="I146" s="36">
        <v>1725.0166666666667</v>
      </c>
      <c r="J146" s="36">
        <v>1741.1333333333337</v>
      </c>
      <c r="K146" s="31">
        <v>1708.9</v>
      </c>
      <c r="L146" s="31">
        <v>1670.05</v>
      </c>
      <c r="M146" s="31">
        <v>2.6910799999999999</v>
      </c>
      <c r="N146" s="1"/>
      <c r="O146" s="1"/>
    </row>
    <row r="147" spans="1:15" ht="12.75" customHeight="1">
      <c r="A147" s="51">
        <v>138</v>
      </c>
      <c r="B147" s="53" t="s">
        <v>442</v>
      </c>
      <c r="C147" s="31">
        <v>99.25</v>
      </c>
      <c r="D147" s="36">
        <v>99.366666666666674</v>
      </c>
      <c r="E147" s="36">
        <v>98.133333333333354</v>
      </c>
      <c r="F147" s="36">
        <v>97.01666666666668</v>
      </c>
      <c r="G147" s="36">
        <v>95.78333333333336</v>
      </c>
      <c r="H147" s="36">
        <v>100.48333333333335</v>
      </c>
      <c r="I147" s="36">
        <v>101.71666666666667</v>
      </c>
      <c r="J147" s="36">
        <v>102.83333333333334</v>
      </c>
      <c r="K147" s="31">
        <v>100.6</v>
      </c>
      <c r="L147" s="31">
        <v>98.25</v>
      </c>
      <c r="M147" s="31">
        <v>821.55120999999997</v>
      </c>
      <c r="N147" s="1"/>
      <c r="O147" s="1"/>
    </row>
    <row r="148" spans="1:15" ht="12.75" customHeight="1">
      <c r="A148" s="51">
        <v>139</v>
      </c>
      <c r="B148" s="53" t="s">
        <v>185</v>
      </c>
      <c r="C148" s="31">
        <v>276.64999999999998</v>
      </c>
      <c r="D148" s="36">
        <v>273.13333333333327</v>
      </c>
      <c r="E148" s="36">
        <v>268.56666666666655</v>
      </c>
      <c r="F148" s="36">
        <v>260.48333333333329</v>
      </c>
      <c r="G148" s="36">
        <v>255.91666666666657</v>
      </c>
      <c r="H148" s="36">
        <v>281.21666666666653</v>
      </c>
      <c r="I148" s="36">
        <v>285.78333333333325</v>
      </c>
      <c r="J148" s="36">
        <v>293.8666666666665</v>
      </c>
      <c r="K148" s="31">
        <v>277.7</v>
      </c>
      <c r="L148" s="31">
        <v>265.05</v>
      </c>
      <c r="M148" s="31">
        <v>167.92856</v>
      </c>
      <c r="N148" s="1"/>
      <c r="O148" s="1"/>
    </row>
    <row r="149" spans="1:15" ht="12.75" customHeight="1">
      <c r="A149" s="51">
        <v>140</v>
      </c>
      <c r="B149" s="53" t="s">
        <v>187</v>
      </c>
      <c r="C149" s="31">
        <v>365.45</v>
      </c>
      <c r="D149" s="36">
        <v>364.10000000000008</v>
      </c>
      <c r="E149" s="36">
        <v>361.70000000000016</v>
      </c>
      <c r="F149" s="36">
        <v>357.9500000000001</v>
      </c>
      <c r="G149" s="36">
        <v>355.55000000000018</v>
      </c>
      <c r="H149" s="36">
        <v>367.85000000000014</v>
      </c>
      <c r="I149" s="36">
        <v>370.25000000000011</v>
      </c>
      <c r="J149" s="36">
        <v>374.00000000000011</v>
      </c>
      <c r="K149" s="31">
        <v>366.5</v>
      </c>
      <c r="L149" s="31">
        <v>360.35</v>
      </c>
      <c r="M149" s="31">
        <v>85.091790000000003</v>
      </c>
      <c r="N149" s="1"/>
      <c r="O149" s="1"/>
    </row>
    <row r="150" spans="1:15" ht="12.75" customHeight="1">
      <c r="A150" s="51">
        <v>141</v>
      </c>
      <c r="B150" s="53" t="s">
        <v>183</v>
      </c>
      <c r="C150" s="31">
        <v>3428.45</v>
      </c>
      <c r="D150" s="36">
        <v>3392.8166666666671</v>
      </c>
      <c r="E150" s="36">
        <v>3350.6833333333343</v>
      </c>
      <c r="F150" s="36">
        <v>3272.9166666666674</v>
      </c>
      <c r="G150" s="36">
        <v>3230.7833333333347</v>
      </c>
      <c r="H150" s="36">
        <v>3470.5833333333339</v>
      </c>
      <c r="I150" s="36">
        <v>3512.7166666666662</v>
      </c>
      <c r="J150" s="36">
        <v>3590.4833333333336</v>
      </c>
      <c r="K150" s="31">
        <v>3434.95</v>
      </c>
      <c r="L150" s="31">
        <v>3315.05</v>
      </c>
      <c r="M150" s="31">
        <v>3.76376</v>
      </c>
      <c r="N150" s="1"/>
      <c r="O150" s="1"/>
    </row>
    <row r="151" spans="1:15" ht="12.75" customHeight="1">
      <c r="A151" s="51">
        <v>142</v>
      </c>
      <c r="B151" s="53" t="s">
        <v>184</v>
      </c>
      <c r="C151" s="31">
        <v>2445.5</v>
      </c>
      <c r="D151" s="36">
        <v>2449.2166666666667</v>
      </c>
      <c r="E151" s="36">
        <v>2430.0833333333335</v>
      </c>
      <c r="F151" s="36">
        <v>2414.666666666667</v>
      </c>
      <c r="G151" s="36">
        <v>2395.5333333333338</v>
      </c>
      <c r="H151" s="36">
        <v>2464.6333333333332</v>
      </c>
      <c r="I151" s="36">
        <v>2483.7666666666664</v>
      </c>
      <c r="J151" s="36">
        <v>2499.1833333333329</v>
      </c>
      <c r="K151" s="31">
        <v>2468.35</v>
      </c>
      <c r="L151" s="31">
        <v>2433.8000000000002</v>
      </c>
      <c r="M151" s="31">
        <v>7.2117800000000001</v>
      </c>
      <c r="N151" s="1"/>
      <c r="O151" s="1"/>
    </row>
    <row r="152" spans="1:15" ht="12.75" customHeight="1">
      <c r="A152" s="51">
        <v>143</v>
      </c>
      <c r="B152" s="53" t="s">
        <v>188</v>
      </c>
      <c r="C152" s="31">
        <v>1742.8</v>
      </c>
      <c r="D152" s="36">
        <v>1743.7666666666667</v>
      </c>
      <c r="E152" s="36">
        <v>1716.0833333333333</v>
      </c>
      <c r="F152" s="36">
        <v>1689.3666666666666</v>
      </c>
      <c r="G152" s="36">
        <v>1661.6833333333332</v>
      </c>
      <c r="H152" s="36">
        <v>1770.4833333333333</v>
      </c>
      <c r="I152" s="36">
        <v>1798.1666666666667</v>
      </c>
      <c r="J152" s="36">
        <v>1824.8833333333334</v>
      </c>
      <c r="K152" s="31">
        <v>1771.45</v>
      </c>
      <c r="L152" s="31">
        <v>1717.05</v>
      </c>
      <c r="M152" s="31">
        <v>22.562729999999998</v>
      </c>
      <c r="N152" s="1"/>
      <c r="O152" s="1"/>
    </row>
    <row r="153" spans="1:15" ht="12.75" customHeight="1">
      <c r="A153" s="51">
        <v>144</v>
      </c>
      <c r="B153" s="53" t="s">
        <v>190</v>
      </c>
      <c r="C153" s="31">
        <v>277.45</v>
      </c>
      <c r="D153" s="36">
        <v>279.14999999999998</v>
      </c>
      <c r="E153" s="36">
        <v>274.89999999999998</v>
      </c>
      <c r="F153" s="36">
        <v>272.35000000000002</v>
      </c>
      <c r="G153" s="36">
        <v>268.10000000000002</v>
      </c>
      <c r="H153" s="36">
        <v>281.69999999999993</v>
      </c>
      <c r="I153" s="36">
        <v>285.94999999999993</v>
      </c>
      <c r="J153" s="36">
        <v>288.49999999999989</v>
      </c>
      <c r="K153" s="31">
        <v>283.39999999999998</v>
      </c>
      <c r="L153" s="31">
        <v>276.60000000000002</v>
      </c>
      <c r="M153" s="31">
        <v>115.29156999999999</v>
      </c>
      <c r="N153" s="1"/>
      <c r="O153" s="1"/>
    </row>
    <row r="154" spans="1:15" ht="12.75" customHeight="1">
      <c r="A154" s="51">
        <v>145</v>
      </c>
      <c r="B154" s="53" t="s">
        <v>284</v>
      </c>
      <c r="C154" s="31">
        <v>639.35</v>
      </c>
      <c r="D154" s="36">
        <v>638.7833333333333</v>
      </c>
      <c r="E154" s="36">
        <v>634.56666666666661</v>
      </c>
      <c r="F154" s="36">
        <v>629.7833333333333</v>
      </c>
      <c r="G154" s="36">
        <v>625.56666666666661</v>
      </c>
      <c r="H154" s="36">
        <v>643.56666666666661</v>
      </c>
      <c r="I154" s="36">
        <v>647.7833333333333</v>
      </c>
      <c r="J154" s="36">
        <v>652.56666666666661</v>
      </c>
      <c r="K154" s="31">
        <v>643</v>
      </c>
      <c r="L154" s="31">
        <v>634</v>
      </c>
      <c r="M154" s="31">
        <v>26.43862</v>
      </c>
      <c r="N154" s="1"/>
      <c r="O154" s="1"/>
    </row>
    <row r="155" spans="1:15" ht="12.75" customHeight="1">
      <c r="A155" s="51">
        <v>146</v>
      </c>
      <c r="B155" s="53" t="s">
        <v>285</v>
      </c>
      <c r="C155" s="31">
        <v>342.25</v>
      </c>
      <c r="D155" s="36">
        <v>342.84999999999997</v>
      </c>
      <c r="E155" s="36">
        <v>338.69999999999993</v>
      </c>
      <c r="F155" s="36">
        <v>335.15</v>
      </c>
      <c r="G155" s="36">
        <v>330.99999999999994</v>
      </c>
      <c r="H155" s="36">
        <v>346.39999999999992</v>
      </c>
      <c r="I155" s="36">
        <v>350.5499999999999</v>
      </c>
      <c r="J155" s="36">
        <v>354.09999999999991</v>
      </c>
      <c r="K155" s="31">
        <v>347</v>
      </c>
      <c r="L155" s="31">
        <v>339.3</v>
      </c>
      <c r="M155" s="31">
        <v>11.597</v>
      </c>
      <c r="N155" s="1"/>
      <c r="O155" s="1"/>
    </row>
    <row r="156" spans="1:15" ht="12.75" customHeight="1">
      <c r="A156" s="51">
        <v>147</v>
      </c>
      <c r="B156" s="53" t="s">
        <v>286</v>
      </c>
      <c r="C156" s="31">
        <v>1326.25</v>
      </c>
      <c r="D156" s="36">
        <v>1324.8333333333333</v>
      </c>
      <c r="E156" s="36">
        <v>1294.7166666666665</v>
      </c>
      <c r="F156" s="36">
        <v>1263.1833333333332</v>
      </c>
      <c r="G156" s="36">
        <v>1233.0666666666664</v>
      </c>
      <c r="H156" s="36">
        <v>1356.3666666666666</v>
      </c>
      <c r="I156" s="36">
        <v>1386.4833333333333</v>
      </c>
      <c r="J156" s="36">
        <v>1418.0166666666667</v>
      </c>
      <c r="K156" s="31">
        <v>1354.95</v>
      </c>
      <c r="L156" s="31">
        <v>1293.3</v>
      </c>
      <c r="M156" s="31">
        <v>24.069510000000001</v>
      </c>
      <c r="N156" s="1"/>
      <c r="O156" s="1"/>
    </row>
    <row r="157" spans="1:15" ht="12.75" customHeight="1">
      <c r="A157" s="51">
        <v>148</v>
      </c>
      <c r="B157" s="53" t="s">
        <v>197</v>
      </c>
      <c r="C157" s="31">
        <v>3576.8</v>
      </c>
      <c r="D157" s="36">
        <v>3578.2833333333333</v>
      </c>
      <c r="E157" s="36">
        <v>3519.6166666666668</v>
      </c>
      <c r="F157" s="36">
        <v>3462.4333333333334</v>
      </c>
      <c r="G157" s="36">
        <v>3403.7666666666669</v>
      </c>
      <c r="H157" s="36">
        <v>3635.4666666666667</v>
      </c>
      <c r="I157" s="36">
        <v>3694.1333333333337</v>
      </c>
      <c r="J157" s="36">
        <v>3751.3166666666666</v>
      </c>
      <c r="K157" s="31">
        <v>3636.95</v>
      </c>
      <c r="L157" s="31">
        <v>3521.1</v>
      </c>
      <c r="M157" s="31">
        <v>11.80397</v>
      </c>
      <c r="N157" s="1"/>
      <c r="O157" s="1"/>
    </row>
    <row r="158" spans="1:15" ht="12.75" customHeight="1">
      <c r="A158" s="51">
        <v>149</v>
      </c>
      <c r="B158" s="53" t="s">
        <v>191</v>
      </c>
      <c r="C158" s="31">
        <v>35581.5</v>
      </c>
      <c r="D158" s="36">
        <v>35635.950000000004</v>
      </c>
      <c r="E158" s="36">
        <v>35260.80000000001</v>
      </c>
      <c r="F158" s="36">
        <v>34940.100000000006</v>
      </c>
      <c r="G158" s="36">
        <v>34564.950000000012</v>
      </c>
      <c r="H158" s="36">
        <v>35956.650000000009</v>
      </c>
      <c r="I158" s="36">
        <v>36331.800000000003</v>
      </c>
      <c r="J158" s="36">
        <v>36652.500000000007</v>
      </c>
      <c r="K158" s="31">
        <v>36011.1</v>
      </c>
      <c r="L158" s="31">
        <v>35315.25</v>
      </c>
      <c r="M158" s="31">
        <v>0.13750000000000001</v>
      </c>
      <c r="N158" s="1"/>
      <c r="O158" s="1"/>
    </row>
    <row r="159" spans="1:15" ht="12.75" customHeight="1">
      <c r="A159" s="51">
        <v>150</v>
      </c>
      <c r="B159" s="53" t="s">
        <v>287</v>
      </c>
      <c r="C159" s="31">
        <v>1400.15</v>
      </c>
      <c r="D159" s="36">
        <v>1402.7</v>
      </c>
      <c r="E159" s="36">
        <v>1384.5</v>
      </c>
      <c r="F159" s="36">
        <v>1368.85</v>
      </c>
      <c r="G159" s="36">
        <v>1350.6499999999999</v>
      </c>
      <c r="H159" s="36">
        <v>1418.3500000000001</v>
      </c>
      <c r="I159" s="36">
        <v>1436.5500000000004</v>
      </c>
      <c r="J159" s="36">
        <v>1452.2000000000003</v>
      </c>
      <c r="K159" s="31">
        <v>1420.9</v>
      </c>
      <c r="L159" s="31">
        <v>1387.05</v>
      </c>
      <c r="M159" s="31">
        <v>2.29616</v>
      </c>
      <c r="N159" s="1"/>
      <c r="O159" s="1"/>
    </row>
    <row r="160" spans="1:15" ht="12.75" customHeight="1">
      <c r="A160" s="51">
        <v>151</v>
      </c>
      <c r="B160" s="53" t="s">
        <v>193</v>
      </c>
      <c r="C160" s="31">
        <v>3540.15</v>
      </c>
      <c r="D160" s="36">
        <v>3537.5666666666671</v>
      </c>
      <c r="E160" s="36">
        <v>3515.3833333333341</v>
      </c>
      <c r="F160" s="36">
        <v>3490.6166666666672</v>
      </c>
      <c r="G160" s="36">
        <v>3468.4333333333343</v>
      </c>
      <c r="H160" s="36">
        <v>3562.3333333333339</v>
      </c>
      <c r="I160" s="36">
        <v>3584.5166666666673</v>
      </c>
      <c r="J160" s="36">
        <v>3609.2833333333338</v>
      </c>
      <c r="K160" s="31">
        <v>3559.75</v>
      </c>
      <c r="L160" s="31">
        <v>3512.8</v>
      </c>
      <c r="M160" s="31">
        <v>3.30396</v>
      </c>
      <c r="N160" s="1"/>
      <c r="O160" s="1"/>
    </row>
    <row r="161" spans="1:15" ht="12.75" customHeight="1">
      <c r="A161" s="51">
        <v>152</v>
      </c>
      <c r="B161" s="53" t="s">
        <v>194</v>
      </c>
      <c r="C161" s="31">
        <v>312.2</v>
      </c>
      <c r="D161" s="36">
        <v>314.23333333333335</v>
      </c>
      <c r="E161" s="36">
        <v>308.26666666666671</v>
      </c>
      <c r="F161" s="36">
        <v>304.33333333333337</v>
      </c>
      <c r="G161" s="36">
        <v>298.36666666666673</v>
      </c>
      <c r="H161" s="36">
        <v>318.16666666666669</v>
      </c>
      <c r="I161" s="36">
        <v>324.13333333333338</v>
      </c>
      <c r="J161" s="36">
        <v>328.06666666666666</v>
      </c>
      <c r="K161" s="31">
        <v>320.2</v>
      </c>
      <c r="L161" s="31">
        <v>310.3</v>
      </c>
      <c r="M161" s="31">
        <v>60.108130000000003</v>
      </c>
      <c r="N161" s="1"/>
      <c r="O161" s="1"/>
    </row>
    <row r="162" spans="1:15" ht="12.75" customHeight="1">
      <c r="A162" s="51">
        <v>153</v>
      </c>
      <c r="B162" s="53" t="s">
        <v>196</v>
      </c>
      <c r="C162" s="31">
        <v>2986.95</v>
      </c>
      <c r="D162" s="36">
        <v>2999.9</v>
      </c>
      <c r="E162" s="36">
        <v>2965.1000000000004</v>
      </c>
      <c r="F162" s="36">
        <v>2943.2500000000005</v>
      </c>
      <c r="G162" s="36">
        <v>2908.4500000000007</v>
      </c>
      <c r="H162" s="36">
        <v>3021.75</v>
      </c>
      <c r="I162" s="36">
        <v>3056.55</v>
      </c>
      <c r="J162" s="36">
        <v>3078.3999999999996</v>
      </c>
      <c r="K162" s="31">
        <v>3034.7</v>
      </c>
      <c r="L162" s="31">
        <v>2978.05</v>
      </c>
      <c r="M162" s="31">
        <v>2.73543</v>
      </c>
      <c r="N162" s="1"/>
      <c r="O162" s="1"/>
    </row>
    <row r="163" spans="1:15" ht="12.75" customHeight="1">
      <c r="A163" s="51">
        <v>154</v>
      </c>
      <c r="B163" s="53" t="s">
        <v>192</v>
      </c>
      <c r="C163" s="31">
        <v>827.2</v>
      </c>
      <c r="D163" s="36">
        <v>826.71666666666658</v>
      </c>
      <c r="E163" s="36">
        <v>822.53333333333319</v>
      </c>
      <c r="F163" s="36">
        <v>817.86666666666656</v>
      </c>
      <c r="G163" s="36">
        <v>813.68333333333317</v>
      </c>
      <c r="H163" s="36">
        <v>831.38333333333321</v>
      </c>
      <c r="I163" s="36">
        <v>835.56666666666661</v>
      </c>
      <c r="J163" s="36">
        <v>840.23333333333323</v>
      </c>
      <c r="K163" s="31">
        <v>830.9</v>
      </c>
      <c r="L163" s="31">
        <v>822.05</v>
      </c>
      <c r="M163" s="31">
        <v>5.3110400000000002</v>
      </c>
      <c r="N163" s="1"/>
      <c r="O163" s="1"/>
    </row>
    <row r="164" spans="1:15" ht="12.75" customHeight="1">
      <c r="A164" s="51">
        <v>155</v>
      </c>
      <c r="B164" s="53" t="s">
        <v>199</v>
      </c>
      <c r="C164" s="31">
        <v>6490.95</v>
      </c>
      <c r="D164" s="36">
        <v>6494.9833333333327</v>
      </c>
      <c r="E164" s="36">
        <v>6447.0666666666657</v>
      </c>
      <c r="F164" s="36">
        <v>6403.1833333333334</v>
      </c>
      <c r="G164" s="36">
        <v>6355.2666666666664</v>
      </c>
      <c r="H164" s="36">
        <v>6538.866666666665</v>
      </c>
      <c r="I164" s="36">
        <v>6586.783333333331</v>
      </c>
      <c r="J164" s="36">
        <v>6630.6666666666642</v>
      </c>
      <c r="K164" s="31">
        <v>6542.9</v>
      </c>
      <c r="L164" s="31">
        <v>6451.1</v>
      </c>
      <c r="M164" s="31">
        <v>3.05803</v>
      </c>
      <c r="N164" s="1"/>
      <c r="O164" s="1"/>
    </row>
    <row r="165" spans="1:15" ht="12.75" customHeight="1">
      <c r="A165" s="51">
        <v>156</v>
      </c>
      <c r="B165" s="53" t="s">
        <v>288</v>
      </c>
      <c r="C165" s="31">
        <v>463.5</v>
      </c>
      <c r="D165" s="36">
        <v>465.18333333333334</v>
      </c>
      <c r="E165" s="36">
        <v>460.31666666666666</v>
      </c>
      <c r="F165" s="36">
        <v>457.13333333333333</v>
      </c>
      <c r="G165" s="36">
        <v>452.26666666666665</v>
      </c>
      <c r="H165" s="36">
        <v>468.36666666666667</v>
      </c>
      <c r="I165" s="36">
        <v>473.23333333333335</v>
      </c>
      <c r="J165" s="36">
        <v>476.41666666666669</v>
      </c>
      <c r="K165" s="31">
        <v>470.05</v>
      </c>
      <c r="L165" s="31">
        <v>462</v>
      </c>
      <c r="M165" s="31">
        <v>9.6635299999999997</v>
      </c>
      <c r="N165" s="1"/>
      <c r="O165" s="1"/>
    </row>
    <row r="166" spans="1:15" ht="12.75" customHeight="1">
      <c r="A166" s="51">
        <v>157</v>
      </c>
      <c r="B166" s="53" t="s">
        <v>195</v>
      </c>
      <c r="C166" s="31">
        <v>468.1</v>
      </c>
      <c r="D166" s="36">
        <v>463.8</v>
      </c>
      <c r="E166" s="36">
        <v>458.3</v>
      </c>
      <c r="F166" s="36">
        <v>448.5</v>
      </c>
      <c r="G166" s="36">
        <v>443</v>
      </c>
      <c r="H166" s="36">
        <v>473.6</v>
      </c>
      <c r="I166" s="36">
        <v>479.1</v>
      </c>
      <c r="J166" s="36">
        <v>488.90000000000003</v>
      </c>
      <c r="K166" s="31">
        <v>469.3</v>
      </c>
      <c r="L166" s="31">
        <v>454</v>
      </c>
      <c r="M166" s="31">
        <v>161.22078999999999</v>
      </c>
      <c r="N166" s="1"/>
      <c r="O166" s="1"/>
    </row>
    <row r="167" spans="1:15" ht="12.75" customHeight="1">
      <c r="A167" s="51">
        <v>158</v>
      </c>
      <c r="B167" s="53" t="s">
        <v>200</v>
      </c>
      <c r="C167" s="31">
        <v>313.14999999999998</v>
      </c>
      <c r="D167" s="36">
        <v>313.3</v>
      </c>
      <c r="E167" s="36">
        <v>310.60000000000002</v>
      </c>
      <c r="F167" s="36">
        <v>308.05</v>
      </c>
      <c r="G167" s="36">
        <v>305.35000000000002</v>
      </c>
      <c r="H167" s="36">
        <v>315.85000000000002</v>
      </c>
      <c r="I167" s="36">
        <v>318.54999999999995</v>
      </c>
      <c r="J167" s="36">
        <v>321.10000000000002</v>
      </c>
      <c r="K167" s="31">
        <v>316</v>
      </c>
      <c r="L167" s="31">
        <v>310.75</v>
      </c>
      <c r="M167" s="31">
        <v>90.695509999999999</v>
      </c>
      <c r="N167" s="1"/>
      <c r="O167" s="1"/>
    </row>
    <row r="168" spans="1:15" ht="12.75" customHeight="1">
      <c r="A168" s="51">
        <v>159</v>
      </c>
      <c r="B168" s="53" t="s">
        <v>289</v>
      </c>
      <c r="C168" s="31">
        <v>1561.4</v>
      </c>
      <c r="D168" s="36">
        <v>1553.8166666666666</v>
      </c>
      <c r="E168" s="36">
        <v>1517.6333333333332</v>
      </c>
      <c r="F168" s="36">
        <v>1473.8666666666666</v>
      </c>
      <c r="G168" s="36">
        <v>1437.6833333333332</v>
      </c>
      <c r="H168" s="36">
        <v>1597.5833333333333</v>
      </c>
      <c r="I168" s="36">
        <v>1633.7666666666667</v>
      </c>
      <c r="J168" s="36">
        <v>1677.5333333333333</v>
      </c>
      <c r="K168" s="31">
        <v>1590</v>
      </c>
      <c r="L168" s="31">
        <v>1510.05</v>
      </c>
      <c r="M168" s="31">
        <v>8.8813600000000008</v>
      </c>
      <c r="N168" s="1"/>
      <c r="O168" s="1"/>
    </row>
    <row r="169" spans="1:15" ht="12.75" customHeight="1">
      <c r="A169" s="51">
        <v>160</v>
      </c>
      <c r="B169" s="53" t="s">
        <v>290</v>
      </c>
      <c r="C169" s="31">
        <v>15653.2</v>
      </c>
      <c r="D169" s="36">
        <v>15681.066666666666</v>
      </c>
      <c r="E169" s="36">
        <v>15562.133333333331</v>
      </c>
      <c r="F169" s="36">
        <v>15471.066666666666</v>
      </c>
      <c r="G169" s="36">
        <v>15352.133333333331</v>
      </c>
      <c r="H169" s="36">
        <v>15772.133333333331</v>
      </c>
      <c r="I169" s="36">
        <v>15891.066666666666</v>
      </c>
      <c r="J169" s="36">
        <v>15982.133333333331</v>
      </c>
      <c r="K169" s="31">
        <v>15800</v>
      </c>
      <c r="L169" s="31">
        <v>15590</v>
      </c>
      <c r="M169" s="31">
        <v>2.7050000000000001E-2</v>
      </c>
      <c r="N169" s="1"/>
      <c r="O169" s="1"/>
    </row>
    <row r="170" spans="1:15" ht="12.75" customHeight="1">
      <c r="A170" s="51">
        <v>161</v>
      </c>
      <c r="B170" s="53" t="s">
        <v>198</v>
      </c>
      <c r="C170" s="31">
        <v>125.1</v>
      </c>
      <c r="D170" s="36">
        <v>125.21666666666665</v>
      </c>
      <c r="E170" s="36">
        <v>124.48333333333331</v>
      </c>
      <c r="F170" s="36">
        <v>123.86666666666665</v>
      </c>
      <c r="G170" s="36">
        <v>123.1333333333333</v>
      </c>
      <c r="H170" s="36">
        <v>125.83333333333331</v>
      </c>
      <c r="I170" s="36">
        <v>126.56666666666666</v>
      </c>
      <c r="J170" s="36">
        <v>127.18333333333332</v>
      </c>
      <c r="K170" s="31">
        <v>125.95</v>
      </c>
      <c r="L170" s="31">
        <v>124.6</v>
      </c>
      <c r="M170" s="31">
        <v>200.71553</v>
      </c>
      <c r="N170" s="1"/>
      <c r="O170" s="1"/>
    </row>
    <row r="171" spans="1:15" ht="12.75" customHeight="1">
      <c r="A171" s="51">
        <v>162</v>
      </c>
      <c r="B171" s="53" t="s">
        <v>205</v>
      </c>
      <c r="C171" s="31">
        <v>543.95000000000005</v>
      </c>
      <c r="D171" s="36">
        <v>543.63333333333333</v>
      </c>
      <c r="E171" s="36">
        <v>539.61666666666667</v>
      </c>
      <c r="F171" s="36">
        <v>535.2833333333333</v>
      </c>
      <c r="G171" s="36">
        <v>531.26666666666665</v>
      </c>
      <c r="H171" s="36">
        <v>547.9666666666667</v>
      </c>
      <c r="I171" s="36">
        <v>551.98333333333335</v>
      </c>
      <c r="J171" s="36">
        <v>556.31666666666672</v>
      </c>
      <c r="K171" s="31">
        <v>547.65</v>
      </c>
      <c r="L171" s="31">
        <v>539.29999999999995</v>
      </c>
      <c r="M171" s="31">
        <v>76.802520000000001</v>
      </c>
      <c r="N171" s="1"/>
      <c r="O171" s="1"/>
    </row>
    <row r="172" spans="1:15" ht="12.75" customHeight="1">
      <c r="A172" s="51">
        <v>163</v>
      </c>
      <c r="B172" s="53" t="s">
        <v>462</v>
      </c>
      <c r="C172" s="31">
        <v>290.8</v>
      </c>
      <c r="D172" s="36">
        <v>288.26666666666665</v>
      </c>
      <c r="E172" s="36">
        <v>283.0333333333333</v>
      </c>
      <c r="F172" s="36">
        <v>275.26666666666665</v>
      </c>
      <c r="G172" s="36">
        <v>270.0333333333333</v>
      </c>
      <c r="H172" s="36">
        <v>296.0333333333333</v>
      </c>
      <c r="I172" s="36">
        <v>301.26666666666665</v>
      </c>
      <c r="J172" s="36">
        <v>309.0333333333333</v>
      </c>
      <c r="K172" s="31">
        <v>293.5</v>
      </c>
      <c r="L172" s="31">
        <v>280.5</v>
      </c>
      <c r="M172" s="31">
        <v>295.99889000000002</v>
      </c>
      <c r="N172" s="1"/>
      <c r="O172" s="1"/>
    </row>
    <row r="173" spans="1:15" ht="12.75" customHeight="1">
      <c r="A173" s="51">
        <v>164</v>
      </c>
      <c r="B173" s="53" t="s">
        <v>206</v>
      </c>
      <c r="C173" s="31">
        <v>2871.4</v>
      </c>
      <c r="D173" s="36">
        <v>2857.4333333333329</v>
      </c>
      <c r="E173" s="36">
        <v>2840.4666666666658</v>
      </c>
      <c r="F173" s="36">
        <v>2809.5333333333328</v>
      </c>
      <c r="G173" s="36">
        <v>2792.5666666666657</v>
      </c>
      <c r="H173" s="36">
        <v>2888.3666666666659</v>
      </c>
      <c r="I173" s="36">
        <v>2905.333333333333</v>
      </c>
      <c r="J173" s="36">
        <v>2936.266666666666</v>
      </c>
      <c r="K173" s="31">
        <v>2874.4</v>
      </c>
      <c r="L173" s="31">
        <v>2826.5</v>
      </c>
      <c r="M173" s="31">
        <v>54.582380000000001</v>
      </c>
      <c r="N173" s="1"/>
      <c r="O173" s="1"/>
    </row>
    <row r="174" spans="1:15" ht="12.75" customHeight="1">
      <c r="A174" s="51">
        <v>165</v>
      </c>
      <c r="B174" s="53" t="s">
        <v>208</v>
      </c>
      <c r="C174" s="31">
        <v>714.9</v>
      </c>
      <c r="D174" s="36">
        <v>715.2833333333333</v>
      </c>
      <c r="E174" s="36">
        <v>712.16666666666663</v>
      </c>
      <c r="F174" s="36">
        <v>709.43333333333328</v>
      </c>
      <c r="G174" s="36">
        <v>706.31666666666661</v>
      </c>
      <c r="H174" s="36">
        <v>718.01666666666665</v>
      </c>
      <c r="I174" s="36">
        <v>721.13333333333344</v>
      </c>
      <c r="J174" s="36">
        <v>723.86666666666667</v>
      </c>
      <c r="K174" s="31">
        <v>718.4</v>
      </c>
      <c r="L174" s="31">
        <v>712.55</v>
      </c>
      <c r="M174" s="31">
        <v>6.4745400000000002</v>
      </c>
      <c r="N174" s="1"/>
      <c r="O174" s="1"/>
    </row>
    <row r="175" spans="1:15" ht="12.75" customHeight="1">
      <c r="A175" s="51">
        <v>166</v>
      </c>
      <c r="B175" t="s">
        <v>209</v>
      </c>
      <c r="C175" s="31">
        <v>1434.2</v>
      </c>
      <c r="D175" s="36">
        <v>1438.2333333333333</v>
      </c>
      <c r="E175" s="36">
        <v>1426.4666666666667</v>
      </c>
      <c r="F175" s="36">
        <v>1418.7333333333333</v>
      </c>
      <c r="G175" s="36">
        <v>1406.9666666666667</v>
      </c>
      <c r="H175" s="36">
        <v>1445.9666666666667</v>
      </c>
      <c r="I175" s="36">
        <v>1457.7333333333336</v>
      </c>
      <c r="J175" s="36">
        <v>1465.4666666666667</v>
      </c>
      <c r="K175" s="31">
        <v>1450</v>
      </c>
      <c r="L175" s="31">
        <v>1430.5</v>
      </c>
      <c r="M175" s="31">
        <v>24.33315</v>
      </c>
      <c r="N175" s="1"/>
      <c r="O175" s="1"/>
    </row>
    <row r="176" spans="1:15" ht="12.75" customHeight="1">
      <c r="A176" s="51">
        <v>167</v>
      </c>
      <c r="B176" s="53" t="s">
        <v>213</v>
      </c>
      <c r="C176" s="31">
        <v>2280.35</v>
      </c>
      <c r="D176" s="36">
        <v>2275.4499999999998</v>
      </c>
      <c r="E176" s="36">
        <v>2263.4499999999998</v>
      </c>
      <c r="F176" s="36">
        <v>2246.5500000000002</v>
      </c>
      <c r="G176" s="36">
        <v>2234.5500000000002</v>
      </c>
      <c r="H176" s="36">
        <v>2292.3499999999995</v>
      </c>
      <c r="I176" s="36">
        <v>2304.3499999999995</v>
      </c>
      <c r="J176" s="36">
        <v>2321.2499999999991</v>
      </c>
      <c r="K176" s="31">
        <v>2287.4499999999998</v>
      </c>
      <c r="L176" s="31">
        <v>2258.5500000000002</v>
      </c>
      <c r="M176" s="31">
        <v>3.2157200000000001</v>
      </c>
      <c r="N176" s="1"/>
      <c r="O176" s="1"/>
    </row>
    <row r="177" spans="1:15" ht="12.75" customHeight="1">
      <c r="A177" s="51">
        <v>168</v>
      </c>
      <c r="B177" s="53" t="s">
        <v>177</v>
      </c>
      <c r="C177" s="31">
        <v>129.35</v>
      </c>
      <c r="D177" s="36">
        <v>129</v>
      </c>
      <c r="E177" s="36">
        <v>127.9</v>
      </c>
      <c r="F177" s="36">
        <v>126.45</v>
      </c>
      <c r="G177" s="36">
        <v>125.35000000000001</v>
      </c>
      <c r="H177" s="36">
        <v>130.44999999999999</v>
      </c>
      <c r="I177" s="36">
        <v>131.55000000000001</v>
      </c>
      <c r="J177" s="36">
        <v>133</v>
      </c>
      <c r="K177" s="31">
        <v>130.1</v>
      </c>
      <c r="L177" s="31">
        <v>127.55</v>
      </c>
      <c r="M177" s="31">
        <v>121.31501</v>
      </c>
      <c r="N177" s="1"/>
      <c r="O177" s="1"/>
    </row>
    <row r="178" spans="1:15" ht="12.75" customHeight="1">
      <c r="A178" s="51">
        <v>169</v>
      </c>
      <c r="B178" s="53" t="s">
        <v>211</v>
      </c>
      <c r="C178" s="31">
        <v>26305.8</v>
      </c>
      <c r="D178" s="36">
        <v>26038.483333333334</v>
      </c>
      <c r="E178" s="36">
        <v>25733.566666666666</v>
      </c>
      <c r="F178" s="36">
        <v>25161.333333333332</v>
      </c>
      <c r="G178" s="36">
        <v>24856.416666666664</v>
      </c>
      <c r="H178" s="36">
        <v>26610.716666666667</v>
      </c>
      <c r="I178" s="36">
        <v>26915.633333333331</v>
      </c>
      <c r="J178" s="36">
        <v>27487.866666666669</v>
      </c>
      <c r="K178" s="31">
        <v>26343.4</v>
      </c>
      <c r="L178" s="31">
        <v>25466.25</v>
      </c>
      <c r="M178" s="31">
        <v>0.32324999999999998</v>
      </c>
      <c r="N178" s="1"/>
      <c r="O178" s="1"/>
    </row>
    <row r="179" spans="1:15" ht="12.75" customHeight="1">
      <c r="A179" s="51">
        <v>170</v>
      </c>
      <c r="B179" s="53" t="s">
        <v>214</v>
      </c>
      <c r="C179" s="31">
        <v>2371.6</v>
      </c>
      <c r="D179" s="36">
        <v>2359.75</v>
      </c>
      <c r="E179" s="36">
        <v>2332.85</v>
      </c>
      <c r="F179" s="36">
        <v>2294.1</v>
      </c>
      <c r="G179" s="36">
        <v>2267.1999999999998</v>
      </c>
      <c r="H179" s="36">
        <v>2398.5</v>
      </c>
      <c r="I179" s="36">
        <v>2425.3999999999996</v>
      </c>
      <c r="J179" s="36">
        <v>2464.15</v>
      </c>
      <c r="K179" s="31">
        <v>2386.65</v>
      </c>
      <c r="L179" s="31">
        <v>2321</v>
      </c>
      <c r="M179" s="31">
        <v>9.4582700000000006</v>
      </c>
      <c r="N179" s="1"/>
      <c r="O179" s="1"/>
    </row>
    <row r="180" spans="1:15" ht="12.75" customHeight="1">
      <c r="A180" s="51">
        <v>171</v>
      </c>
      <c r="B180" s="53" t="s">
        <v>212</v>
      </c>
      <c r="C180" s="31">
        <v>7185.35</v>
      </c>
      <c r="D180" s="36">
        <v>7153.1500000000005</v>
      </c>
      <c r="E180" s="36">
        <v>7076.3000000000011</v>
      </c>
      <c r="F180" s="36">
        <v>6967.2500000000009</v>
      </c>
      <c r="G180" s="36">
        <v>6890.4000000000015</v>
      </c>
      <c r="H180" s="36">
        <v>7262.2000000000007</v>
      </c>
      <c r="I180" s="36">
        <v>7339.0500000000011</v>
      </c>
      <c r="J180" s="36">
        <v>7448.1</v>
      </c>
      <c r="K180" s="31">
        <v>7230</v>
      </c>
      <c r="L180" s="31">
        <v>7044.1</v>
      </c>
      <c r="M180" s="31">
        <v>6.7663200000000003</v>
      </c>
      <c r="N180" s="1"/>
      <c r="O180" s="1"/>
    </row>
    <row r="181" spans="1:15" ht="12.75" customHeight="1">
      <c r="A181" s="51">
        <v>172</v>
      </c>
      <c r="B181" s="53" t="s">
        <v>291</v>
      </c>
      <c r="C181" s="31">
        <v>612.75</v>
      </c>
      <c r="D181" s="36">
        <v>608.30000000000007</v>
      </c>
      <c r="E181" s="36">
        <v>602.60000000000014</v>
      </c>
      <c r="F181" s="36">
        <v>592.45000000000005</v>
      </c>
      <c r="G181" s="36">
        <v>586.75000000000011</v>
      </c>
      <c r="H181" s="36">
        <v>618.45000000000016</v>
      </c>
      <c r="I181" s="36">
        <v>624.1500000000002</v>
      </c>
      <c r="J181" s="36">
        <v>634.30000000000018</v>
      </c>
      <c r="K181" s="31">
        <v>614</v>
      </c>
      <c r="L181" s="31">
        <v>598.15</v>
      </c>
      <c r="M181" s="31">
        <v>12.713900000000001</v>
      </c>
      <c r="N181" s="1"/>
      <c r="O181" s="1"/>
    </row>
    <row r="182" spans="1:15" ht="12.75" customHeight="1">
      <c r="A182" s="51">
        <v>173</v>
      </c>
      <c r="B182" s="53" t="s">
        <v>210</v>
      </c>
      <c r="C182" s="31">
        <v>817.85</v>
      </c>
      <c r="D182" s="36">
        <v>817.16666666666663</v>
      </c>
      <c r="E182" s="36">
        <v>811.88333333333321</v>
      </c>
      <c r="F182" s="36">
        <v>805.91666666666663</v>
      </c>
      <c r="G182" s="36">
        <v>800.63333333333321</v>
      </c>
      <c r="H182" s="36">
        <v>823.13333333333321</v>
      </c>
      <c r="I182" s="36">
        <v>828.41666666666674</v>
      </c>
      <c r="J182" s="36">
        <v>834.38333333333321</v>
      </c>
      <c r="K182" s="31">
        <v>822.45</v>
      </c>
      <c r="L182" s="31">
        <v>811.2</v>
      </c>
      <c r="M182" s="31">
        <v>124.92509</v>
      </c>
      <c r="N182" s="1"/>
      <c r="O182" s="1"/>
    </row>
    <row r="183" spans="1:15" ht="12.75" customHeight="1">
      <c r="A183" s="51">
        <v>174</v>
      </c>
      <c r="B183" s="53" t="s">
        <v>207</v>
      </c>
      <c r="C183" s="31">
        <v>166.9</v>
      </c>
      <c r="D183" s="36">
        <v>166.63333333333333</v>
      </c>
      <c r="E183" s="36">
        <v>164.26666666666665</v>
      </c>
      <c r="F183" s="36">
        <v>161.63333333333333</v>
      </c>
      <c r="G183" s="36">
        <v>159.26666666666665</v>
      </c>
      <c r="H183" s="36">
        <v>169.26666666666665</v>
      </c>
      <c r="I183" s="36">
        <v>171.63333333333333</v>
      </c>
      <c r="J183" s="36">
        <v>174.26666666666665</v>
      </c>
      <c r="K183" s="31">
        <v>169</v>
      </c>
      <c r="L183" s="31">
        <v>164</v>
      </c>
      <c r="M183" s="31">
        <v>249.68544</v>
      </c>
      <c r="N183" s="1"/>
      <c r="O183" s="1"/>
    </row>
    <row r="184" spans="1:15" ht="12.75" customHeight="1">
      <c r="A184" s="51">
        <v>175</v>
      </c>
      <c r="B184" s="53" t="s">
        <v>215</v>
      </c>
      <c r="C184" s="31">
        <v>1531.4</v>
      </c>
      <c r="D184" s="36">
        <v>1529.6166666666668</v>
      </c>
      <c r="E184" s="36">
        <v>1521.9333333333336</v>
      </c>
      <c r="F184" s="36">
        <v>1512.4666666666669</v>
      </c>
      <c r="G184" s="36">
        <v>1504.7833333333338</v>
      </c>
      <c r="H184" s="36">
        <v>1539.0833333333335</v>
      </c>
      <c r="I184" s="36">
        <v>1546.7666666666669</v>
      </c>
      <c r="J184" s="36">
        <v>1556.2333333333333</v>
      </c>
      <c r="K184" s="31">
        <v>1537.3</v>
      </c>
      <c r="L184" s="31">
        <v>1520.15</v>
      </c>
      <c r="M184" s="31">
        <v>13.41676</v>
      </c>
      <c r="N184" s="1"/>
      <c r="O184" s="1"/>
    </row>
    <row r="185" spans="1:15" ht="12.75" customHeight="1">
      <c r="A185" s="51">
        <v>176</v>
      </c>
      <c r="B185" s="53" t="s">
        <v>216</v>
      </c>
      <c r="C185" s="31">
        <v>674.5</v>
      </c>
      <c r="D185" s="36">
        <v>672.66666666666663</v>
      </c>
      <c r="E185" s="36">
        <v>668.63333333333321</v>
      </c>
      <c r="F185" s="36">
        <v>662.76666666666654</v>
      </c>
      <c r="G185" s="36">
        <v>658.73333333333312</v>
      </c>
      <c r="H185" s="36">
        <v>678.5333333333333</v>
      </c>
      <c r="I185" s="36">
        <v>682.56666666666683</v>
      </c>
      <c r="J185" s="36">
        <v>688.43333333333339</v>
      </c>
      <c r="K185" s="31">
        <v>676.7</v>
      </c>
      <c r="L185" s="31">
        <v>666.8</v>
      </c>
      <c r="M185" s="31">
        <v>3.87582</v>
      </c>
      <c r="N185" s="1"/>
      <c r="O185" s="1"/>
    </row>
    <row r="186" spans="1:15" ht="12.75" customHeight="1">
      <c r="A186" s="51">
        <v>177</v>
      </c>
      <c r="B186" s="53" t="s">
        <v>217</v>
      </c>
      <c r="C186" s="31">
        <v>690.85</v>
      </c>
      <c r="D186" s="36">
        <v>690.65</v>
      </c>
      <c r="E186" s="36">
        <v>687.3</v>
      </c>
      <c r="F186" s="36">
        <v>683.75</v>
      </c>
      <c r="G186" s="36">
        <v>680.4</v>
      </c>
      <c r="H186" s="36">
        <v>694.19999999999993</v>
      </c>
      <c r="I186" s="36">
        <v>697.55000000000007</v>
      </c>
      <c r="J186" s="36">
        <v>701.09999999999991</v>
      </c>
      <c r="K186" s="31">
        <v>694</v>
      </c>
      <c r="L186" s="31">
        <v>687.1</v>
      </c>
      <c r="M186" s="31">
        <v>6.96455</v>
      </c>
      <c r="N186" s="1"/>
      <c r="O186" s="1"/>
    </row>
    <row r="187" spans="1:15" ht="12.75" customHeight="1">
      <c r="A187" s="51">
        <v>178</v>
      </c>
      <c r="B187" s="53" t="s">
        <v>229</v>
      </c>
      <c r="C187" s="31">
        <v>2184.4499999999998</v>
      </c>
      <c r="D187" s="36">
        <v>2164.0500000000002</v>
      </c>
      <c r="E187" s="36">
        <v>2135.4500000000003</v>
      </c>
      <c r="F187" s="36">
        <v>2086.4500000000003</v>
      </c>
      <c r="G187" s="36">
        <v>2057.8500000000004</v>
      </c>
      <c r="H187" s="36">
        <v>2213.0500000000002</v>
      </c>
      <c r="I187" s="36">
        <v>2241.6500000000005</v>
      </c>
      <c r="J187" s="36">
        <v>2290.65</v>
      </c>
      <c r="K187" s="31">
        <v>2192.65</v>
      </c>
      <c r="L187" s="31">
        <v>2115.0500000000002</v>
      </c>
      <c r="M187" s="31">
        <v>10.907</v>
      </c>
      <c r="N187" s="1"/>
      <c r="O187" s="1"/>
    </row>
    <row r="188" spans="1:15" ht="12.75" customHeight="1">
      <c r="A188" s="51">
        <v>179</v>
      </c>
      <c r="B188" s="53" t="s">
        <v>218</v>
      </c>
      <c r="C188" s="31">
        <v>1084.45</v>
      </c>
      <c r="D188" s="36">
        <v>1089.5</v>
      </c>
      <c r="E188" s="36">
        <v>1073.75</v>
      </c>
      <c r="F188" s="36">
        <v>1063.05</v>
      </c>
      <c r="G188" s="36">
        <v>1047.3</v>
      </c>
      <c r="H188" s="36">
        <v>1100.2</v>
      </c>
      <c r="I188" s="36">
        <v>1115.95</v>
      </c>
      <c r="J188" s="36">
        <v>1126.6500000000001</v>
      </c>
      <c r="K188" s="31">
        <v>1105.25</v>
      </c>
      <c r="L188" s="31">
        <v>1078.8</v>
      </c>
      <c r="M188" s="31">
        <v>6.9584999999999999</v>
      </c>
      <c r="N188" s="1"/>
      <c r="O188" s="1"/>
    </row>
    <row r="189" spans="1:15" ht="12.75" customHeight="1">
      <c r="A189" s="51">
        <v>180</v>
      </c>
      <c r="B189" s="53" t="s">
        <v>219</v>
      </c>
      <c r="C189" s="31">
        <v>1802.05</v>
      </c>
      <c r="D189" s="36">
        <v>1801.05</v>
      </c>
      <c r="E189" s="36">
        <v>1791.75</v>
      </c>
      <c r="F189" s="36">
        <v>1781.45</v>
      </c>
      <c r="G189" s="36">
        <v>1772.15</v>
      </c>
      <c r="H189" s="36">
        <v>1811.35</v>
      </c>
      <c r="I189" s="36">
        <v>1820.6499999999996</v>
      </c>
      <c r="J189" s="36">
        <v>1830.9499999999998</v>
      </c>
      <c r="K189" s="31">
        <v>1810.35</v>
      </c>
      <c r="L189" s="31">
        <v>1790.75</v>
      </c>
      <c r="M189" s="31">
        <v>3.0044200000000001</v>
      </c>
      <c r="N189" s="1"/>
      <c r="O189" s="1"/>
    </row>
    <row r="190" spans="1:15" ht="12.75" customHeight="1">
      <c r="A190" s="51">
        <v>181</v>
      </c>
      <c r="B190" s="53" t="s">
        <v>224</v>
      </c>
      <c r="C190" s="31">
        <v>3834.1</v>
      </c>
      <c r="D190" s="36">
        <v>3861.3666666666668</v>
      </c>
      <c r="E190" s="36">
        <v>3802.7333333333336</v>
      </c>
      <c r="F190" s="36">
        <v>3771.3666666666668</v>
      </c>
      <c r="G190" s="36">
        <v>3712.7333333333336</v>
      </c>
      <c r="H190" s="36">
        <v>3892.7333333333336</v>
      </c>
      <c r="I190" s="36">
        <v>3951.3666666666668</v>
      </c>
      <c r="J190" s="36">
        <v>3982.7333333333336</v>
      </c>
      <c r="K190" s="31">
        <v>3920</v>
      </c>
      <c r="L190" s="31">
        <v>3830</v>
      </c>
      <c r="M190" s="31">
        <v>27.65804</v>
      </c>
      <c r="N190" s="1"/>
      <c r="O190" s="1"/>
    </row>
    <row r="191" spans="1:15" ht="12.75" customHeight="1">
      <c r="A191" s="51">
        <v>182</v>
      </c>
      <c r="B191" s="53" t="s">
        <v>220</v>
      </c>
      <c r="C191" s="31">
        <v>1095.2</v>
      </c>
      <c r="D191" s="36">
        <v>1095.1833333333334</v>
      </c>
      <c r="E191" s="36">
        <v>1089.1666666666667</v>
      </c>
      <c r="F191" s="36">
        <v>1083.1333333333334</v>
      </c>
      <c r="G191" s="36">
        <v>1077.1166666666668</v>
      </c>
      <c r="H191" s="36">
        <v>1101.2166666666667</v>
      </c>
      <c r="I191" s="36">
        <v>1107.2333333333331</v>
      </c>
      <c r="J191" s="36">
        <v>1113.2666666666667</v>
      </c>
      <c r="K191" s="31">
        <v>1101.2</v>
      </c>
      <c r="L191" s="31">
        <v>1089.1500000000001</v>
      </c>
      <c r="M191" s="31">
        <v>10.69069</v>
      </c>
      <c r="N191" s="1"/>
      <c r="O191" s="1"/>
    </row>
    <row r="192" spans="1:15" ht="12.75" customHeight="1">
      <c r="A192" s="51">
        <v>183</v>
      </c>
      <c r="B192" s="53" t="s">
        <v>292</v>
      </c>
      <c r="C192" s="31">
        <v>7359</v>
      </c>
      <c r="D192" s="36">
        <v>7332.9000000000005</v>
      </c>
      <c r="E192" s="36">
        <v>7296.1000000000013</v>
      </c>
      <c r="F192" s="36">
        <v>7233.2000000000007</v>
      </c>
      <c r="G192" s="36">
        <v>7196.4000000000015</v>
      </c>
      <c r="H192" s="36">
        <v>7395.8000000000011</v>
      </c>
      <c r="I192" s="36">
        <v>7432.6</v>
      </c>
      <c r="J192" s="36">
        <v>7495.5000000000009</v>
      </c>
      <c r="K192" s="31">
        <v>7369.7</v>
      </c>
      <c r="L192" s="31">
        <v>7270</v>
      </c>
      <c r="M192" s="31">
        <v>0.82865999999999995</v>
      </c>
      <c r="N192" s="1"/>
      <c r="O192" s="1"/>
    </row>
    <row r="193" spans="1:15" ht="12.75" customHeight="1">
      <c r="A193" s="51">
        <v>184</v>
      </c>
      <c r="B193" s="53" t="s">
        <v>497</v>
      </c>
      <c r="C193" s="31">
        <v>636.75</v>
      </c>
      <c r="D193" s="36">
        <v>635.91666666666663</v>
      </c>
      <c r="E193" s="36">
        <v>632.58333333333326</v>
      </c>
      <c r="F193" s="36">
        <v>628.41666666666663</v>
      </c>
      <c r="G193" s="36">
        <v>625.08333333333326</v>
      </c>
      <c r="H193" s="36">
        <v>640.08333333333326</v>
      </c>
      <c r="I193" s="36">
        <v>643.41666666666652</v>
      </c>
      <c r="J193" s="36">
        <v>647.58333333333326</v>
      </c>
      <c r="K193" s="31">
        <v>639.25</v>
      </c>
      <c r="L193" s="31">
        <v>631.75</v>
      </c>
      <c r="M193" s="31">
        <v>10.81386</v>
      </c>
      <c r="N193" s="1"/>
      <c r="O193" s="1"/>
    </row>
    <row r="194" spans="1:15" ht="12.75" customHeight="1">
      <c r="A194" s="51">
        <v>185</v>
      </c>
      <c r="B194" s="53" t="s">
        <v>221</v>
      </c>
      <c r="C194" s="31">
        <v>945.7</v>
      </c>
      <c r="D194" s="36">
        <v>946.69999999999993</v>
      </c>
      <c r="E194" s="36">
        <v>939.99999999999989</v>
      </c>
      <c r="F194" s="36">
        <v>934.3</v>
      </c>
      <c r="G194" s="36">
        <v>927.59999999999991</v>
      </c>
      <c r="H194" s="36">
        <v>952.39999999999986</v>
      </c>
      <c r="I194" s="36">
        <v>959.09999999999991</v>
      </c>
      <c r="J194" s="36">
        <v>964.79999999999984</v>
      </c>
      <c r="K194" s="31">
        <v>953.4</v>
      </c>
      <c r="L194" s="31">
        <v>941</v>
      </c>
      <c r="M194" s="31">
        <v>132.05511999999999</v>
      </c>
      <c r="N194" s="1"/>
      <c r="O194" s="1"/>
    </row>
    <row r="195" spans="1:15" ht="12.75" customHeight="1">
      <c r="A195" s="51">
        <v>186</v>
      </c>
      <c r="B195" s="53" t="s">
        <v>222</v>
      </c>
      <c r="C195" s="31">
        <v>436.3</v>
      </c>
      <c r="D195" s="36">
        <v>435.65000000000003</v>
      </c>
      <c r="E195" s="36">
        <v>433.00000000000006</v>
      </c>
      <c r="F195" s="36">
        <v>429.70000000000005</v>
      </c>
      <c r="G195" s="36">
        <v>427.05000000000007</v>
      </c>
      <c r="H195" s="36">
        <v>438.95000000000005</v>
      </c>
      <c r="I195" s="36">
        <v>441.6</v>
      </c>
      <c r="J195" s="36">
        <v>444.90000000000003</v>
      </c>
      <c r="K195" s="31">
        <v>438.3</v>
      </c>
      <c r="L195" s="31">
        <v>432.35</v>
      </c>
      <c r="M195" s="31">
        <v>73.882130000000004</v>
      </c>
      <c r="N195" s="1"/>
      <c r="O195" s="1"/>
    </row>
    <row r="196" spans="1:15" ht="12.75" customHeight="1">
      <c r="A196" s="51">
        <v>187</v>
      </c>
      <c r="B196" s="53" t="s">
        <v>223</v>
      </c>
      <c r="C196" s="31">
        <v>167.35</v>
      </c>
      <c r="D196" s="36">
        <v>167.08333333333331</v>
      </c>
      <c r="E196" s="36">
        <v>165.71666666666664</v>
      </c>
      <c r="F196" s="36">
        <v>164.08333333333331</v>
      </c>
      <c r="G196" s="36">
        <v>162.71666666666664</v>
      </c>
      <c r="H196" s="36">
        <v>168.71666666666664</v>
      </c>
      <c r="I196" s="36">
        <v>170.08333333333331</v>
      </c>
      <c r="J196" s="36">
        <v>171.71666666666664</v>
      </c>
      <c r="K196" s="31">
        <v>168.45</v>
      </c>
      <c r="L196" s="31">
        <v>165.45</v>
      </c>
      <c r="M196" s="31">
        <v>391.81277</v>
      </c>
      <c r="N196" s="1"/>
      <c r="O196" s="1"/>
    </row>
    <row r="197" spans="1:15" ht="12.75" customHeight="1">
      <c r="A197" s="51">
        <v>188</v>
      </c>
      <c r="B197" s="53" t="s">
        <v>225</v>
      </c>
      <c r="C197" s="31">
        <v>1305.4000000000001</v>
      </c>
      <c r="D197" s="36">
        <v>1307.7333333333333</v>
      </c>
      <c r="E197" s="36">
        <v>1295.4666666666667</v>
      </c>
      <c r="F197" s="36">
        <v>1285.5333333333333</v>
      </c>
      <c r="G197" s="36">
        <v>1273.2666666666667</v>
      </c>
      <c r="H197" s="36">
        <v>1317.6666666666667</v>
      </c>
      <c r="I197" s="36">
        <v>1329.9333333333336</v>
      </c>
      <c r="J197" s="36">
        <v>1339.8666666666668</v>
      </c>
      <c r="K197" s="31">
        <v>1320</v>
      </c>
      <c r="L197" s="31">
        <v>1297.8</v>
      </c>
      <c r="M197" s="31">
        <v>19.253869999999999</v>
      </c>
      <c r="N197" s="1"/>
      <c r="O197" s="1"/>
    </row>
    <row r="198" spans="1:15" ht="12.75" customHeight="1">
      <c r="A198" s="51">
        <v>189</v>
      </c>
      <c r="B198" s="53" t="s">
        <v>203</v>
      </c>
      <c r="C198" s="31">
        <v>777.1</v>
      </c>
      <c r="D198" s="36">
        <v>774.61666666666667</v>
      </c>
      <c r="E198" s="36">
        <v>770.23333333333335</v>
      </c>
      <c r="F198" s="36">
        <v>763.36666666666667</v>
      </c>
      <c r="G198" s="36">
        <v>758.98333333333335</v>
      </c>
      <c r="H198" s="36">
        <v>781.48333333333335</v>
      </c>
      <c r="I198" s="36">
        <v>785.86666666666679</v>
      </c>
      <c r="J198" s="36">
        <v>792.73333333333335</v>
      </c>
      <c r="K198" s="31">
        <v>779</v>
      </c>
      <c r="L198" s="31">
        <v>767.75</v>
      </c>
      <c r="M198" s="31">
        <v>3.2338</v>
      </c>
      <c r="N198" s="1"/>
      <c r="O198" s="1"/>
    </row>
    <row r="199" spans="1:15" ht="12.75" customHeight="1">
      <c r="A199" s="51">
        <v>190</v>
      </c>
      <c r="B199" s="53" t="s">
        <v>226</v>
      </c>
      <c r="C199" s="31">
        <v>3361.15</v>
      </c>
      <c r="D199" s="36">
        <v>3345.7166666666667</v>
      </c>
      <c r="E199" s="36">
        <v>3323.4333333333334</v>
      </c>
      <c r="F199" s="36">
        <v>3285.7166666666667</v>
      </c>
      <c r="G199" s="36">
        <v>3263.4333333333334</v>
      </c>
      <c r="H199" s="36">
        <v>3383.4333333333334</v>
      </c>
      <c r="I199" s="36">
        <v>3405.7166666666672</v>
      </c>
      <c r="J199" s="36">
        <v>3443.4333333333334</v>
      </c>
      <c r="K199" s="31">
        <v>3368</v>
      </c>
      <c r="L199" s="31">
        <v>3308</v>
      </c>
      <c r="M199" s="31">
        <v>11.94228</v>
      </c>
      <c r="N199" s="1"/>
      <c r="O199" s="1"/>
    </row>
    <row r="200" spans="1:15" ht="12.75" customHeight="1">
      <c r="A200" s="51">
        <v>191</v>
      </c>
      <c r="B200" s="53" t="s">
        <v>227</v>
      </c>
      <c r="C200" s="31">
        <v>2698.7</v>
      </c>
      <c r="D200" s="36">
        <v>2700.6333333333332</v>
      </c>
      <c r="E200" s="36">
        <v>2682.4666666666662</v>
      </c>
      <c r="F200" s="36">
        <v>2666.2333333333331</v>
      </c>
      <c r="G200" s="36">
        <v>2648.0666666666662</v>
      </c>
      <c r="H200" s="36">
        <v>2716.8666666666663</v>
      </c>
      <c r="I200" s="36">
        <v>2735.0333333333333</v>
      </c>
      <c r="J200" s="36">
        <v>2751.2666666666664</v>
      </c>
      <c r="K200" s="31">
        <v>2718.8</v>
      </c>
      <c r="L200" s="31">
        <v>2684.4</v>
      </c>
      <c r="M200" s="31">
        <v>0.74126000000000003</v>
      </c>
      <c r="N200" s="1"/>
      <c r="O200" s="1"/>
    </row>
    <row r="201" spans="1:15" ht="12.75" customHeight="1">
      <c r="A201" s="51">
        <v>192</v>
      </c>
      <c r="B201" s="53" t="s">
        <v>294</v>
      </c>
      <c r="C201" s="31">
        <v>1378.65</v>
      </c>
      <c r="D201" s="36">
        <v>1369.05</v>
      </c>
      <c r="E201" s="36">
        <v>1341.1</v>
      </c>
      <c r="F201" s="36">
        <v>1303.55</v>
      </c>
      <c r="G201" s="36">
        <v>1275.5999999999999</v>
      </c>
      <c r="H201" s="36">
        <v>1406.6</v>
      </c>
      <c r="I201" s="36">
        <v>1434.5500000000002</v>
      </c>
      <c r="J201" s="36">
        <v>1472.1</v>
      </c>
      <c r="K201" s="31">
        <v>1397</v>
      </c>
      <c r="L201" s="31">
        <v>1331.5</v>
      </c>
      <c r="M201" s="31">
        <v>9.5080200000000001</v>
      </c>
      <c r="N201" s="1"/>
      <c r="O201" s="1"/>
    </row>
    <row r="202" spans="1:15" ht="12.75" customHeight="1">
      <c r="A202" s="51">
        <v>193</v>
      </c>
      <c r="B202" s="53" t="s">
        <v>228</v>
      </c>
      <c r="C202" s="31">
        <v>4634.55</v>
      </c>
      <c r="D202" s="36">
        <v>4620.8499999999995</v>
      </c>
      <c r="E202" s="36">
        <v>4568.6999999999989</v>
      </c>
      <c r="F202" s="36">
        <v>4502.8499999999995</v>
      </c>
      <c r="G202" s="36">
        <v>4450.6999999999989</v>
      </c>
      <c r="H202" s="36">
        <v>4686.6999999999989</v>
      </c>
      <c r="I202" s="36">
        <v>4738.8499999999985</v>
      </c>
      <c r="J202" s="36">
        <v>4804.6999999999989</v>
      </c>
      <c r="K202" s="31">
        <v>4673</v>
      </c>
      <c r="L202" s="31">
        <v>4555</v>
      </c>
      <c r="M202" s="31">
        <v>7.5225400000000002</v>
      </c>
      <c r="N202" s="1"/>
      <c r="O202" s="1"/>
    </row>
    <row r="203" spans="1:15" ht="12.75" customHeight="1">
      <c r="A203" s="51">
        <v>194</v>
      </c>
      <c r="B203" s="53" t="s">
        <v>296</v>
      </c>
      <c r="C203" s="31">
        <v>3804.85</v>
      </c>
      <c r="D203" s="36">
        <v>3792.4333333333329</v>
      </c>
      <c r="E203" s="36">
        <v>3757.2166666666658</v>
      </c>
      <c r="F203" s="36">
        <v>3709.583333333333</v>
      </c>
      <c r="G203" s="36">
        <v>3674.3666666666659</v>
      </c>
      <c r="H203" s="36">
        <v>3840.0666666666657</v>
      </c>
      <c r="I203" s="36">
        <v>3875.2833333333328</v>
      </c>
      <c r="J203" s="36">
        <v>3922.9166666666656</v>
      </c>
      <c r="K203" s="31">
        <v>3827.65</v>
      </c>
      <c r="L203" s="31">
        <v>3744.8</v>
      </c>
      <c r="M203" s="31">
        <v>2.7553700000000001</v>
      </c>
      <c r="N203" s="1"/>
      <c r="O203" s="1"/>
    </row>
    <row r="204" spans="1:15" ht="12.75" customHeight="1">
      <c r="A204" s="51">
        <v>195</v>
      </c>
      <c r="B204" s="53" t="s">
        <v>232</v>
      </c>
      <c r="C204" s="31">
        <v>511.25</v>
      </c>
      <c r="D204" s="36">
        <v>512.2166666666667</v>
      </c>
      <c r="E204" s="36">
        <v>509.13333333333344</v>
      </c>
      <c r="F204" s="36">
        <v>507.01666666666677</v>
      </c>
      <c r="G204" s="36">
        <v>503.93333333333351</v>
      </c>
      <c r="H204" s="36">
        <v>514.33333333333337</v>
      </c>
      <c r="I204" s="36">
        <v>517.41666666666663</v>
      </c>
      <c r="J204" s="36">
        <v>519.5333333333333</v>
      </c>
      <c r="K204" s="31">
        <v>515.29999999999995</v>
      </c>
      <c r="L204" s="31">
        <v>510.1</v>
      </c>
      <c r="M204" s="31">
        <v>19.113119999999999</v>
      </c>
      <c r="N204" s="1"/>
      <c r="O204" s="1"/>
    </row>
    <row r="205" spans="1:15" ht="12.75" customHeight="1">
      <c r="A205" s="51">
        <v>196</v>
      </c>
      <c r="B205" s="53" t="s">
        <v>231</v>
      </c>
      <c r="C205" s="31">
        <v>9890.35</v>
      </c>
      <c r="D205" s="36">
        <v>9825.1999999999989</v>
      </c>
      <c r="E205" s="36">
        <v>9750.3999999999978</v>
      </c>
      <c r="F205" s="36">
        <v>9610.4499999999989</v>
      </c>
      <c r="G205" s="36">
        <v>9535.6499999999978</v>
      </c>
      <c r="H205" s="36">
        <v>9965.1499999999978</v>
      </c>
      <c r="I205" s="36">
        <v>10039.949999999997</v>
      </c>
      <c r="J205" s="36">
        <v>10179.899999999998</v>
      </c>
      <c r="K205" s="31">
        <v>9900</v>
      </c>
      <c r="L205" s="31">
        <v>9685.25</v>
      </c>
      <c r="M205" s="31">
        <v>2.8384999999999998</v>
      </c>
      <c r="N205" s="1"/>
      <c r="O205" s="1"/>
    </row>
    <row r="206" spans="1:15" ht="12.75" customHeight="1">
      <c r="A206" s="51">
        <v>197</v>
      </c>
      <c r="B206" s="53" t="s">
        <v>297</v>
      </c>
      <c r="C206" s="31">
        <v>139.15</v>
      </c>
      <c r="D206" s="36">
        <v>139.76666666666668</v>
      </c>
      <c r="E206" s="36">
        <v>138.38333333333335</v>
      </c>
      <c r="F206" s="36">
        <v>137.61666666666667</v>
      </c>
      <c r="G206" s="36">
        <v>136.23333333333335</v>
      </c>
      <c r="H206" s="36">
        <v>140.53333333333336</v>
      </c>
      <c r="I206" s="36">
        <v>141.91666666666669</v>
      </c>
      <c r="J206" s="36">
        <v>142.68333333333337</v>
      </c>
      <c r="K206" s="31">
        <v>141.15</v>
      </c>
      <c r="L206" s="31">
        <v>139</v>
      </c>
      <c r="M206" s="31">
        <v>114.80094</v>
      </c>
      <c r="N206" s="1"/>
      <c r="O206" s="1"/>
    </row>
    <row r="207" spans="1:15" ht="12.75" customHeight="1">
      <c r="A207" s="51">
        <v>198</v>
      </c>
      <c r="B207" s="53" t="s">
        <v>230</v>
      </c>
      <c r="C207" s="31">
        <v>1928.05</v>
      </c>
      <c r="D207" s="36">
        <v>1915.3833333333332</v>
      </c>
      <c r="E207" s="36">
        <v>1899.1666666666665</v>
      </c>
      <c r="F207" s="36">
        <v>1870.2833333333333</v>
      </c>
      <c r="G207" s="36">
        <v>1854.0666666666666</v>
      </c>
      <c r="H207" s="36">
        <v>1944.2666666666664</v>
      </c>
      <c r="I207" s="36">
        <v>1960.4833333333331</v>
      </c>
      <c r="J207" s="36">
        <v>1989.3666666666663</v>
      </c>
      <c r="K207" s="31">
        <v>1931.6</v>
      </c>
      <c r="L207" s="31">
        <v>1886.5</v>
      </c>
      <c r="M207" s="31">
        <v>2.2091099999999999</v>
      </c>
      <c r="N207" s="1"/>
      <c r="O207" s="1"/>
    </row>
    <row r="208" spans="1:15" ht="12.75" customHeight="1">
      <c r="A208" s="51">
        <v>199</v>
      </c>
      <c r="B208" s="53" t="s">
        <v>172</v>
      </c>
      <c r="C208" s="31">
        <v>1182.55</v>
      </c>
      <c r="D208" s="36">
        <v>1180.75</v>
      </c>
      <c r="E208" s="36">
        <v>1170.05</v>
      </c>
      <c r="F208" s="36">
        <v>1157.55</v>
      </c>
      <c r="G208" s="36">
        <v>1146.8499999999999</v>
      </c>
      <c r="H208" s="36">
        <v>1193.25</v>
      </c>
      <c r="I208" s="36">
        <v>1203.9499999999998</v>
      </c>
      <c r="J208" s="36">
        <v>1216.45</v>
      </c>
      <c r="K208" s="31">
        <v>1191.45</v>
      </c>
      <c r="L208" s="31">
        <v>1168.25</v>
      </c>
      <c r="M208" s="31">
        <v>5.9242999999999997</v>
      </c>
      <c r="N208" s="1"/>
      <c r="O208" s="1"/>
    </row>
    <row r="209" spans="1:15" ht="12.75" customHeight="1">
      <c r="A209" s="51">
        <v>200</v>
      </c>
      <c r="B209" s="53" t="s">
        <v>298</v>
      </c>
      <c r="C209" s="31">
        <v>1515.5</v>
      </c>
      <c r="D209" s="36">
        <v>1510.1333333333332</v>
      </c>
      <c r="E209" s="36">
        <v>1500.3666666666663</v>
      </c>
      <c r="F209" s="36">
        <v>1485.2333333333331</v>
      </c>
      <c r="G209" s="36">
        <v>1475.4666666666662</v>
      </c>
      <c r="H209" s="36">
        <v>1525.2666666666664</v>
      </c>
      <c r="I209" s="36">
        <v>1535.0333333333333</v>
      </c>
      <c r="J209" s="36">
        <v>1550.1666666666665</v>
      </c>
      <c r="K209" s="31">
        <v>1519.9</v>
      </c>
      <c r="L209" s="31">
        <v>1495</v>
      </c>
      <c r="M209" s="31">
        <v>11.50803</v>
      </c>
      <c r="N209" s="1"/>
      <c r="O209" s="1"/>
    </row>
    <row r="210" spans="1:15" ht="12.75" customHeight="1">
      <c r="A210" s="51">
        <v>201</v>
      </c>
      <c r="B210" s="53" t="s">
        <v>233</v>
      </c>
      <c r="C210" s="31">
        <v>442.65</v>
      </c>
      <c r="D210" s="36">
        <v>440.08333333333331</v>
      </c>
      <c r="E210" s="36">
        <v>435.16666666666663</v>
      </c>
      <c r="F210" s="36">
        <v>427.68333333333334</v>
      </c>
      <c r="G210" s="36">
        <v>422.76666666666665</v>
      </c>
      <c r="H210" s="36">
        <v>447.56666666666661</v>
      </c>
      <c r="I210" s="36">
        <v>452.48333333333323</v>
      </c>
      <c r="J210" s="36">
        <v>459.96666666666658</v>
      </c>
      <c r="K210" s="31">
        <v>445</v>
      </c>
      <c r="L210" s="31">
        <v>432.6</v>
      </c>
      <c r="M210" s="31">
        <v>133.66917000000001</v>
      </c>
      <c r="N210" s="1"/>
      <c r="O210" s="1"/>
    </row>
    <row r="211" spans="1:15" ht="12.75" customHeight="1">
      <c r="A211" s="51">
        <v>202</v>
      </c>
      <c r="B211" s="53" t="s">
        <v>138</v>
      </c>
      <c r="C211" s="31">
        <v>13.25</v>
      </c>
      <c r="D211" s="36">
        <v>13.316666666666668</v>
      </c>
      <c r="E211" s="36">
        <v>12.983333333333336</v>
      </c>
      <c r="F211" s="36">
        <v>12.716666666666669</v>
      </c>
      <c r="G211" s="36">
        <v>12.383333333333336</v>
      </c>
      <c r="H211" s="36">
        <v>13.583333333333336</v>
      </c>
      <c r="I211" s="36">
        <v>13.916666666666668</v>
      </c>
      <c r="J211" s="36">
        <v>14.183333333333335</v>
      </c>
      <c r="K211" s="31">
        <v>13.65</v>
      </c>
      <c r="L211" s="31">
        <v>13.05</v>
      </c>
      <c r="M211" s="31">
        <v>6307.3273399999998</v>
      </c>
      <c r="N211" s="1"/>
      <c r="O211" s="1"/>
    </row>
    <row r="212" spans="1:15" ht="12.75" customHeight="1">
      <c r="A212" s="51">
        <v>203</v>
      </c>
      <c r="B212" s="53" t="s">
        <v>234</v>
      </c>
      <c r="C212" s="31">
        <v>1288.3</v>
      </c>
      <c r="D212" s="36">
        <v>1299.75</v>
      </c>
      <c r="E212" s="36">
        <v>1273.55</v>
      </c>
      <c r="F212" s="36">
        <v>1258.8</v>
      </c>
      <c r="G212" s="36">
        <v>1232.5999999999999</v>
      </c>
      <c r="H212" s="36">
        <v>1314.5</v>
      </c>
      <c r="I212" s="36">
        <v>1340.6999999999998</v>
      </c>
      <c r="J212" s="36">
        <v>1355.45</v>
      </c>
      <c r="K212" s="31">
        <v>1325.95</v>
      </c>
      <c r="L212" s="31">
        <v>1285</v>
      </c>
      <c r="M212" s="31">
        <v>26.724350000000001</v>
      </c>
      <c r="N212" s="1"/>
      <c r="O212" s="1"/>
    </row>
    <row r="213" spans="1:15" ht="12.75" customHeight="1">
      <c r="A213" s="51">
        <v>204</v>
      </c>
      <c r="B213" s="53" t="s">
        <v>235</v>
      </c>
      <c r="C213" s="31">
        <v>461</v>
      </c>
      <c r="D213" s="36">
        <v>461.81666666666666</v>
      </c>
      <c r="E213" s="36">
        <v>459.23333333333335</v>
      </c>
      <c r="F213" s="36">
        <v>457.4666666666667</v>
      </c>
      <c r="G213" s="36">
        <v>454.88333333333338</v>
      </c>
      <c r="H213" s="36">
        <v>463.58333333333331</v>
      </c>
      <c r="I213" s="36">
        <v>466.16666666666669</v>
      </c>
      <c r="J213" s="36">
        <v>467.93333333333328</v>
      </c>
      <c r="K213" s="31">
        <v>464.4</v>
      </c>
      <c r="L213" s="31">
        <v>460.05</v>
      </c>
      <c r="M213" s="31">
        <v>34.384099999999997</v>
      </c>
      <c r="N213" s="1"/>
      <c r="O213" s="1"/>
    </row>
    <row r="214" spans="1:15" ht="12.75" customHeight="1">
      <c r="A214" s="51">
        <v>205</v>
      </c>
      <c r="B214" s="53" t="s">
        <v>300</v>
      </c>
      <c r="C214" s="31">
        <v>23</v>
      </c>
      <c r="D214" s="36">
        <v>22.900000000000002</v>
      </c>
      <c r="E214" s="36">
        <v>22.650000000000006</v>
      </c>
      <c r="F214" s="36">
        <v>22.300000000000004</v>
      </c>
      <c r="G214" s="36">
        <v>22.050000000000008</v>
      </c>
      <c r="H214" s="36">
        <v>23.250000000000004</v>
      </c>
      <c r="I214" s="36">
        <v>23.499999999999996</v>
      </c>
      <c r="J214" s="36">
        <v>23.85</v>
      </c>
      <c r="K214" s="31">
        <v>23.15</v>
      </c>
      <c r="L214" s="31">
        <v>22.55</v>
      </c>
      <c r="M214" s="31">
        <v>1569.3050800000001</v>
      </c>
      <c r="N214" s="1"/>
      <c r="O214" s="1"/>
    </row>
    <row r="215" spans="1:15" ht="12.75" customHeight="1">
      <c r="A215" s="51">
        <v>206</v>
      </c>
      <c r="B215" s="53" t="s">
        <v>236</v>
      </c>
      <c r="C215" s="31">
        <v>134.94999999999999</v>
      </c>
      <c r="D215" s="36">
        <v>134.73333333333332</v>
      </c>
      <c r="E215" s="36">
        <v>133.46666666666664</v>
      </c>
      <c r="F215" s="36">
        <v>131.98333333333332</v>
      </c>
      <c r="G215" s="36">
        <v>130.71666666666664</v>
      </c>
      <c r="H215" s="36">
        <v>136.21666666666664</v>
      </c>
      <c r="I215" s="36">
        <v>137.48333333333335</v>
      </c>
      <c r="J215" s="36">
        <v>138.96666666666664</v>
      </c>
      <c r="K215" s="31">
        <v>136</v>
      </c>
      <c r="L215" s="31">
        <v>133.25</v>
      </c>
      <c r="M215" s="31">
        <v>82.926019999999994</v>
      </c>
      <c r="N215" s="1"/>
      <c r="O215" s="1"/>
    </row>
    <row r="216" spans="1:15" ht="12.75" customHeight="1">
      <c r="A216" s="51">
        <v>207</v>
      </c>
      <c r="B216" s="53" t="s">
        <v>301</v>
      </c>
      <c r="C216" s="31">
        <v>194.85</v>
      </c>
      <c r="D216" s="36">
        <v>194.65</v>
      </c>
      <c r="E216" s="36">
        <v>193.3</v>
      </c>
      <c r="F216" s="36">
        <v>191.75</v>
      </c>
      <c r="G216" s="36">
        <v>190.4</v>
      </c>
      <c r="H216" s="36">
        <v>196.20000000000002</v>
      </c>
      <c r="I216" s="36">
        <v>197.54999999999998</v>
      </c>
      <c r="J216" s="36">
        <v>199.10000000000002</v>
      </c>
      <c r="K216" s="31">
        <v>196</v>
      </c>
      <c r="L216" s="31">
        <v>193.1</v>
      </c>
      <c r="M216" s="31">
        <v>208.41351</v>
      </c>
      <c r="N216" s="1"/>
      <c r="O216" s="1"/>
    </row>
    <row r="217" spans="1:15" ht="12.75" customHeight="1">
      <c r="A217" s="51">
        <v>208</v>
      </c>
      <c r="B217" s="53" t="s">
        <v>237</v>
      </c>
      <c r="C217" s="31">
        <v>1051.4000000000001</v>
      </c>
      <c r="D217" s="36">
        <v>1039.2333333333333</v>
      </c>
      <c r="E217" s="36">
        <v>1021.3666666666668</v>
      </c>
      <c r="F217" s="36">
        <v>991.33333333333348</v>
      </c>
      <c r="G217" s="36">
        <v>973.46666666666692</v>
      </c>
      <c r="H217" s="36">
        <v>1069.2666666666667</v>
      </c>
      <c r="I217" s="36">
        <v>1087.133333333333</v>
      </c>
      <c r="J217" s="36">
        <v>1117.1666666666665</v>
      </c>
      <c r="K217" s="31">
        <v>1057.0999999999999</v>
      </c>
      <c r="L217" s="31">
        <v>1009.2</v>
      </c>
      <c r="M217" s="31">
        <v>30.184349999999998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302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304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238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239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240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241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242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243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244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245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246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247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248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249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250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251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252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99"/>
      <c r="B1" s="400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45430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3" t="s">
        <v>16</v>
      </c>
      <c r="B9" s="395" t="s">
        <v>18</v>
      </c>
      <c r="C9" s="398" t="s">
        <v>20</v>
      </c>
      <c r="D9" s="398" t="s">
        <v>21</v>
      </c>
      <c r="E9" s="390" t="s">
        <v>22</v>
      </c>
      <c r="F9" s="391"/>
      <c r="G9" s="392"/>
      <c r="H9" s="390" t="s">
        <v>23</v>
      </c>
      <c r="I9" s="391"/>
      <c r="J9" s="392"/>
      <c r="K9" s="26"/>
      <c r="L9" s="27"/>
      <c r="M9" s="48"/>
      <c r="N9" s="1"/>
      <c r="O9" s="1"/>
    </row>
    <row r="10" spans="1:15" ht="42.75" customHeight="1">
      <c r="A10" s="394"/>
      <c r="B10" s="397"/>
      <c r="C10" s="397"/>
      <c r="D10" s="39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787.6</v>
      </c>
      <c r="D11" s="36">
        <v>780.63333333333321</v>
      </c>
      <c r="E11" s="36">
        <v>771.26666666666642</v>
      </c>
      <c r="F11" s="36">
        <v>754.93333333333317</v>
      </c>
      <c r="G11" s="36">
        <v>745.56666666666638</v>
      </c>
      <c r="H11" s="36">
        <v>796.96666666666647</v>
      </c>
      <c r="I11" s="36">
        <v>806.33333333333326</v>
      </c>
      <c r="J11" s="36">
        <v>822.66666666666652</v>
      </c>
      <c r="K11" s="31">
        <v>790</v>
      </c>
      <c r="L11" s="31">
        <v>764.3</v>
      </c>
      <c r="M11" s="31">
        <v>6.9905099999999996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30312.85</v>
      </c>
      <c r="D12" s="36">
        <v>30377.266666666666</v>
      </c>
      <c r="E12" s="36">
        <v>29835.533333333333</v>
      </c>
      <c r="F12" s="36">
        <v>29358.216666666667</v>
      </c>
      <c r="G12" s="36">
        <v>28816.483333333334</v>
      </c>
      <c r="H12" s="36">
        <v>30854.583333333332</v>
      </c>
      <c r="I12" s="36">
        <v>31396.316666666662</v>
      </c>
      <c r="J12" s="36">
        <v>31873.633333333331</v>
      </c>
      <c r="K12" s="31">
        <v>30919</v>
      </c>
      <c r="L12" s="31">
        <v>29899.95</v>
      </c>
      <c r="M12" s="31">
        <v>0.11068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8371.35</v>
      </c>
      <c r="D13" s="36">
        <v>8332.15</v>
      </c>
      <c r="E13" s="36">
        <v>8274.1999999999989</v>
      </c>
      <c r="F13" s="36">
        <v>8177.0499999999993</v>
      </c>
      <c r="G13" s="36">
        <v>8119.0999999999985</v>
      </c>
      <c r="H13" s="36">
        <v>8429.2999999999993</v>
      </c>
      <c r="I13" s="36">
        <v>8487.25</v>
      </c>
      <c r="J13" s="36">
        <v>8584.4</v>
      </c>
      <c r="K13" s="31">
        <v>8390.1</v>
      </c>
      <c r="L13" s="31">
        <v>8235</v>
      </c>
      <c r="M13" s="31">
        <v>3.1904400000000002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2521.9499999999998</v>
      </c>
      <c r="D14" s="36">
        <v>2512.0333333333333</v>
      </c>
      <c r="E14" s="36">
        <v>2496.1166666666668</v>
      </c>
      <c r="F14" s="36">
        <v>2470.2833333333333</v>
      </c>
      <c r="G14" s="36">
        <v>2454.3666666666668</v>
      </c>
      <c r="H14" s="36">
        <v>2537.8666666666668</v>
      </c>
      <c r="I14" s="36">
        <v>2553.7833333333338</v>
      </c>
      <c r="J14" s="36">
        <v>2579.6166666666668</v>
      </c>
      <c r="K14" s="31">
        <v>2527.9499999999998</v>
      </c>
      <c r="L14" s="31">
        <v>2486.1999999999998</v>
      </c>
      <c r="M14" s="31">
        <v>4.5124399999999998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3792.65</v>
      </c>
      <c r="D15" s="36">
        <v>3782.5499999999997</v>
      </c>
      <c r="E15" s="36">
        <v>3740.0999999999995</v>
      </c>
      <c r="F15" s="36">
        <v>3687.5499999999997</v>
      </c>
      <c r="G15" s="36">
        <v>3645.0999999999995</v>
      </c>
      <c r="H15" s="36">
        <v>3835.0999999999995</v>
      </c>
      <c r="I15" s="36">
        <v>3877.5499999999993</v>
      </c>
      <c r="J15" s="36">
        <v>3930.0999999999995</v>
      </c>
      <c r="K15" s="31">
        <v>3825</v>
      </c>
      <c r="L15" s="31">
        <v>3730</v>
      </c>
      <c r="M15" s="31">
        <v>1.93574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1698.8</v>
      </c>
      <c r="D16" s="36">
        <v>1677.8666666666668</v>
      </c>
      <c r="E16" s="36">
        <v>1651.9333333333336</v>
      </c>
      <c r="F16" s="36">
        <v>1605.0666666666668</v>
      </c>
      <c r="G16" s="36">
        <v>1579.1333333333337</v>
      </c>
      <c r="H16" s="36">
        <v>1724.7333333333336</v>
      </c>
      <c r="I16" s="36">
        <v>1750.666666666667</v>
      </c>
      <c r="J16" s="36">
        <v>1797.5333333333335</v>
      </c>
      <c r="K16" s="31">
        <v>1703.8</v>
      </c>
      <c r="L16" s="31">
        <v>1631</v>
      </c>
      <c r="M16" s="31">
        <v>9.9432200000000002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624.35</v>
      </c>
      <c r="D17" s="36">
        <v>624.13333333333333</v>
      </c>
      <c r="E17" s="36">
        <v>621.86666666666667</v>
      </c>
      <c r="F17" s="36">
        <v>619.38333333333333</v>
      </c>
      <c r="G17" s="36">
        <v>617.11666666666667</v>
      </c>
      <c r="H17" s="36">
        <v>626.61666666666667</v>
      </c>
      <c r="I17" s="36">
        <v>628.88333333333333</v>
      </c>
      <c r="J17" s="36">
        <v>631.36666666666667</v>
      </c>
      <c r="K17" s="31">
        <v>626.4</v>
      </c>
      <c r="L17" s="31">
        <v>621.65</v>
      </c>
      <c r="M17" s="31">
        <v>17.610910000000001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628.29999999999995</v>
      </c>
      <c r="D18" s="36">
        <v>627.1</v>
      </c>
      <c r="E18" s="36">
        <v>619.85</v>
      </c>
      <c r="F18" s="36">
        <v>611.4</v>
      </c>
      <c r="G18" s="36">
        <v>604.15</v>
      </c>
      <c r="H18" s="36">
        <v>635.55000000000007</v>
      </c>
      <c r="I18" s="36">
        <v>642.80000000000007</v>
      </c>
      <c r="J18" s="36">
        <v>651.25000000000011</v>
      </c>
      <c r="K18" s="31">
        <v>634.35</v>
      </c>
      <c r="L18" s="31">
        <v>618.65</v>
      </c>
      <c r="M18" s="31">
        <v>18.445689999999999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1597.05</v>
      </c>
      <c r="D19" s="36">
        <v>1591.45</v>
      </c>
      <c r="E19" s="36">
        <v>1580.9</v>
      </c>
      <c r="F19" s="36">
        <v>1564.75</v>
      </c>
      <c r="G19" s="36">
        <v>1554.2</v>
      </c>
      <c r="H19" s="36">
        <v>1607.6000000000001</v>
      </c>
      <c r="I19" s="36">
        <v>1618.1499999999999</v>
      </c>
      <c r="J19" s="36">
        <v>1634.3000000000002</v>
      </c>
      <c r="K19" s="31">
        <v>1602</v>
      </c>
      <c r="L19" s="31">
        <v>1575.3</v>
      </c>
      <c r="M19" s="31">
        <v>1.86883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26491.45</v>
      </c>
      <c r="D20" s="36">
        <v>26474.066666666666</v>
      </c>
      <c r="E20" s="36">
        <v>26305.433333333331</v>
      </c>
      <c r="F20" s="36">
        <v>26119.416666666664</v>
      </c>
      <c r="G20" s="36">
        <v>25950.783333333329</v>
      </c>
      <c r="H20" s="36">
        <v>26660.083333333332</v>
      </c>
      <c r="I20" s="36">
        <v>26828.716666666664</v>
      </c>
      <c r="J20" s="36">
        <v>27014.733333333334</v>
      </c>
      <c r="K20" s="31">
        <v>26642.7</v>
      </c>
      <c r="L20" s="31">
        <v>26288.05</v>
      </c>
      <c r="M20" s="31">
        <v>5.2569999999999999E-2</v>
      </c>
      <c r="N20" s="1"/>
      <c r="O20" s="1"/>
    </row>
    <row r="21" spans="1:15" ht="12" customHeight="1">
      <c r="A21" s="33">
        <v>11</v>
      </c>
      <c r="B21" s="53" t="s">
        <v>783</v>
      </c>
      <c r="C21" s="31">
        <v>1418.5</v>
      </c>
      <c r="D21" s="36">
        <v>1416.6499999999999</v>
      </c>
      <c r="E21" s="36">
        <v>1386.2999999999997</v>
      </c>
      <c r="F21" s="36">
        <v>1354.1</v>
      </c>
      <c r="G21" s="36">
        <v>1323.7499999999998</v>
      </c>
      <c r="H21" s="36">
        <v>1448.8499999999997</v>
      </c>
      <c r="I21" s="36">
        <v>1479.1999999999996</v>
      </c>
      <c r="J21" s="36">
        <v>1511.3999999999996</v>
      </c>
      <c r="K21" s="31">
        <v>1447</v>
      </c>
      <c r="L21" s="31">
        <v>1384.45</v>
      </c>
      <c r="M21" s="31">
        <v>3.7750400000000002</v>
      </c>
      <c r="N21" s="1"/>
      <c r="O21" s="1"/>
    </row>
    <row r="22" spans="1:15" ht="12" customHeight="1">
      <c r="A22" s="33">
        <v>12</v>
      </c>
      <c r="B22" s="53" t="s">
        <v>828</v>
      </c>
      <c r="C22" s="31">
        <v>1035.1500000000001</v>
      </c>
      <c r="D22" s="36">
        <v>1033.3833333333334</v>
      </c>
      <c r="E22" s="36">
        <v>1024.7666666666669</v>
      </c>
      <c r="F22" s="36">
        <v>1014.3833333333334</v>
      </c>
      <c r="G22" s="36">
        <v>1005.7666666666669</v>
      </c>
      <c r="H22" s="36">
        <v>1043.7666666666669</v>
      </c>
      <c r="I22" s="36">
        <v>1052.3833333333332</v>
      </c>
      <c r="J22" s="36">
        <v>1062.7666666666669</v>
      </c>
      <c r="K22" s="31">
        <v>1042</v>
      </c>
      <c r="L22" s="31">
        <v>1023</v>
      </c>
      <c r="M22" s="31">
        <v>3.9773100000000001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3060.5</v>
      </c>
      <c r="D23" s="36">
        <v>3055.6666666666665</v>
      </c>
      <c r="E23" s="36">
        <v>3020.333333333333</v>
      </c>
      <c r="F23" s="36">
        <v>2980.1666666666665</v>
      </c>
      <c r="G23" s="36">
        <v>2944.833333333333</v>
      </c>
      <c r="H23" s="36">
        <v>3095.833333333333</v>
      </c>
      <c r="I23" s="36">
        <v>3131.1666666666661</v>
      </c>
      <c r="J23" s="36">
        <v>3171.333333333333</v>
      </c>
      <c r="K23" s="31">
        <v>3091</v>
      </c>
      <c r="L23" s="31">
        <v>3015.5</v>
      </c>
      <c r="M23" s="31">
        <v>8.2543600000000001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1833</v>
      </c>
      <c r="D24" s="36">
        <v>1831</v>
      </c>
      <c r="E24" s="36">
        <v>1822</v>
      </c>
      <c r="F24" s="36">
        <v>1811</v>
      </c>
      <c r="G24" s="36">
        <v>1802</v>
      </c>
      <c r="H24" s="36">
        <v>1842</v>
      </c>
      <c r="I24" s="36">
        <v>1851</v>
      </c>
      <c r="J24" s="36">
        <v>1862</v>
      </c>
      <c r="K24" s="31">
        <v>1840</v>
      </c>
      <c r="L24" s="31">
        <v>1820</v>
      </c>
      <c r="M24" s="31">
        <v>32.483199999999997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1335.7</v>
      </c>
      <c r="D25" s="36">
        <v>1333.3833333333334</v>
      </c>
      <c r="E25" s="36">
        <v>1323.4666666666669</v>
      </c>
      <c r="F25" s="36">
        <v>1311.2333333333336</v>
      </c>
      <c r="G25" s="36">
        <v>1301.3166666666671</v>
      </c>
      <c r="H25" s="36">
        <v>1345.6166666666668</v>
      </c>
      <c r="I25" s="36">
        <v>1355.5333333333333</v>
      </c>
      <c r="J25" s="36">
        <v>1367.7666666666667</v>
      </c>
      <c r="K25" s="31">
        <v>1343.3</v>
      </c>
      <c r="L25" s="31">
        <v>1321.15</v>
      </c>
      <c r="M25" s="31">
        <v>19.451229999999999</v>
      </c>
      <c r="N25" s="1"/>
      <c r="O25" s="1"/>
    </row>
    <row r="26" spans="1:15" ht="12.75" customHeight="1">
      <c r="A26" s="33">
        <v>16</v>
      </c>
      <c r="B26" s="53" t="s">
        <v>791</v>
      </c>
      <c r="C26" s="31">
        <v>635.95000000000005</v>
      </c>
      <c r="D26" s="36">
        <v>635.11666666666667</v>
      </c>
      <c r="E26" s="36">
        <v>629.88333333333333</v>
      </c>
      <c r="F26" s="36">
        <v>623.81666666666661</v>
      </c>
      <c r="G26" s="36">
        <v>618.58333333333326</v>
      </c>
      <c r="H26" s="36">
        <v>641.18333333333339</v>
      </c>
      <c r="I26" s="36">
        <v>646.41666666666674</v>
      </c>
      <c r="J26" s="36">
        <v>652.48333333333346</v>
      </c>
      <c r="K26" s="31">
        <v>640.35</v>
      </c>
      <c r="L26" s="31">
        <v>629.04999999999995</v>
      </c>
      <c r="M26" s="31">
        <v>27.633600000000001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913.65</v>
      </c>
      <c r="D27" s="36">
        <v>911.05000000000007</v>
      </c>
      <c r="E27" s="36">
        <v>904.70000000000016</v>
      </c>
      <c r="F27" s="36">
        <v>895.75000000000011</v>
      </c>
      <c r="G27" s="36">
        <v>889.4000000000002</v>
      </c>
      <c r="H27" s="36">
        <v>920.00000000000011</v>
      </c>
      <c r="I27" s="36">
        <v>926.35</v>
      </c>
      <c r="J27" s="36">
        <v>935.30000000000007</v>
      </c>
      <c r="K27" s="31">
        <v>917.4</v>
      </c>
      <c r="L27" s="31">
        <v>902.1</v>
      </c>
      <c r="M27" s="31">
        <v>6.0670200000000003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336.45</v>
      </c>
      <c r="D28" s="36">
        <v>337.05</v>
      </c>
      <c r="E28" s="36">
        <v>334.40000000000003</v>
      </c>
      <c r="F28" s="36">
        <v>332.35</v>
      </c>
      <c r="G28" s="36">
        <v>329.70000000000005</v>
      </c>
      <c r="H28" s="36">
        <v>339.1</v>
      </c>
      <c r="I28" s="36">
        <v>341.75</v>
      </c>
      <c r="J28" s="36">
        <v>343.8</v>
      </c>
      <c r="K28" s="31">
        <v>339.7</v>
      </c>
      <c r="L28" s="31">
        <v>335</v>
      </c>
      <c r="M28" s="31">
        <v>8.0071899999999996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225.65</v>
      </c>
      <c r="D29" s="36">
        <v>225.70000000000002</v>
      </c>
      <c r="E29" s="36">
        <v>221.95000000000005</v>
      </c>
      <c r="F29" s="36">
        <v>218.25000000000003</v>
      </c>
      <c r="G29" s="36">
        <v>214.50000000000006</v>
      </c>
      <c r="H29" s="36">
        <v>229.40000000000003</v>
      </c>
      <c r="I29" s="36">
        <v>233.14999999999998</v>
      </c>
      <c r="J29" s="36">
        <v>236.85000000000002</v>
      </c>
      <c r="K29" s="31">
        <v>229.45</v>
      </c>
      <c r="L29" s="31">
        <v>222</v>
      </c>
      <c r="M29" s="31">
        <v>121.95699999999999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265</v>
      </c>
      <c r="D30" s="36">
        <v>265.25</v>
      </c>
      <c r="E30" s="36">
        <v>262.35000000000002</v>
      </c>
      <c r="F30" s="36">
        <v>259.70000000000005</v>
      </c>
      <c r="G30" s="36">
        <v>256.80000000000007</v>
      </c>
      <c r="H30" s="36">
        <v>267.89999999999998</v>
      </c>
      <c r="I30" s="36">
        <v>270.79999999999995</v>
      </c>
      <c r="J30" s="36">
        <v>273.44999999999993</v>
      </c>
      <c r="K30" s="31">
        <v>268.14999999999998</v>
      </c>
      <c r="L30" s="31">
        <v>262.60000000000002</v>
      </c>
      <c r="M30" s="31">
        <v>49.732900000000001</v>
      </c>
      <c r="N30" s="1"/>
      <c r="O30" s="1"/>
    </row>
    <row r="31" spans="1:15" ht="12.75" customHeight="1">
      <c r="A31" s="33">
        <v>21</v>
      </c>
      <c r="B31" s="53" t="s">
        <v>312</v>
      </c>
      <c r="C31" s="31">
        <v>601.35</v>
      </c>
      <c r="D31" s="36">
        <v>603.38333333333333</v>
      </c>
      <c r="E31" s="36">
        <v>593.01666666666665</v>
      </c>
      <c r="F31" s="36">
        <v>584.68333333333328</v>
      </c>
      <c r="G31" s="36">
        <v>574.31666666666661</v>
      </c>
      <c r="H31" s="36">
        <v>611.7166666666667</v>
      </c>
      <c r="I31" s="36">
        <v>622.08333333333326</v>
      </c>
      <c r="J31" s="36">
        <v>630.41666666666674</v>
      </c>
      <c r="K31" s="31">
        <v>613.75</v>
      </c>
      <c r="L31" s="31">
        <v>595.04999999999995</v>
      </c>
      <c r="M31" s="31">
        <v>5.49641</v>
      </c>
      <c r="N31" s="1"/>
      <c r="O31" s="1"/>
    </row>
    <row r="32" spans="1:15" ht="12.75" customHeight="1">
      <c r="A32" s="33">
        <v>22</v>
      </c>
      <c r="B32" s="53" t="s">
        <v>313</v>
      </c>
      <c r="C32" s="31">
        <v>832.65</v>
      </c>
      <c r="D32" s="36">
        <v>837.59999999999991</v>
      </c>
      <c r="E32" s="36">
        <v>826.14999999999986</v>
      </c>
      <c r="F32" s="36">
        <v>819.65</v>
      </c>
      <c r="G32" s="36">
        <v>808.19999999999993</v>
      </c>
      <c r="H32" s="36">
        <v>844.0999999999998</v>
      </c>
      <c r="I32" s="36">
        <v>855.54999999999984</v>
      </c>
      <c r="J32" s="36">
        <v>862.04999999999973</v>
      </c>
      <c r="K32" s="31">
        <v>849.05</v>
      </c>
      <c r="L32" s="31">
        <v>831.1</v>
      </c>
      <c r="M32" s="31">
        <v>0.35637999999999997</v>
      </c>
      <c r="N32" s="1"/>
      <c r="O32" s="1"/>
    </row>
    <row r="33" spans="1:15" ht="12.75" customHeight="1">
      <c r="A33" s="33">
        <v>23</v>
      </c>
      <c r="B33" s="53" t="s">
        <v>314</v>
      </c>
      <c r="C33" s="31">
        <v>1175.25</v>
      </c>
      <c r="D33" s="36">
        <v>1156</v>
      </c>
      <c r="E33" s="36">
        <v>1113.2</v>
      </c>
      <c r="F33" s="36">
        <v>1051.1500000000001</v>
      </c>
      <c r="G33" s="36">
        <v>1008.3500000000001</v>
      </c>
      <c r="H33" s="36">
        <v>1218.05</v>
      </c>
      <c r="I33" s="36">
        <v>1260.8500000000001</v>
      </c>
      <c r="J33" s="36">
        <v>1322.8999999999999</v>
      </c>
      <c r="K33" s="31">
        <v>1198.8</v>
      </c>
      <c r="L33" s="31">
        <v>1093.95</v>
      </c>
      <c r="M33" s="31">
        <v>17.126809999999999</v>
      </c>
      <c r="N33" s="1"/>
      <c r="O33" s="1"/>
    </row>
    <row r="34" spans="1:15" ht="12.75" customHeight="1">
      <c r="A34" s="33">
        <v>24</v>
      </c>
      <c r="B34" s="53" t="s">
        <v>315</v>
      </c>
      <c r="C34" s="31">
        <v>2381.0500000000002</v>
      </c>
      <c r="D34" s="36">
        <v>2384.2999999999997</v>
      </c>
      <c r="E34" s="36">
        <v>2366.7499999999995</v>
      </c>
      <c r="F34" s="36">
        <v>2352.4499999999998</v>
      </c>
      <c r="G34" s="36">
        <v>2334.8999999999996</v>
      </c>
      <c r="H34" s="36">
        <v>2398.5999999999995</v>
      </c>
      <c r="I34" s="36">
        <v>2416.1499999999996</v>
      </c>
      <c r="J34" s="36">
        <v>2430.4499999999994</v>
      </c>
      <c r="K34" s="31">
        <v>2401.85</v>
      </c>
      <c r="L34" s="31">
        <v>2370</v>
      </c>
      <c r="M34" s="31">
        <v>1.1001399999999999</v>
      </c>
      <c r="N34" s="1"/>
      <c r="O34" s="1"/>
    </row>
    <row r="35" spans="1:15" ht="12.75" customHeight="1">
      <c r="A35" s="33">
        <v>25</v>
      </c>
      <c r="B35" s="53" t="s">
        <v>316</v>
      </c>
      <c r="C35" s="31">
        <v>959.9</v>
      </c>
      <c r="D35" s="36">
        <v>966.2833333333333</v>
      </c>
      <c r="E35" s="36">
        <v>951.61666666666656</v>
      </c>
      <c r="F35" s="36">
        <v>943.33333333333326</v>
      </c>
      <c r="G35" s="36">
        <v>928.66666666666652</v>
      </c>
      <c r="H35" s="36">
        <v>974.56666666666661</v>
      </c>
      <c r="I35" s="36">
        <v>989.23333333333335</v>
      </c>
      <c r="J35" s="36">
        <v>997.51666666666665</v>
      </c>
      <c r="K35" s="31">
        <v>980.95</v>
      </c>
      <c r="L35" s="31">
        <v>958</v>
      </c>
      <c r="M35" s="31">
        <v>0.43212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5437.7</v>
      </c>
      <c r="D36" s="36">
        <v>5390.1333333333341</v>
      </c>
      <c r="E36" s="36">
        <v>5317.7666666666682</v>
      </c>
      <c r="F36" s="36">
        <v>5197.8333333333339</v>
      </c>
      <c r="G36" s="36">
        <v>5125.4666666666681</v>
      </c>
      <c r="H36" s="36">
        <v>5510.0666666666684</v>
      </c>
      <c r="I36" s="36">
        <v>5582.4333333333352</v>
      </c>
      <c r="J36" s="36">
        <v>5702.3666666666686</v>
      </c>
      <c r="K36" s="31">
        <v>5462.5</v>
      </c>
      <c r="L36" s="31">
        <v>5270.2</v>
      </c>
      <c r="M36" s="31">
        <v>2.2856100000000001</v>
      </c>
      <c r="N36" s="1"/>
      <c r="O36" s="1"/>
    </row>
    <row r="37" spans="1:15" ht="12.75" customHeight="1">
      <c r="A37" s="33">
        <v>27</v>
      </c>
      <c r="B37" s="53" t="s">
        <v>317</v>
      </c>
      <c r="C37" s="31">
        <v>2014.75</v>
      </c>
      <c r="D37" s="36">
        <v>2010.8999999999999</v>
      </c>
      <c r="E37" s="36">
        <v>1996.8999999999996</v>
      </c>
      <c r="F37" s="36">
        <v>1979.0499999999997</v>
      </c>
      <c r="G37" s="36">
        <v>1965.0499999999995</v>
      </c>
      <c r="H37" s="36">
        <v>2028.7499999999998</v>
      </c>
      <c r="I37" s="36">
        <v>2042.7500000000002</v>
      </c>
      <c r="J37" s="36">
        <v>2060.6</v>
      </c>
      <c r="K37" s="31">
        <v>2024.9</v>
      </c>
      <c r="L37" s="31">
        <v>1993.05</v>
      </c>
      <c r="M37" s="31">
        <v>0.37623000000000001</v>
      </c>
      <c r="N37" s="1"/>
      <c r="O37" s="1"/>
    </row>
    <row r="38" spans="1:15" ht="12.75" customHeight="1">
      <c r="A38" s="33">
        <v>28</v>
      </c>
      <c r="B38" s="53" t="s">
        <v>738</v>
      </c>
      <c r="C38" s="31">
        <v>72.25</v>
      </c>
      <c r="D38" s="36">
        <v>71.533333333333331</v>
      </c>
      <c r="E38" s="36">
        <v>70.316666666666663</v>
      </c>
      <c r="F38" s="36">
        <v>68.383333333333326</v>
      </c>
      <c r="G38" s="36">
        <v>67.166666666666657</v>
      </c>
      <c r="H38" s="36">
        <v>73.466666666666669</v>
      </c>
      <c r="I38" s="36">
        <v>74.683333333333337</v>
      </c>
      <c r="J38" s="36">
        <v>76.616666666666674</v>
      </c>
      <c r="K38" s="31">
        <v>72.75</v>
      </c>
      <c r="L38" s="31">
        <v>69.599999999999994</v>
      </c>
      <c r="M38" s="31">
        <v>27.06775</v>
      </c>
      <c r="N38" s="1"/>
      <c r="O38" s="1"/>
    </row>
    <row r="39" spans="1:15" ht="12.75" customHeight="1">
      <c r="A39" s="33">
        <v>29</v>
      </c>
      <c r="B39" s="53" t="s">
        <v>829</v>
      </c>
      <c r="C39" s="31">
        <v>26.75</v>
      </c>
      <c r="D39" s="36">
        <v>26.866666666666664</v>
      </c>
      <c r="E39" s="36">
        <v>26.583333333333329</v>
      </c>
      <c r="F39" s="36">
        <v>26.416666666666664</v>
      </c>
      <c r="G39" s="36">
        <v>26.133333333333329</v>
      </c>
      <c r="H39" s="36">
        <v>27.033333333333328</v>
      </c>
      <c r="I39" s="36">
        <v>27.316666666666666</v>
      </c>
      <c r="J39" s="36">
        <v>27.483333333333327</v>
      </c>
      <c r="K39" s="31">
        <v>27.15</v>
      </c>
      <c r="L39" s="31">
        <v>26.7</v>
      </c>
      <c r="M39" s="31">
        <v>25.493950000000002</v>
      </c>
      <c r="N39" s="1"/>
      <c r="O39" s="1"/>
    </row>
    <row r="40" spans="1:15" ht="12.75" customHeight="1">
      <c r="A40" s="33">
        <v>30</v>
      </c>
      <c r="B40" s="53" t="s">
        <v>815</v>
      </c>
      <c r="C40" s="31">
        <v>1154.9000000000001</v>
      </c>
      <c r="D40" s="36">
        <v>1151.6333333333334</v>
      </c>
      <c r="E40" s="36">
        <v>1135.2666666666669</v>
      </c>
      <c r="F40" s="36">
        <v>1115.6333333333334</v>
      </c>
      <c r="G40" s="36">
        <v>1099.2666666666669</v>
      </c>
      <c r="H40" s="36">
        <v>1171.2666666666669</v>
      </c>
      <c r="I40" s="36">
        <v>1187.6333333333332</v>
      </c>
      <c r="J40" s="36">
        <v>1207.2666666666669</v>
      </c>
      <c r="K40" s="31">
        <v>1168</v>
      </c>
      <c r="L40" s="31">
        <v>1132</v>
      </c>
      <c r="M40" s="31">
        <v>8.0044900000000005</v>
      </c>
      <c r="N40" s="1"/>
      <c r="O40" s="1"/>
    </row>
    <row r="41" spans="1:15" ht="12.75" customHeight="1">
      <c r="A41" s="33">
        <v>31</v>
      </c>
      <c r="B41" s="53" t="s">
        <v>318</v>
      </c>
      <c r="C41" s="31">
        <v>3973.6</v>
      </c>
      <c r="D41" s="36">
        <v>3923.3333333333335</v>
      </c>
      <c r="E41" s="36">
        <v>3847.8666666666668</v>
      </c>
      <c r="F41" s="36">
        <v>3722.1333333333332</v>
      </c>
      <c r="G41" s="36">
        <v>3646.6666666666665</v>
      </c>
      <c r="H41" s="36">
        <v>4049.0666666666671</v>
      </c>
      <c r="I41" s="36">
        <v>4124.5333333333328</v>
      </c>
      <c r="J41" s="36">
        <v>4250.2666666666673</v>
      </c>
      <c r="K41" s="31">
        <v>3998.8</v>
      </c>
      <c r="L41" s="31">
        <v>3797.6</v>
      </c>
      <c r="M41" s="31">
        <v>2.5216799999999999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620.70000000000005</v>
      </c>
      <c r="D42" s="36">
        <v>618</v>
      </c>
      <c r="E42" s="36">
        <v>613.85</v>
      </c>
      <c r="F42" s="36">
        <v>607</v>
      </c>
      <c r="G42" s="36">
        <v>602.85</v>
      </c>
      <c r="H42" s="36">
        <v>624.85</v>
      </c>
      <c r="I42" s="36">
        <v>629.00000000000011</v>
      </c>
      <c r="J42" s="36">
        <v>635.85</v>
      </c>
      <c r="K42" s="31">
        <v>622.15</v>
      </c>
      <c r="L42" s="31">
        <v>611.15</v>
      </c>
      <c r="M42" s="31">
        <v>20.653790000000001</v>
      </c>
      <c r="N42" s="1"/>
      <c r="O42" s="1"/>
    </row>
    <row r="43" spans="1:15" ht="12.75" customHeight="1">
      <c r="A43" s="33">
        <v>33</v>
      </c>
      <c r="B43" s="53" t="s">
        <v>1061</v>
      </c>
      <c r="C43" s="31">
        <v>3951.85</v>
      </c>
      <c r="D43" s="36">
        <v>3963.9500000000003</v>
      </c>
      <c r="E43" s="36">
        <v>3927.9000000000005</v>
      </c>
      <c r="F43" s="36">
        <v>3903.9500000000003</v>
      </c>
      <c r="G43" s="36">
        <v>3867.9000000000005</v>
      </c>
      <c r="H43" s="36">
        <v>3987.9000000000005</v>
      </c>
      <c r="I43" s="36">
        <v>4023.9500000000007</v>
      </c>
      <c r="J43" s="36">
        <v>4047.9000000000005</v>
      </c>
      <c r="K43" s="31">
        <v>4000</v>
      </c>
      <c r="L43" s="31">
        <v>3940</v>
      </c>
      <c r="M43" s="31">
        <v>0.19131999999999999</v>
      </c>
      <c r="N43" s="1"/>
      <c r="O43" s="1"/>
    </row>
    <row r="44" spans="1:15" ht="12.75" customHeight="1">
      <c r="A44" s="33">
        <v>34</v>
      </c>
      <c r="B44" s="53" t="s">
        <v>319</v>
      </c>
      <c r="C44" s="31">
        <v>2749.3</v>
      </c>
      <c r="D44" s="36">
        <v>2739.1166666666668</v>
      </c>
      <c r="E44" s="36">
        <v>2720.2333333333336</v>
      </c>
      <c r="F44" s="36">
        <v>2691.166666666667</v>
      </c>
      <c r="G44" s="36">
        <v>2672.2833333333338</v>
      </c>
      <c r="H44" s="36">
        <v>2768.1833333333334</v>
      </c>
      <c r="I44" s="36">
        <v>2787.0666666666666</v>
      </c>
      <c r="J44" s="36">
        <v>2816.1333333333332</v>
      </c>
      <c r="K44" s="31">
        <v>2758</v>
      </c>
      <c r="L44" s="31">
        <v>2710.05</v>
      </c>
      <c r="M44" s="31">
        <v>2.8936299999999999</v>
      </c>
      <c r="N44" s="1"/>
      <c r="O44" s="1"/>
    </row>
    <row r="45" spans="1:15" ht="12.75" customHeight="1">
      <c r="A45" s="33">
        <v>35</v>
      </c>
      <c r="B45" s="53" t="s">
        <v>320</v>
      </c>
      <c r="C45" s="31">
        <v>790.3</v>
      </c>
      <c r="D45" s="36">
        <v>788.6</v>
      </c>
      <c r="E45" s="36">
        <v>782.2</v>
      </c>
      <c r="F45" s="36">
        <v>774.1</v>
      </c>
      <c r="G45" s="36">
        <v>767.7</v>
      </c>
      <c r="H45" s="36">
        <v>796.7</v>
      </c>
      <c r="I45" s="36">
        <v>803.09999999999991</v>
      </c>
      <c r="J45" s="36">
        <v>811.2</v>
      </c>
      <c r="K45" s="31">
        <v>795</v>
      </c>
      <c r="L45" s="31">
        <v>780.5</v>
      </c>
      <c r="M45" s="31">
        <v>1.0811599999999999</v>
      </c>
      <c r="N45" s="1"/>
      <c r="O45" s="1"/>
    </row>
    <row r="46" spans="1:15" ht="12.75" customHeight="1">
      <c r="A46" s="33">
        <v>36</v>
      </c>
      <c r="B46" s="53" t="s">
        <v>793</v>
      </c>
      <c r="C46" s="31">
        <v>7988.75</v>
      </c>
      <c r="D46" s="36">
        <v>8042.416666666667</v>
      </c>
      <c r="E46" s="36">
        <v>7916.3333333333339</v>
      </c>
      <c r="F46" s="36">
        <v>7843.916666666667</v>
      </c>
      <c r="G46" s="36">
        <v>7717.8333333333339</v>
      </c>
      <c r="H46" s="36">
        <v>8114.8333333333339</v>
      </c>
      <c r="I46" s="36">
        <v>8240.9166666666679</v>
      </c>
      <c r="J46" s="36">
        <v>8313.3333333333339</v>
      </c>
      <c r="K46" s="31">
        <v>8168.5</v>
      </c>
      <c r="L46" s="31">
        <v>7970</v>
      </c>
      <c r="M46" s="31">
        <v>0.95777000000000001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5953.05</v>
      </c>
      <c r="D47" s="36">
        <v>5945.3833333333341</v>
      </c>
      <c r="E47" s="36">
        <v>5917.7666666666682</v>
      </c>
      <c r="F47" s="36">
        <v>5882.4833333333345</v>
      </c>
      <c r="G47" s="36">
        <v>5854.8666666666686</v>
      </c>
      <c r="H47" s="36">
        <v>5980.6666666666679</v>
      </c>
      <c r="I47" s="36">
        <v>6008.2833333333347</v>
      </c>
      <c r="J47" s="36">
        <v>6043.5666666666675</v>
      </c>
      <c r="K47" s="31">
        <v>5973</v>
      </c>
      <c r="L47" s="31">
        <v>5910.1</v>
      </c>
      <c r="M47" s="31">
        <v>2.6790400000000001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489.3</v>
      </c>
      <c r="D48" s="36">
        <v>492.13333333333338</v>
      </c>
      <c r="E48" s="36">
        <v>483.16666666666674</v>
      </c>
      <c r="F48" s="36">
        <v>477.03333333333336</v>
      </c>
      <c r="G48" s="36">
        <v>468.06666666666672</v>
      </c>
      <c r="H48" s="36">
        <v>498.26666666666677</v>
      </c>
      <c r="I48" s="36">
        <v>507.23333333333335</v>
      </c>
      <c r="J48" s="36">
        <v>513.36666666666679</v>
      </c>
      <c r="K48" s="31">
        <v>501.1</v>
      </c>
      <c r="L48" s="31">
        <v>486</v>
      </c>
      <c r="M48" s="31">
        <v>37.315190000000001</v>
      </c>
      <c r="N48" s="1"/>
      <c r="O48" s="1"/>
    </row>
    <row r="49" spans="1:15" ht="12.75" customHeight="1">
      <c r="A49" s="33">
        <v>39</v>
      </c>
      <c r="B49" s="53" t="s">
        <v>321</v>
      </c>
      <c r="C49" s="31">
        <v>312.25</v>
      </c>
      <c r="D49" s="36">
        <v>312.2</v>
      </c>
      <c r="E49" s="36">
        <v>309.04999999999995</v>
      </c>
      <c r="F49" s="36">
        <v>305.84999999999997</v>
      </c>
      <c r="G49" s="36">
        <v>302.69999999999993</v>
      </c>
      <c r="H49" s="36">
        <v>315.39999999999998</v>
      </c>
      <c r="I49" s="36">
        <v>318.54999999999995</v>
      </c>
      <c r="J49" s="36">
        <v>321.75</v>
      </c>
      <c r="K49" s="31">
        <v>315.35000000000002</v>
      </c>
      <c r="L49" s="31">
        <v>309</v>
      </c>
      <c r="M49" s="31">
        <v>3.16805</v>
      </c>
      <c r="N49" s="1"/>
      <c r="O49" s="1"/>
    </row>
    <row r="50" spans="1:15" ht="12.75" customHeight="1">
      <c r="A50" s="33">
        <v>40</v>
      </c>
      <c r="B50" s="53" t="s">
        <v>792</v>
      </c>
      <c r="C50" s="31">
        <v>621.04999999999995</v>
      </c>
      <c r="D50" s="36">
        <v>621.86666666666667</v>
      </c>
      <c r="E50" s="36">
        <v>615.38333333333333</v>
      </c>
      <c r="F50" s="36">
        <v>609.7166666666667</v>
      </c>
      <c r="G50" s="36">
        <v>603.23333333333335</v>
      </c>
      <c r="H50" s="36">
        <v>627.5333333333333</v>
      </c>
      <c r="I50" s="36">
        <v>634.01666666666665</v>
      </c>
      <c r="J50" s="36">
        <v>639.68333333333328</v>
      </c>
      <c r="K50" s="31">
        <v>628.35</v>
      </c>
      <c r="L50" s="31">
        <v>616.20000000000005</v>
      </c>
      <c r="M50" s="31">
        <v>2.8155999999999999</v>
      </c>
      <c r="N50" s="1"/>
      <c r="O50" s="1"/>
    </row>
    <row r="51" spans="1:15" ht="12.75" customHeight="1">
      <c r="A51" s="33">
        <v>41</v>
      </c>
      <c r="B51" s="53" t="s">
        <v>322</v>
      </c>
      <c r="C51" s="31">
        <v>607.70000000000005</v>
      </c>
      <c r="D51" s="36">
        <v>608.18333333333339</v>
      </c>
      <c r="E51" s="36">
        <v>602.36666666666679</v>
      </c>
      <c r="F51" s="36">
        <v>597.03333333333342</v>
      </c>
      <c r="G51" s="36">
        <v>591.21666666666681</v>
      </c>
      <c r="H51" s="36">
        <v>613.51666666666677</v>
      </c>
      <c r="I51" s="36">
        <v>619.33333333333337</v>
      </c>
      <c r="J51" s="36">
        <v>624.66666666666674</v>
      </c>
      <c r="K51" s="31">
        <v>614</v>
      </c>
      <c r="L51" s="31">
        <v>602.85</v>
      </c>
      <c r="M51" s="31">
        <v>0.68764999999999998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207.85</v>
      </c>
      <c r="D52" s="36">
        <v>208.06666666666663</v>
      </c>
      <c r="E52" s="36">
        <v>206.18333333333328</v>
      </c>
      <c r="F52" s="36">
        <v>204.51666666666665</v>
      </c>
      <c r="G52" s="36">
        <v>202.6333333333333</v>
      </c>
      <c r="H52" s="36">
        <v>209.73333333333326</v>
      </c>
      <c r="I52" s="36">
        <v>211.61666666666665</v>
      </c>
      <c r="J52" s="36">
        <v>213.28333333333325</v>
      </c>
      <c r="K52" s="31">
        <v>209.95</v>
      </c>
      <c r="L52" s="31">
        <v>206.4</v>
      </c>
      <c r="M52" s="31">
        <v>140.71079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2809.9</v>
      </c>
      <c r="D53" s="36">
        <v>2811.4</v>
      </c>
      <c r="E53" s="36">
        <v>2784.6000000000004</v>
      </c>
      <c r="F53" s="36">
        <v>2759.3</v>
      </c>
      <c r="G53" s="36">
        <v>2732.5000000000005</v>
      </c>
      <c r="H53" s="36">
        <v>2836.7000000000003</v>
      </c>
      <c r="I53" s="36">
        <v>2863.5000000000005</v>
      </c>
      <c r="J53" s="36">
        <v>2888.8</v>
      </c>
      <c r="K53" s="31">
        <v>2838.2</v>
      </c>
      <c r="L53" s="31">
        <v>2786.1</v>
      </c>
      <c r="M53" s="31">
        <v>13.2515</v>
      </c>
      <c r="N53" s="1"/>
      <c r="O53" s="1"/>
    </row>
    <row r="54" spans="1:15" ht="12.75" customHeight="1">
      <c r="A54" s="33">
        <v>44</v>
      </c>
      <c r="B54" s="53" t="s">
        <v>323</v>
      </c>
      <c r="C54" s="31">
        <v>349.6</v>
      </c>
      <c r="D54" s="36">
        <v>350.43333333333334</v>
      </c>
      <c r="E54" s="36">
        <v>348.2166666666667</v>
      </c>
      <c r="F54" s="36">
        <v>346.83333333333337</v>
      </c>
      <c r="G54" s="36">
        <v>344.61666666666673</v>
      </c>
      <c r="H54" s="36">
        <v>351.81666666666666</v>
      </c>
      <c r="I54" s="36">
        <v>354.03333333333325</v>
      </c>
      <c r="J54" s="36">
        <v>355.41666666666663</v>
      </c>
      <c r="K54" s="31">
        <v>352.65</v>
      </c>
      <c r="L54" s="31">
        <v>349.05</v>
      </c>
      <c r="M54" s="31">
        <v>4.77074</v>
      </c>
      <c r="N54" s="1"/>
      <c r="O54" s="1"/>
    </row>
    <row r="55" spans="1:15" ht="12.75" customHeight="1">
      <c r="A55" s="33">
        <v>45</v>
      </c>
      <c r="B55" s="53" t="s">
        <v>1062</v>
      </c>
      <c r="C55" s="31">
        <v>5759</v>
      </c>
      <c r="D55" s="36">
        <v>5700.0166666666664</v>
      </c>
      <c r="E55" s="36">
        <v>5558.9833333333327</v>
      </c>
      <c r="F55" s="36">
        <v>5358.9666666666662</v>
      </c>
      <c r="G55" s="36">
        <v>5217.9333333333325</v>
      </c>
      <c r="H55" s="36">
        <v>5900.0333333333328</v>
      </c>
      <c r="I55" s="36">
        <v>6041.0666666666657</v>
      </c>
      <c r="J55" s="36">
        <v>6241.083333333333</v>
      </c>
      <c r="K55" s="31">
        <v>5841.05</v>
      </c>
      <c r="L55" s="31">
        <v>5500</v>
      </c>
      <c r="M55" s="31">
        <v>0.18614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2303</v>
      </c>
      <c r="D56" s="36">
        <v>2307.1333333333332</v>
      </c>
      <c r="E56" s="36">
        <v>2262.2666666666664</v>
      </c>
      <c r="F56" s="36">
        <v>2221.5333333333333</v>
      </c>
      <c r="G56" s="36">
        <v>2176.6666666666665</v>
      </c>
      <c r="H56" s="36">
        <v>2347.8666666666663</v>
      </c>
      <c r="I56" s="36">
        <v>2392.7333333333331</v>
      </c>
      <c r="J56" s="36">
        <v>2433.4666666666662</v>
      </c>
      <c r="K56" s="31">
        <v>2352</v>
      </c>
      <c r="L56" s="31">
        <v>2266.4</v>
      </c>
      <c r="M56" s="31">
        <v>12.46909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6007.5</v>
      </c>
      <c r="D57" s="36">
        <v>5972.166666666667</v>
      </c>
      <c r="E57" s="36">
        <v>5915.3333333333339</v>
      </c>
      <c r="F57" s="36">
        <v>5823.166666666667</v>
      </c>
      <c r="G57" s="36">
        <v>5766.3333333333339</v>
      </c>
      <c r="H57" s="36">
        <v>6064.3333333333339</v>
      </c>
      <c r="I57" s="36">
        <v>6121.1666666666679</v>
      </c>
      <c r="J57" s="36">
        <v>6213.3333333333339</v>
      </c>
      <c r="K57" s="31">
        <v>6029</v>
      </c>
      <c r="L57" s="31">
        <v>5880</v>
      </c>
      <c r="M57" s="31">
        <v>0.41065000000000002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1165.05</v>
      </c>
      <c r="D58" s="36">
        <v>1169.4166666666667</v>
      </c>
      <c r="E58" s="36">
        <v>1153.1833333333334</v>
      </c>
      <c r="F58" s="36">
        <v>1141.3166666666666</v>
      </c>
      <c r="G58" s="36">
        <v>1125.0833333333333</v>
      </c>
      <c r="H58" s="36">
        <v>1181.2833333333335</v>
      </c>
      <c r="I58" s="36">
        <v>1197.5166666666667</v>
      </c>
      <c r="J58" s="36">
        <v>1209.3833333333337</v>
      </c>
      <c r="K58" s="31">
        <v>1185.6500000000001</v>
      </c>
      <c r="L58" s="31">
        <v>1157.55</v>
      </c>
      <c r="M58" s="31">
        <v>13.015470000000001</v>
      </c>
      <c r="N58" s="1"/>
      <c r="O58" s="1"/>
    </row>
    <row r="59" spans="1:15" ht="12.75" customHeight="1">
      <c r="A59" s="33">
        <v>49</v>
      </c>
      <c r="B59" s="53" t="s">
        <v>324</v>
      </c>
      <c r="C59" s="31">
        <v>543.5</v>
      </c>
      <c r="D59" s="36">
        <v>541.1</v>
      </c>
      <c r="E59" s="36">
        <v>531.75</v>
      </c>
      <c r="F59" s="36">
        <v>520</v>
      </c>
      <c r="G59" s="36">
        <v>510.65</v>
      </c>
      <c r="H59" s="36">
        <v>552.85</v>
      </c>
      <c r="I59" s="36">
        <v>562.20000000000016</v>
      </c>
      <c r="J59" s="36">
        <v>573.95000000000005</v>
      </c>
      <c r="K59" s="31">
        <v>550.45000000000005</v>
      </c>
      <c r="L59" s="31">
        <v>529.35</v>
      </c>
      <c r="M59" s="31">
        <v>4.0020699999999998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4682.8999999999996</v>
      </c>
      <c r="D60" s="36">
        <v>4685.9833333333336</v>
      </c>
      <c r="E60" s="36">
        <v>4661.9666666666672</v>
      </c>
      <c r="F60" s="36">
        <v>4641.0333333333338</v>
      </c>
      <c r="G60" s="36">
        <v>4617.0166666666673</v>
      </c>
      <c r="H60" s="36">
        <v>4706.916666666667</v>
      </c>
      <c r="I60" s="36">
        <v>4730.9333333333334</v>
      </c>
      <c r="J60" s="36">
        <v>4751.8666666666668</v>
      </c>
      <c r="K60" s="31">
        <v>4710</v>
      </c>
      <c r="L60" s="31">
        <v>4665.05</v>
      </c>
      <c r="M60" s="31">
        <v>2.0311300000000001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1141.3499999999999</v>
      </c>
      <c r="D61" s="36">
        <v>1137.8166666666666</v>
      </c>
      <c r="E61" s="36">
        <v>1129.6333333333332</v>
      </c>
      <c r="F61" s="36">
        <v>1117.9166666666665</v>
      </c>
      <c r="G61" s="36">
        <v>1109.7333333333331</v>
      </c>
      <c r="H61" s="36">
        <v>1149.5333333333333</v>
      </c>
      <c r="I61" s="36">
        <v>1157.7166666666667</v>
      </c>
      <c r="J61" s="36">
        <v>1169.4333333333334</v>
      </c>
      <c r="K61" s="31">
        <v>1146</v>
      </c>
      <c r="L61" s="31">
        <v>1126.0999999999999</v>
      </c>
      <c r="M61" s="31">
        <v>99.099860000000007</v>
      </c>
      <c r="N61" s="1"/>
      <c r="O61" s="1"/>
    </row>
    <row r="62" spans="1:15" ht="12.75" customHeight="1">
      <c r="A62" s="33">
        <v>52</v>
      </c>
      <c r="B62" s="53" t="s">
        <v>325</v>
      </c>
      <c r="C62" s="31">
        <v>4014.25</v>
      </c>
      <c r="D62" s="36">
        <v>3927.2999999999997</v>
      </c>
      <c r="E62" s="36">
        <v>3785.5999999999995</v>
      </c>
      <c r="F62" s="36">
        <v>3556.95</v>
      </c>
      <c r="G62" s="36">
        <v>3415.2499999999995</v>
      </c>
      <c r="H62" s="36">
        <v>4155.9499999999989</v>
      </c>
      <c r="I62" s="36">
        <v>4297.6499999999996</v>
      </c>
      <c r="J62" s="36">
        <v>4526.2999999999993</v>
      </c>
      <c r="K62" s="31">
        <v>4069</v>
      </c>
      <c r="L62" s="31">
        <v>3698.65</v>
      </c>
      <c r="M62" s="31">
        <v>21.843900000000001</v>
      </c>
      <c r="N62" s="1"/>
      <c r="O62" s="1"/>
    </row>
    <row r="63" spans="1:15" ht="12.75" customHeight="1">
      <c r="A63" s="33">
        <v>53</v>
      </c>
      <c r="B63" s="53" t="s">
        <v>795</v>
      </c>
      <c r="C63" s="31">
        <v>316.25</v>
      </c>
      <c r="D63" s="36">
        <v>317.15000000000003</v>
      </c>
      <c r="E63" s="36">
        <v>314.10000000000008</v>
      </c>
      <c r="F63" s="36">
        <v>311.95000000000005</v>
      </c>
      <c r="G63" s="36">
        <v>308.90000000000009</v>
      </c>
      <c r="H63" s="36">
        <v>319.30000000000007</v>
      </c>
      <c r="I63" s="36">
        <v>322.35000000000002</v>
      </c>
      <c r="J63" s="36">
        <v>324.50000000000006</v>
      </c>
      <c r="K63" s="31">
        <v>320.2</v>
      </c>
      <c r="L63" s="31">
        <v>315</v>
      </c>
      <c r="M63" s="31">
        <v>13.11223</v>
      </c>
      <c r="N63" s="1"/>
      <c r="O63" s="1"/>
    </row>
    <row r="64" spans="1:15" ht="12.75" customHeight="1">
      <c r="A64" s="33">
        <v>54</v>
      </c>
      <c r="B64" s="53" t="s">
        <v>326</v>
      </c>
      <c r="C64" s="31">
        <v>2783</v>
      </c>
      <c r="D64" s="36">
        <v>2794.6166666666668</v>
      </c>
      <c r="E64" s="36">
        <v>2743.4333333333334</v>
      </c>
      <c r="F64" s="36">
        <v>2703.8666666666668</v>
      </c>
      <c r="G64" s="36">
        <v>2652.6833333333334</v>
      </c>
      <c r="H64" s="36">
        <v>2834.1833333333334</v>
      </c>
      <c r="I64" s="36">
        <v>2885.3666666666668</v>
      </c>
      <c r="J64" s="36">
        <v>2924.9333333333334</v>
      </c>
      <c r="K64" s="31">
        <v>2845.8</v>
      </c>
      <c r="L64" s="31">
        <v>2755.05</v>
      </c>
      <c r="M64" s="31">
        <v>5.6648399999999999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8780.7000000000007</v>
      </c>
      <c r="D65" s="36">
        <v>8834.85</v>
      </c>
      <c r="E65" s="36">
        <v>8711.35</v>
      </c>
      <c r="F65" s="36">
        <v>8642</v>
      </c>
      <c r="G65" s="36">
        <v>8518.5</v>
      </c>
      <c r="H65" s="36">
        <v>8904.2000000000007</v>
      </c>
      <c r="I65" s="36">
        <v>9027.7000000000007</v>
      </c>
      <c r="J65" s="36">
        <v>9097.0500000000011</v>
      </c>
      <c r="K65" s="31">
        <v>8958.35</v>
      </c>
      <c r="L65" s="31">
        <v>8765.5</v>
      </c>
      <c r="M65" s="31">
        <v>3.2396099999999999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6727.4</v>
      </c>
      <c r="D66" s="36">
        <v>6736.1500000000005</v>
      </c>
      <c r="E66" s="36">
        <v>6692.3000000000011</v>
      </c>
      <c r="F66" s="36">
        <v>6657.2000000000007</v>
      </c>
      <c r="G66" s="36">
        <v>6613.3500000000013</v>
      </c>
      <c r="H66" s="36">
        <v>6771.2500000000009</v>
      </c>
      <c r="I66" s="36">
        <v>6815.1000000000013</v>
      </c>
      <c r="J66" s="36">
        <v>6850.2000000000007</v>
      </c>
      <c r="K66" s="31">
        <v>6780</v>
      </c>
      <c r="L66" s="31">
        <v>6701.05</v>
      </c>
      <c r="M66" s="31">
        <v>4.8015800000000004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1584.75</v>
      </c>
      <c r="D67" s="36">
        <v>1587.6000000000001</v>
      </c>
      <c r="E67" s="36">
        <v>1577.2000000000003</v>
      </c>
      <c r="F67" s="36">
        <v>1569.65</v>
      </c>
      <c r="G67" s="36">
        <v>1559.2500000000002</v>
      </c>
      <c r="H67" s="36">
        <v>1595.1500000000003</v>
      </c>
      <c r="I67" s="36">
        <v>1605.5500000000004</v>
      </c>
      <c r="J67" s="36">
        <v>1613.1000000000004</v>
      </c>
      <c r="K67" s="31">
        <v>1598</v>
      </c>
      <c r="L67" s="31">
        <v>1580.05</v>
      </c>
      <c r="M67" s="31">
        <v>6.9952199999999998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8220.65</v>
      </c>
      <c r="D68" s="36">
        <v>8268.8666666666668</v>
      </c>
      <c r="E68" s="36">
        <v>8152.7833333333328</v>
      </c>
      <c r="F68" s="36">
        <v>8084.9166666666661</v>
      </c>
      <c r="G68" s="36">
        <v>7968.8333333333321</v>
      </c>
      <c r="H68" s="36">
        <v>8336.7333333333336</v>
      </c>
      <c r="I68" s="36">
        <v>8452.8166666666657</v>
      </c>
      <c r="J68" s="36">
        <v>8520.6833333333343</v>
      </c>
      <c r="K68" s="31">
        <v>8384.9500000000007</v>
      </c>
      <c r="L68" s="31">
        <v>8201</v>
      </c>
      <c r="M68" s="31">
        <v>0.29430000000000001</v>
      </c>
      <c r="N68" s="1"/>
      <c r="O68" s="1"/>
    </row>
    <row r="69" spans="1:15" ht="12.75" customHeight="1">
      <c r="A69" s="33">
        <v>59</v>
      </c>
      <c r="B69" s="53" t="s">
        <v>327</v>
      </c>
      <c r="C69" s="31">
        <v>2211.6</v>
      </c>
      <c r="D69" s="36">
        <v>2209.8166666666671</v>
      </c>
      <c r="E69" s="36">
        <v>2187.6333333333341</v>
      </c>
      <c r="F69" s="36">
        <v>2163.666666666667</v>
      </c>
      <c r="G69" s="36">
        <v>2141.483333333334</v>
      </c>
      <c r="H69" s="36">
        <v>2233.7833333333342</v>
      </c>
      <c r="I69" s="36">
        <v>2255.9666666666676</v>
      </c>
      <c r="J69" s="36">
        <v>2279.9333333333343</v>
      </c>
      <c r="K69" s="31">
        <v>2232</v>
      </c>
      <c r="L69" s="31">
        <v>2185.85</v>
      </c>
      <c r="M69" s="31">
        <v>0.39511000000000002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2664.55</v>
      </c>
      <c r="D70" s="36">
        <v>2642.9500000000003</v>
      </c>
      <c r="E70" s="36">
        <v>2611.9000000000005</v>
      </c>
      <c r="F70" s="36">
        <v>2559.2500000000005</v>
      </c>
      <c r="G70" s="36">
        <v>2528.2000000000007</v>
      </c>
      <c r="H70" s="36">
        <v>2695.6000000000004</v>
      </c>
      <c r="I70" s="36">
        <v>2726.6500000000005</v>
      </c>
      <c r="J70" s="36">
        <v>2779.3</v>
      </c>
      <c r="K70" s="31">
        <v>2674</v>
      </c>
      <c r="L70" s="31">
        <v>2590.3000000000002</v>
      </c>
      <c r="M70" s="31">
        <v>7.9530799999999999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384.2</v>
      </c>
      <c r="D71" s="36">
        <v>382.86666666666662</v>
      </c>
      <c r="E71" s="36">
        <v>380.33333333333326</v>
      </c>
      <c r="F71" s="36">
        <v>376.46666666666664</v>
      </c>
      <c r="G71" s="36">
        <v>373.93333333333328</v>
      </c>
      <c r="H71" s="36">
        <v>386.73333333333323</v>
      </c>
      <c r="I71" s="36">
        <v>389.26666666666665</v>
      </c>
      <c r="J71" s="36">
        <v>393.13333333333321</v>
      </c>
      <c r="K71" s="31">
        <v>385.4</v>
      </c>
      <c r="L71" s="31">
        <v>379</v>
      </c>
      <c r="M71" s="31">
        <v>5.8913900000000003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181.15</v>
      </c>
      <c r="D72" s="36">
        <v>181.20000000000002</v>
      </c>
      <c r="E72" s="36">
        <v>179.35000000000002</v>
      </c>
      <c r="F72" s="36">
        <v>177.55</v>
      </c>
      <c r="G72" s="36">
        <v>175.70000000000002</v>
      </c>
      <c r="H72" s="36">
        <v>183.00000000000003</v>
      </c>
      <c r="I72" s="36">
        <v>184.85</v>
      </c>
      <c r="J72" s="36">
        <v>186.65000000000003</v>
      </c>
      <c r="K72" s="31">
        <v>183.05</v>
      </c>
      <c r="L72" s="31">
        <v>179.4</v>
      </c>
      <c r="M72" s="31">
        <v>112.76823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261.39999999999998</v>
      </c>
      <c r="D73" s="36">
        <v>261.98333333333329</v>
      </c>
      <c r="E73" s="36">
        <v>259.31666666666661</v>
      </c>
      <c r="F73" s="36">
        <v>257.23333333333329</v>
      </c>
      <c r="G73" s="36">
        <v>254.56666666666661</v>
      </c>
      <c r="H73" s="36">
        <v>264.06666666666661</v>
      </c>
      <c r="I73" s="36">
        <v>266.73333333333323</v>
      </c>
      <c r="J73" s="36">
        <v>268.81666666666661</v>
      </c>
      <c r="K73" s="31">
        <v>264.64999999999998</v>
      </c>
      <c r="L73" s="31">
        <v>259.89999999999998</v>
      </c>
      <c r="M73" s="31">
        <v>138.47808000000001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123.05</v>
      </c>
      <c r="D74" s="36">
        <v>123.16666666666667</v>
      </c>
      <c r="E74" s="36">
        <v>122.23333333333335</v>
      </c>
      <c r="F74" s="36">
        <v>121.41666666666667</v>
      </c>
      <c r="G74" s="36">
        <v>120.48333333333335</v>
      </c>
      <c r="H74" s="36">
        <v>123.98333333333335</v>
      </c>
      <c r="I74" s="36">
        <v>124.91666666666666</v>
      </c>
      <c r="J74" s="36">
        <v>125.73333333333335</v>
      </c>
      <c r="K74" s="31">
        <v>124.1</v>
      </c>
      <c r="L74" s="31">
        <v>122.35</v>
      </c>
      <c r="M74" s="31">
        <v>110.55315</v>
      </c>
      <c r="N74" s="1"/>
      <c r="O74" s="1"/>
    </row>
    <row r="75" spans="1:15" ht="12.75" customHeight="1">
      <c r="A75" s="33">
        <v>65</v>
      </c>
      <c r="B75" s="53" t="s">
        <v>328</v>
      </c>
      <c r="C75" s="31">
        <v>64.150000000000006</v>
      </c>
      <c r="D75" s="36">
        <v>64.216666666666654</v>
      </c>
      <c r="E75" s="36">
        <v>63.633333333333312</v>
      </c>
      <c r="F75" s="36">
        <v>63.11666666666666</v>
      </c>
      <c r="G75" s="36">
        <v>62.533333333333317</v>
      </c>
      <c r="H75" s="36">
        <v>64.733333333333306</v>
      </c>
      <c r="I75" s="36">
        <v>65.316666666666649</v>
      </c>
      <c r="J75" s="36">
        <v>65.8333333333333</v>
      </c>
      <c r="K75" s="31">
        <v>64.8</v>
      </c>
      <c r="L75" s="31">
        <v>63.7</v>
      </c>
      <c r="M75" s="31">
        <v>92.167339999999996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1353.05</v>
      </c>
      <c r="D76" s="36">
        <v>1349.6499999999999</v>
      </c>
      <c r="E76" s="36">
        <v>1339.3999999999996</v>
      </c>
      <c r="F76" s="36">
        <v>1325.7499999999998</v>
      </c>
      <c r="G76" s="36">
        <v>1315.4999999999995</v>
      </c>
      <c r="H76" s="36">
        <v>1363.2999999999997</v>
      </c>
      <c r="I76" s="36">
        <v>1373.5500000000002</v>
      </c>
      <c r="J76" s="36">
        <v>1387.1999999999998</v>
      </c>
      <c r="K76" s="31">
        <v>1359.9</v>
      </c>
      <c r="L76" s="31">
        <v>1336</v>
      </c>
      <c r="M76" s="31">
        <v>8.0535800000000002</v>
      </c>
      <c r="N76" s="1"/>
      <c r="O76" s="1"/>
    </row>
    <row r="77" spans="1:15" ht="12.75" customHeight="1">
      <c r="A77" s="33">
        <v>67</v>
      </c>
      <c r="B77" s="53" t="s">
        <v>329</v>
      </c>
      <c r="C77" s="31">
        <v>5525.3</v>
      </c>
      <c r="D77" s="36">
        <v>5524.4833333333336</v>
      </c>
      <c r="E77" s="36">
        <v>5400.8166666666675</v>
      </c>
      <c r="F77" s="36">
        <v>5276.3333333333339</v>
      </c>
      <c r="G77" s="36">
        <v>5152.6666666666679</v>
      </c>
      <c r="H77" s="36">
        <v>5648.9666666666672</v>
      </c>
      <c r="I77" s="36">
        <v>5772.6333333333332</v>
      </c>
      <c r="J77" s="36">
        <v>5897.1166666666668</v>
      </c>
      <c r="K77" s="31">
        <v>5648.15</v>
      </c>
      <c r="L77" s="31">
        <v>5400</v>
      </c>
      <c r="M77" s="31">
        <v>0.73472000000000004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491.85</v>
      </c>
      <c r="D78" s="36">
        <v>490.36666666666662</v>
      </c>
      <c r="E78" s="36">
        <v>487.03333333333325</v>
      </c>
      <c r="F78" s="36">
        <v>482.21666666666664</v>
      </c>
      <c r="G78" s="36">
        <v>478.88333333333327</v>
      </c>
      <c r="H78" s="36">
        <v>495.18333333333322</v>
      </c>
      <c r="I78" s="36">
        <v>498.51666666666659</v>
      </c>
      <c r="J78" s="36">
        <v>503.3333333333332</v>
      </c>
      <c r="K78" s="31">
        <v>493.7</v>
      </c>
      <c r="L78" s="31">
        <v>485.55</v>
      </c>
      <c r="M78" s="31">
        <v>12.43561</v>
      </c>
      <c r="N78" s="1"/>
      <c r="O78" s="1"/>
    </row>
    <row r="79" spans="1:15" ht="12.75" customHeight="1">
      <c r="A79" s="33">
        <v>69</v>
      </c>
      <c r="B79" s="53" t="s">
        <v>330</v>
      </c>
      <c r="C79" s="31">
        <v>2324.25</v>
      </c>
      <c r="D79" s="36">
        <v>2238.7333333333331</v>
      </c>
      <c r="E79" s="36">
        <v>2130.9666666666662</v>
      </c>
      <c r="F79" s="36">
        <v>1937.6833333333332</v>
      </c>
      <c r="G79" s="36">
        <v>1829.9166666666663</v>
      </c>
      <c r="H79" s="36">
        <v>2432.0166666666664</v>
      </c>
      <c r="I79" s="36">
        <v>2539.7833333333338</v>
      </c>
      <c r="J79" s="36">
        <v>2733.0666666666662</v>
      </c>
      <c r="K79" s="31">
        <v>2346.5</v>
      </c>
      <c r="L79" s="31">
        <v>2045.45</v>
      </c>
      <c r="M79" s="31">
        <v>55.427199999999999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248.2</v>
      </c>
      <c r="D80" s="36">
        <v>245.23333333333335</v>
      </c>
      <c r="E80" s="36">
        <v>240.81666666666669</v>
      </c>
      <c r="F80" s="36">
        <v>233.43333333333334</v>
      </c>
      <c r="G80" s="36">
        <v>229.01666666666668</v>
      </c>
      <c r="H80" s="36">
        <v>252.6166666666667</v>
      </c>
      <c r="I80" s="36">
        <v>257.0333333333333</v>
      </c>
      <c r="J80" s="36">
        <v>264.41666666666674</v>
      </c>
      <c r="K80" s="31">
        <v>249.65</v>
      </c>
      <c r="L80" s="31">
        <v>237.85</v>
      </c>
      <c r="M80" s="31">
        <v>822.31249000000003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1479.25</v>
      </c>
      <c r="D81" s="36">
        <v>1480.5166666666667</v>
      </c>
      <c r="E81" s="36">
        <v>1470.2333333333333</v>
      </c>
      <c r="F81" s="36">
        <v>1461.2166666666667</v>
      </c>
      <c r="G81" s="36">
        <v>1450.9333333333334</v>
      </c>
      <c r="H81" s="36">
        <v>1489.5333333333333</v>
      </c>
      <c r="I81" s="36">
        <v>1499.8166666666666</v>
      </c>
      <c r="J81" s="36">
        <v>1508.8333333333333</v>
      </c>
      <c r="K81" s="31">
        <v>1490.8</v>
      </c>
      <c r="L81" s="31">
        <v>1471.5</v>
      </c>
      <c r="M81" s="31">
        <v>5.2381000000000002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299.89999999999998</v>
      </c>
      <c r="D82" s="36">
        <v>298.5</v>
      </c>
      <c r="E82" s="36">
        <v>295.2</v>
      </c>
      <c r="F82" s="36">
        <v>290.5</v>
      </c>
      <c r="G82" s="36">
        <v>287.2</v>
      </c>
      <c r="H82" s="36">
        <v>303.2</v>
      </c>
      <c r="I82" s="36">
        <v>306.49999999999994</v>
      </c>
      <c r="J82" s="36">
        <v>311.2</v>
      </c>
      <c r="K82" s="31">
        <v>301.8</v>
      </c>
      <c r="L82" s="31">
        <v>293.8</v>
      </c>
      <c r="M82" s="31">
        <v>207.21512000000001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628.29999999999995</v>
      </c>
      <c r="D83" s="36">
        <v>625.38333333333333</v>
      </c>
      <c r="E83" s="36">
        <v>621.26666666666665</v>
      </c>
      <c r="F83" s="36">
        <v>614.23333333333335</v>
      </c>
      <c r="G83" s="36">
        <v>610.11666666666667</v>
      </c>
      <c r="H83" s="36">
        <v>632.41666666666663</v>
      </c>
      <c r="I83" s="36">
        <v>636.53333333333319</v>
      </c>
      <c r="J83" s="36">
        <v>643.56666666666661</v>
      </c>
      <c r="K83" s="31">
        <v>629.5</v>
      </c>
      <c r="L83" s="31">
        <v>618.35</v>
      </c>
      <c r="M83" s="31">
        <v>51.016930000000002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1344.45</v>
      </c>
      <c r="D84" s="36">
        <v>1347.8999999999999</v>
      </c>
      <c r="E84" s="36">
        <v>1335.7999999999997</v>
      </c>
      <c r="F84" s="36">
        <v>1327.1499999999999</v>
      </c>
      <c r="G84" s="36">
        <v>1315.0499999999997</v>
      </c>
      <c r="H84" s="36">
        <v>1356.5499999999997</v>
      </c>
      <c r="I84" s="36">
        <v>1368.6499999999996</v>
      </c>
      <c r="J84" s="36">
        <v>1377.2999999999997</v>
      </c>
      <c r="K84" s="31">
        <v>1360</v>
      </c>
      <c r="L84" s="31">
        <v>1339.25</v>
      </c>
      <c r="M84" s="31">
        <v>66.140169999999998</v>
      </c>
      <c r="N84" s="1"/>
      <c r="O84" s="1"/>
    </row>
    <row r="85" spans="1:15" ht="12.75" customHeight="1">
      <c r="A85" s="33">
        <v>75</v>
      </c>
      <c r="B85" s="53" t="s">
        <v>794</v>
      </c>
      <c r="C85" s="31">
        <v>546.15</v>
      </c>
      <c r="D85" s="36">
        <v>545.80000000000007</v>
      </c>
      <c r="E85" s="36">
        <v>539.60000000000014</v>
      </c>
      <c r="F85" s="36">
        <v>533.05000000000007</v>
      </c>
      <c r="G85" s="36">
        <v>526.85000000000014</v>
      </c>
      <c r="H85" s="36">
        <v>552.35000000000014</v>
      </c>
      <c r="I85" s="36">
        <v>558.55000000000018</v>
      </c>
      <c r="J85" s="36">
        <v>565.10000000000014</v>
      </c>
      <c r="K85" s="31">
        <v>552</v>
      </c>
      <c r="L85" s="31">
        <v>539.25</v>
      </c>
      <c r="M85" s="31">
        <v>2.4591599999999998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305.85000000000002</v>
      </c>
      <c r="D86" s="36">
        <v>306.91666666666669</v>
      </c>
      <c r="E86" s="36">
        <v>302.58333333333337</v>
      </c>
      <c r="F86" s="36">
        <v>299.31666666666666</v>
      </c>
      <c r="G86" s="36">
        <v>294.98333333333335</v>
      </c>
      <c r="H86" s="36">
        <v>310.18333333333339</v>
      </c>
      <c r="I86" s="36">
        <v>314.51666666666677</v>
      </c>
      <c r="J86" s="36">
        <v>317.78333333333342</v>
      </c>
      <c r="K86" s="31">
        <v>311.25</v>
      </c>
      <c r="L86" s="31">
        <v>303.64999999999998</v>
      </c>
      <c r="M86" s="31">
        <v>123.44552</v>
      </c>
      <c r="N86" s="1"/>
      <c r="O86" s="1"/>
    </row>
    <row r="87" spans="1:15" ht="12.75" customHeight="1">
      <c r="A87" s="33">
        <v>77</v>
      </c>
      <c r="B87" s="53" t="s">
        <v>331</v>
      </c>
      <c r="C87" s="31">
        <v>1474.95</v>
      </c>
      <c r="D87" s="36">
        <v>1461.3166666666666</v>
      </c>
      <c r="E87" s="36">
        <v>1444.6833333333332</v>
      </c>
      <c r="F87" s="36">
        <v>1414.4166666666665</v>
      </c>
      <c r="G87" s="36">
        <v>1397.7833333333331</v>
      </c>
      <c r="H87" s="36">
        <v>1491.5833333333333</v>
      </c>
      <c r="I87" s="36">
        <v>1508.2166666666665</v>
      </c>
      <c r="J87" s="36">
        <v>1538.4833333333333</v>
      </c>
      <c r="K87" s="31">
        <v>1477.95</v>
      </c>
      <c r="L87" s="31">
        <v>1431.05</v>
      </c>
      <c r="M87" s="31">
        <v>1.8055099999999999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610.70000000000005</v>
      </c>
      <c r="D88" s="36">
        <v>612.9</v>
      </c>
      <c r="E88" s="36">
        <v>606.79999999999995</v>
      </c>
      <c r="F88" s="36">
        <v>602.9</v>
      </c>
      <c r="G88" s="36">
        <v>596.79999999999995</v>
      </c>
      <c r="H88" s="36">
        <v>616.79999999999995</v>
      </c>
      <c r="I88" s="36">
        <v>622.90000000000009</v>
      </c>
      <c r="J88" s="36">
        <v>626.79999999999995</v>
      </c>
      <c r="K88" s="31">
        <v>619</v>
      </c>
      <c r="L88" s="31">
        <v>609</v>
      </c>
      <c r="M88" s="31">
        <v>10.93483</v>
      </c>
      <c r="N88" s="1"/>
      <c r="O88" s="1"/>
    </row>
    <row r="89" spans="1:15" ht="12.75" customHeight="1">
      <c r="A89" s="33">
        <v>79</v>
      </c>
      <c r="B89" s="53" t="s">
        <v>332</v>
      </c>
      <c r="C89" s="31">
        <v>7216.8</v>
      </c>
      <c r="D89" s="36">
        <v>7214.2666666666664</v>
      </c>
      <c r="E89" s="36">
        <v>7178.5333333333328</v>
      </c>
      <c r="F89" s="36">
        <v>7140.2666666666664</v>
      </c>
      <c r="G89" s="36">
        <v>7104.5333333333328</v>
      </c>
      <c r="H89" s="36">
        <v>7252.5333333333328</v>
      </c>
      <c r="I89" s="36">
        <v>7288.2666666666664</v>
      </c>
      <c r="J89" s="36">
        <v>7326.5333333333328</v>
      </c>
      <c r="K89" s="31">
        <v>7250</v>
      </c>
      <c r="L89" s="31">
        <v>7176</v>
      </c>
      <c r="M89" s="31">
        <v>0.20430999999999999</v>
      </c>
      <c r="N89" s="1"/>
      <c r="O89" s="1"/>
    </row>
    <row r="90" spans="1:15" ht="12.75" customHeight="1">
      <c r="A90" s="33">
        <v>80</v>
      </c>
      <c r="B90" s="53" t="s">
        <v>333</v>
      </c>
      <c r="C90" s="31">
        <v>1583.1</v>
      </c>
      <c r="D90" s="36">
        <v>1589.2666666666667</v>
      </c>
      <c r="E90" s="36">
        <v>1558.5833333333333</v>
      </c>
      <c r="F90" s="36">
        <v>1534.0666666666666</v>
      </c>
      <c r="G90" s="36">
        <v>1503.3833333333332</v>
      </c>
      <c r="H90" s="36">
        <v>1613.7833333333333</v>
      </c>
      <c r="I90" s="36">
        <v>1644.4666666666667</v>
      </c>
      <c r="J90" s="36">
        <v>1668.9833333333333</v>
      </c>
      <c r="K90" s="31">
        <v>1619.95</v>
      </c>
      <c r="L90" s="31">
        <v>1564.75</v>
      </c>
      <c r="M90" s="31">
        <v>4.0770299999999997</v>
      </c>
      <c r="N90" s="1"/>
      <c r="O90" s="1"/>
    </row>
    <row r="91" spans="1:15" ht="12.75" customHeight="1">
      <c r="A91" s="33">
        <v>81</v>
      </c>
      <c r="B91" s="53" t="s">
        <v>334</v>
      </c>
      <c r="C91" s="31">
        <v>1547</v>
      </c>
      <c r="D91" s="36">
        <v>1551.6500000000003</v>
      </c>
      <c r="E91" s="36">
        <v>1535.7500000000007</v>
      </c>
      <c r="F91" s="36">
        <v>1524.5000000000005</v>
      </c>
      <c r="G91" s="36">
        <v>1508.6000000000008</v>
      </c>
      <c r="H91" s="36">
        <v>1562.9000000000005</v>
      </c>
      <c r="I91" s="36">
        <v>1578.8000000000002</v>
      </c>
      <c r="J91" s="36">
        <v>1590.0500000000004</v>
      </c>
      <c r="K91" s="31">
        <v>1567.55</v>
      </c>
      <c r="L91" s="31">
        <v>1540.4</v>
      </c>
      <c r="M91" s="31">
        <v>0.37763000000000002</v>
      </c>
      <c r="N91" s="1"/>
      <c r="O91" s="1"/>
    </row>
    <row r="92" spans="1:15" ht="12.75" customHeight="1">
      <c r="A92" s="33">
        <v>82</v>
      </c>
      <c r="B92" s="53" t="s">
        <v>335</v>
      </c>
      <c r="C92" s="31">
        <v>502.05</v>
      </c>
      <c r="D92" s="36">
        <v>502.34999999999997</v>
      </c>
      <c r="E92" s="36">
        <v>499.69999999999993</v>
      </c>
      <c r="F92" s="36">
        <v>497.34999999999997</v>
      </c>
      <c r="G92" s="36">
        <v>494.69999999999993</v>
      </c>
      <c r="H92" s="36">
        <v>504.69999999999993</v>
      </c>
      <c r="I92" s="36">
        <v>507.34999999999991</v>
      </c>
      <c r="J92" s="36">
        <v>509.69999999999993</v>
      </c>
      <c r="K92" s="31">
        <v>505</v>
      </c>
      <c r="L92" s="31">
        <v>500</v>
      </c>
      <c r="M92" s="31">
        <v>2.07328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31027.75</v>
      </c>
      <c r="D93" s="36">
        <v>30907.983333333334</v>
      </c>
      <c r="E93" s="36">
        <v>30661.966666666667</v>
      </c>
      <c r="F93" s="36">
        <v>30296.183333333334</v>
      </c>
      <c r="G93" s="36">
        <v>30050.166666666668</v>
      </c>
      <c r="H93" s="36">
        <v>31273.766666666666</v>
      </c>
      <c r="I93" s="36">
        <v>31519.783333333336</v>
      </c>
      <c r="J93" s="36">
        <v>31885.566666666666</v>
      </c>
      <c r="K93" s="31">
        <v>31154</v>
      </c>
      <c r="L93" s="31">
        <v>30542.2</v>
      </c>
      <c r="M93" s="31">
        <v>0.56789000000000001</v>
      </c>
      <c r="N93" s="1"/>
      <c r="O93" s="1"/>
    </row>
    <row r="94" spans="1:15" ht="12.75" customHeight="1">
      <c r="A94" s="33">
        <v>84</v>
      </c>
      <c r="B94" s="53" t="s">
        <v>336</v>
      </c>
      <c r="C94" s="31">
        <v>1190.45</v>
      </c>
      <c r="D94" s="36">
        <v>1159.8333333333333</v>
      </c>
      <c r="E94" s="36">
        <v>1119.6666666666665</v>
      </c>
      <c r="F94" s="36">
        <v>1048.8833333333332</v>
      </c>
      <c r="G94" s="36">
        <v>1008.7166666666665</v>
      </c>
      <c r="H94" s="36">
        <v>1230.6166666666666</v>
      </c>
      <c r="I94" s="36">
        <v>1270.7833333333331</v>
      </c>
      <c r="J94" s="36">
        <v>1341.5666666666666</v>
      </c>
      <c r="K94" s="31">
        <v>1200</v>
      </c>
      <c r="L94" s="31">
        <v>1089.05</v>
      </c>
      <c r="M94" s="31">
        <v>9.9811399999999999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5086.8</v>
      </c>
      <c r="D95" s="36">
        <v>5097.2333333333336</v>
      </c>
      <c r="E95" s="36">
        <v>5054.5666666666675</v>
      </c>
      <c r="F95" s="36">
        <v>5022.3333333333339</v>
      </c>
      <c r="G95" s="36">
        <v>4979.6666666666679</v>
      </c>
      <c r="H95" s="36">
        <v>5129.4666666666672</v>
      </c>
      <c r="I95" s="36">
        <v>5172.1333333333332</v>
      </c>
      <c r="J95" s="36">
        <v>5204.3666666666668</v>
      </c>
      <c r="K95" s="31">
        <v>5139.8999999999996</v>
      </c>
      <c r="L95" s="31">
        <v>5065</v>
      </c>
      <c r="M95" s="31">
        <v>1.16594</v>
      </c>
      <c r="N95" s="1"/>
      <c r="O95" s="1"/>
    </row>
    <row r="96" spans="1:15" ht="12.75" customHeight="1">
      <c r="A96" s="33">
        <v>86</v>
      </c>
      <c r="B96" s="53" t="s">
        <v>337</v>
      </c>
      <c r="C96" s="31">
        <v>1985.4</v>
      </c>
      <c r="D96" s="36">
        <v>1991.4666666666665</v>
      </c>
      <c r="E96" s="36">
        <v>1972.9333333333329</v>
      </c>
      <c r="F96" s="36">
        <v>1960.4666666666665</v>
      </c>
      <c r="G96" s="36">
        <v>1941.9333333333329</v>
      </c>
      <c r="H96" s="36">
        <v>2003.9333333333329</v>
      </c>
      <c r="I96" s="36">
        <v>2022.4666666666662</v>
      </c>
      <c r="J96" s="36">
        <v>2034.9333333333329</v>
      </c>
      <c r="K96" s="31">
        <v>2010</v>
      </c>
      <c r="L96" s="31">
        <v>1979</v>
      </c>
      <c r="M96" s="31">
        <v>0.29360000000000003</v>
      </c>
      <c r="N96" s="1"/>
      <c r="O96" s="1"/>
    </row>
    <row r="97" spans="1:15" ht="12.75" customHeight="1">
      <c r="A97" s="33">
        <v>87</v>
      </c>
      <c r="B97" s="53" t="s">
        <v>338</v>
      </c>
      <c r="C97" s="31">
        <v>567.20000000000005</v>
      </c>
      <c r="D97" s="36">
        <v>568.08333333333337</v>
      </c>
      <c r="E97" s="36">
        <v>563.2166666666667</v>
      </c>
      <c r="F97" s="36">
        <v>559.23333333333335</v>
      </c>
      <c r="G97" s="36">
        <v>554.36666666666667</v>
      </c>
      <c r="H97" s="36">
        <v>572.06666666666672</v>
      </c>
      <c r="I97" s="36">
        <v>576.93333333333328</v>
      </c>
      <c r="J97" s="36">
        <v>580.91666666666674</v>
      </c>
      <c r="K97" s="31">
        <v>572.95000000000005</v>
      </c>
      <c r="L97" s="31">
        <v>564.1</v>
      </c>
      <c r="M97" s="31">
        <v>0.90958000000000006</v>
      </c>
      <c r="N97" s="1"/>
      <c r="O97" s="1"/>
    </row>
    <row r="98" spans="1:15" ht="12.75" customHeight="1">
      <c r="A98" s="33">
        <v>88</v>
      </c>
      <c r="B98" s="53" t="s">
        <v>339</v>
      </c>
      <c r="C98" s="31">
        <v>147.15</v>
      </c>
      <c r="D98" s="36">
        <v>145.26666666666665</v>
      </c>
      <c r="E98" s="36">
        <v>142.2833333333333</v>
      </c>
      <c r="F98" s="36">
        <v>137.41666666666666</v>
      </c>
      <c r="G98" s="36">
        <v>134.43333333333331</v>
      </c>
      <c r="H98" s="36">
        <v>150.1333333333333</v>
      </c>
      <c r="I98" s="36">
        <v>153.11666666666665</v>
      </c>
      <c r="J98" s="36">
        <v>157.98333333333329</v>
      </c>
      <c r="K98" s="31">
        <v>148.25</v>
      </c>
      <c r="L98" s="31">
        <v>140.4</v>
      </c>
      <c r="M98" s="31">
        <v>74.370149999999995</v>
      </c>
      <c r="N98" s="1"/>
      <c r="O98" s="1"/>
    </row>
    <row r="99" spans="1:15" ht="12.75" customHeight="1">
      <c r="A99" s="33">
        <v>89</v>
      </c>
      <c r="B99" s="53" t="s">
        <v>340</v>
      </c>
      <c r="C99" s="31">
        <v>654.54999999999995</v>
      </c>
      <c r="D99" s="36">
        <v>652.31666666666661</v>
      </c>
      <c r="E99" s="36">
        <v>635.63333333333321</v>
      </c>
      <c r="F99" s="36">
        <v>616.71666666666658</v>
      </c>
      <c r="G99" s="36">
        <v>600.03333333333319</v>
      </c>
      <c r="H99" s="36">
        <v>671.23333333333323</v>
      </c>
      <c r="I99" s="36">
        <v>687.91666666666663</v>
      </c>
      <c r="J99" s="36">
        <v>706.83333333333326</v>
      </c>
      <c r="K99" s="31">
        <v>669</v>
      </c>
      <c r="L99" s="31">
        <v>633.4</v>
      </c>
      <c r="M99" s="31">
        <v>58.582920000000001</v>
      </c>
      <c r="N99" s="1"/>
      <c r="O99" s="1"/>
    </row>
    <row r="100" spans="1:15" ht="12.75" customHeight="1">
      <c r="A100" s="33">
        <v>90</v>
      </c>
      <c r="B100" s="53" t="s">
        <v>790</v>
      </c>
      <c r="C100" s="31">
        <v>501.65</v>
      </c>
      <c r="D100" s="36">
        <v>499.56666666666666</v>
      </c>
      <c r="E100" s="36">
        <v>491.13333333333333</v>
      </c>
      <c r="F100" s="36">
        <v>480.61666666666667</v>
      </c>
      <c r="G100" s="36">
        <v>472.18333333333334</v>
      </c>
      <c r="H100" s="36">
        <v>510.08333333333331</v>
      </c>
      <c r="I100" s="36">
        <v>518.51666666666665</v>
      </c>
      <c r="J100" s="36">
        <v>529.0333333333333</v>
      </c>
      <c r="K100" s="31">
        <v>508</v>
      </c>
      <c r="L100" s="31">
        <v>489.05</v>
      </c>
      <c r="M100" s="31">
        <v>6.0987900000000002</v>
      </c>
      <c r="N100" s="1"/>
      <c r="O100" s="1"/>
    </row>
    <row r="101" spans="1:15" ht="12.75" customHeight="1">
      <c r="A101" s="33">
        <v>91</v>
      </c>
      <c r="B101" s="53" t="s">
        <v>341</v>
      </c>
      <c r="C101" s="31">
        <v>4366.5</v>
      </c>
      <c r="D101" s="36">
        <v>4364.9666666666662</v>
      </c>
      <c r="E101" s="36">
        <v>4336.6333333333323</v>
      </c>
      <c r="F101" s="36">
        <v>4306.7666666666664</v>
      </c>
      <c r="G101" s="36">
        <v>4278.4333333333325</v>
      </c>
      <c r="H101" s="36">
        <v>4394.8333333333321</v>
      </c>
      <c r="I101" s="36">
        <v>4423.1666666666661</v>
      </c>
      <c r="J101" s="36">
        <v>4453.0333333333319</v>
      </c>
      <c r="K101" s="31">
        <v>4393.3</v>
      </c>
      <c r="L101" s="31">
        <v>4335.1000000000004</v>
      </c>
      <c r="M101" s="31">
        <v>0.12992999999999999</v>
      </c>
      <c r="N101" s="1"/>
      <c r="O101" s="1"/>
    </row>
    <row r="102" spans="1:15" ht="12.75" customHeight="1">
      <c r="A102" s="33">
        <v>92</v>
      </c>
      <c r="B102" s="53" t="s">
        <v>342</v>
      </c>
      <c r="C102" s="31">
        <v>341.55</v>
      </c>
      <c r="D102" s="36">
        <v>343.41666666666669</v>
      </c>
      <c r="E102" s="36">
        <v>337.43333333333339</v>
      </c>
      <c r="F102" s="36">
        <v>333.31666666666672</v>
      </c>
      <c r="G102" s="36">
        <v>327.33333333333343</v>
      </c>
      <c r="H102" s="36">
        <v>347.53333333333336</v>
      </c>
      <c r="I102" s="36">
        <v>353.51666666666659</v>
      </c>
      <c r="J102" s="36">
        <v>357.63333333333333</v>
      </c>
      <c r="K102" s="31">
        <v>349.4</v>
      </c>
      <c r="L102" s="31">
        <v>339.3</v>
      </c>
      <c r="M102" s="31">
        <v>4.2743900000000004</v>
      </c>
      <c r="N102" s="1"/>
      <c r="O102" s="1"/>
    </row>
    <row r="103" spans="1:15" ht="12.75" customHeight="1">
      <c r="A103" s="33">
        <v>93</v>
      </c>
      <c r="B103" s="53" t="s">
        <v>343</v>
      </c>
      <c r="C103" s="31">
        <v>257.95</v>
      </c>
      <c r="D103" s="36">
        <v>257.5333333333333</v>
      </c>
      <c r="E103" s="36">
        <v>254.21666666666658</v>
      </c>
      <c r="F103" s="36">
        <v>250.48333333333329</v>
      </c>
      <c r="G103" s="36">
        <v>247.16666666666657</v>
      </c>
      <c r="H103" s="36">
        <v>261.26666666666659</v>
      </c>
      <c r="I103" s="36">
        <v>264.58333333333331</v>
      </c>
      <c r="J103" s="36">
        <v>268.31666666666661</v>
      </c>
      <c r="K103" s="31">
        <v>260.85000000000002</v>
      </c>
      <c r="L103" s="31">
        <v>253.8</v>
      </c>
      <c r="M103" s="31">
        <v>10.20421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757.75</v>
      </c>
      <c r="D104" s="36">
        <v>758.93333333333339</v>
      </c>
      <c r="E104" s="36">
        <v>751.91666666666674</v>
      </c>
      <c r="F104" s="36">
        <v>746.08333333333337</v>
      </c>
      <c r="G104" s="36">
        <v>739.06666666666672</v>
      </c>
      <c r="H104" s="36">
        <v>764.76666666666677</v>
      </c>
      <c r="I104" s="36">
        <v>771.78333333333342</v>
      </c>
      <c r="J104" s="36">
        <v>777.61666666666679</v>
      </c>
      <c r="K104" s="31">
        <v>765.95</v>
      </c>
      <c r="L104" s="31">
        <v>753.1</v>
      </c>
      <c r="M104" s="31">
        <v>1.8948199999999999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113.8</v>
      </c>
      <c r="D105" s="36">
        <v>114.06666666666666</v>
      </c>
      <c r="E105" s="36">
        <v>112.93333333333332</v>
      </c>
      <c r="F105" s="36">
        <v>112.06666666666666</v>
      </c>
      <c r="G105" s="36">
        <v>110.93333333333332</v>
      </c>
      <c r="H105" s="36">
        <v>114.93333333333332</v>
      </c>
      <c r="I105" s="36">
        <v>116.06666666666665</v>
      </c>
      <c r="J105" s="36">
        <v>116.93333333333332</v>
      </c>
      <c r="K105" s="31">
        <v>115.2</v>
      </c>
      <c r="L105" s="31">
        <v>113.2</v>
      </c>
      <c r="M105" s="31">
        <v>391.94578999999999</v>
      </c>
      <c r="N105" s="1"/>
      <c r="O105" s="1"/>
    </row>
    <row r="106" spans="1:15" ht="12.75" customHeight="1">
      <c r="A106" s="33">
        <v>96</v>
      </c>
      <c r="B106" s="53" t="s">
        <v>813</v>
      </c>
      <c r="C106" s="31">
        <v>1341.3</v>
      </c>
      <c r="D106" s="36">
        <v>1353.8166666666668</v>
      </c>
      <c r="E106" s="36">
        <v>1317.6333333333337</v>
      </c>
      <c r="F106" s="36">
        <v>1293.9666666666669</v>
      </c>
      <c r="G106" s="36">
        <v>1257.7833333333338</v>
      </c>
      <c r="H106" s="36">
        <v>1377.4833333333336</v>
      </c>
      <c r="I106" s="36">
        <v>1413.6666666666665</v>
      </c>
      <c r="J106" s="36">
        <v>1437.3333333333335</v>
      </c>
      <c r="K106" s="31">
        <v>1390</v>
      </c>
      <c r="L106" s="31">
        <v>1330.15</v>
      </c>
      <c r="M106" s="31">
        <v>1.3511599999999999</v>
      </c>
      <c r="N106" s="1"/>
      <c r="O106" s="1"/>
    </row>
    <row r="107" spans="1:15" ht="12.75" customHeight="1">
      <c r="A107" s="33">
        <v>97</v>
      </c>
      <c r="B107" s="53" t="s">
        <v>344</v>
      </c>
      <c r="C107" s="31">
        <v>223</v>
      </c>
      <c r="D107" s="36">
        <v>224.38333333333335</v>
      </c>
      <c r="E107" s="36">
        <v>220.91666666666671</v>
      </c>
      <c r="F107" s="36">
        <v>218.83333333333337</v>
      </c>
      <c r="G107" s="36">
        <v>215.36666666666673</v>
      </c>
      <c r="H107" s="36">
        <v>226.4666666666667</v>
      </c>
      <c r="I107" s="36">
        <v>229.93333333333334</v>
      </c>
      <c r="J107" s="36">
        <v>232.01666666666668</v>
      </c>
      <c r="K107" s="31">
        <v>227.85</v>
      </c>
      <c r="L107" s="31">
        <v>222.3</v>
      </c>
      <c r="M107" s="31">
        <v>1.19825</v>
      </c>
      <c r="N107" s="1"/>
      <c r="O107" s="1"/>
    </row>
    <row r="108" spans="1:15" ht="12.75" customHeight="1">
      <c r="A108" s="33">
        <v>98</v>
      </c>
      <c r="B108" s="53" t="s">
        <v>345</v>
      </c>
      <c r="C108" s="31">
        <v>1731.05</v>
      </c>
      <c r="D108" s="36">
        <v>1697.3999999999999</v>
      </c>
      <c r="E108" s="36">
        <v>1639.4499999999998</v>
      </c>
      <c r="F108" s="36">
        <v>1547.85</v>
      </c>
      <c r="G108" s="36">
        <v>1489.8999999999999</v>
      </c>
      <c r="H108" s="36">
        <v>1788.9999999999998</v>
      </c>
      <c r="I108" s="36">
        <v>1846.95</v>
      </c>
      <c r="J108" s="36">
        <v>1938.5499999999997</v>
      </c>
      <c r="K108" s="31">
        <v>1755.35</v>
      </c>
      <c r="L108" s="31">
        <v>1605.8</v>
      </c>
      <c r="M108" s="31">
        <v>3.9055300000000002</v>
      </c>
      <c r="N108" s="1"/>
      <c r="O108" s="1"/>
    </row>
    <row r="109" spans="1:15" ht="12.75" customHeight="1">
      <c r="A109" s="33">
        <v>99</v>
      </c>
      <c r="B109" s="53" t="s">
        <v>346</v>
      </c>
      <c r="C109" s="31">
        <v>193.7</v>
      </c>
      <c r="D109" s="36">
        <v>193.11666666666667</v>
      </c>
      <c r="E109" s="36">
        <v>190.83333333333334</v>
      </c>
      <c r="F109" s="36">
        <v>187.96666666666667</v>
      </c>
      <c r="G109" s="36">
        <v>185.68333333333334</v>
      </c>
      <c r="H109" s="36">
        <v>195.98333333333335</v>
      </c>
      <c r="I109" s="36">
        <v>198.26666666666665</v>
      </c>
      <c r="J109" s="36">
        <v>201.13333333333335</v>
      </c>
      <c r="K109" s="31">
        <v>195.4</v>
      </c>
      <c r="L109" s="31">
        <v>190.25</v>
      </c>
      <c r="M109" s="31">
        <v>23.28866</v>
      </c>
      <c r="N109" s="1"/>
      <c r="O109" s="1"/>
    </row>
    <row r="110" spans="1:15" ht="12.75" customHeight="1">
      <c r="A110" s="33">
        <v>100</v>
      </c>
      <c r="B110" s="53" t="s">
        <v>347</v>
      </c>
      <c r="C110" s="31">
        <v>2392.4499999999998</v>
      </c>
      <c r="D110" s="36">
        <v>2364.2833333333333</v>
      </c>
      <c r="E110" s="36">
        <v>2329.0666666666666</v>
      </c>
      <c r="F110" s="36">
        <v>2265.6833333333334</v>
      </c>
      <c r="G110" s="36">
        <v>2230.4666666666667</v>
      </c>
      <c r="H110" s="36">
        <v>2427.6666666666665</v>
      </c>
      <c r="I110" s="36">
        <v>2462.8833333333328</v>
      </c>
      <c r="J110" s="36">
        <v>2526.2666666666664</v>
      </c>
      <c r="K110" s="31">
        <v>2399.5</v>
      </c>
      <c r="L110" s="31">
        <v>2300.9</v>
      </c>
      <c r="M110" s="31">
        <v>1.8707800000000001</v>
      </c>
      <c r="N110" s="1"/>
      <c r="O110" s="1"/>
    </row>
    <row r="111" spans="1:15" ht="12.75" customHeight="1">
      <c r="A111" s="33">
        <v>101</v>
      </c>
      <c r="B111" s="53" t="s">
        <v>1063</v>
      </c>
      <c r="C111" s="31">
        <v>942.9</v>
      </c>
      <c r="D111" s="36">
        <v>943.48333333333323</v>
      </c>
      <c r="E111" s="36">
        <v>929.96666666666647</v>
      </c>
      <c r="F111" s="36">
        <v>917.03333333333319</v>
      </c>
      <c r="G111" s="36">
        <v>903.51666666666642</v>
      </c>
      <c r="H111" s="36">
        <v>956.41666666666652</v>
      </c>
      <c r="I111" s="36">
        <v>969.93333333333317</v>
      </c>
      <c r="J111" s="36">
        <v>982.86666666666656</v>
      </c>
      <c r="K111" s="31">
        <v>957</v>
      </c>
      <c r="L111" s="31">
        <v>930.55</v>
      </c>
      <c r="M111" s="31">
        <v>2.5550000000000002</v>
      </c>
      <c r="N111" s="1"/>
      <c r="O111" s="1"/>
    </row>
    <row r="112" spans="1:15" ht="12.75" customHeight="1">
      <c r="A112" s="33">
        <v>102</v>
      </c>
      <c r="B112" s="53" t="s">
        <v>348</v>
      </c>
      <c r="C112" s="31">
        <v>61.05</v>
      </c>
      <c r="D112" s="36">
        <v>61.15</v>
      </c>
      <c r="E112" s="36">
        <v>60.55</v>
      </c>
      <c r="F112" s="36">
        <v>60.05</v>
      </c>
      <c r="G112" s="36">
        <v>59.449999999999996</v>
      </c>
      <c r="H112" s="36">
        <v>61.65</v>
      </c>
      <c r="I112" s="36">
        <v>62.250000000000007</v>
      </c>
      <c r="J112" s="36">
        <v>62.75</v>
      </c>
      <c r="K112" s="31">
        <v>61.75</v>
      </c>
      <c r="L112" s="31">
        <v>60.65</v>
      </c>
      <c r="M112" s="31">
        <v>61.62276</v>
      </c>
      <c r="N112" s="1"/>
      <c r="O112" s="1"/>
    </row>
    <row r="113" spans="1:15" ht="12.75" customHeight="1">
      <c r="A113" s="33">
        <v>103</v>
      </c>
      <c r="B113" s="53" t="s">
        <v>349</v>
      </c>
      <c r="C113" s="31">
        <v>2115.4</v>
      </c>
      <c r="D113" s="36">
        <v>2112.5499999999997</v>
      </c>
      <c r="E113" s="36">
        <v>2095.0999999999995</v>
      </c>
      <c r="F113" s="36">
        <v>2074.7999999999997</v>
      </c>
      <c r="G113" s="36">
        <v>2057.3499999999995</v>
      </c>
      <c r="H113" s="36">
        <v>2132.8499999999995</v>
      </c>
      <c r="I113" s="36">
        <v>2150.2999999999993</v>
      </c>
      <c r="J113" s="36">
        <v>2170.5999999999995</v>
      </c>
      <c r="K113" s="31">
        <v>2130</v>
      </c>
      <c r="L113" s="31">
        <v>2092.25</v>
      </c>
      <c r="M113" s="31">
        <v>8.3293999999999997</v>
      </c>
      <c r="N113" s="1"/>
      <c r="O113" s="1"/>
    </row>
    <row r="114" spans="1:15" ht="12.75" customHeight="1">
      <c r="A114" s="33">
        <v>104</v>
      </c>
      <c r="B114" s="53" t="s">
        <v>350</v>
      </c>
      <c r="C114" s="31">
        <v>678.8</v>
      </c>
      <c r="D114" s="36">
        <v>681.6</v>
      </c>
      <c r="E114" s="36">
        <v>670.2</v>
      </c>
      <c r="F114" s="36">
        <v>661.6</v>
      </c>
      <c r="G114" s="36">
        <v>650.20000000000005</v>
      </c>
      <c r="H114" s="36">
        <v>690.2</v>
      </c>
      <c r="I114" s="36">
        <v>701.59999999999991</v>
      </c>
      <c r="J114" s="36">
        <v>710.2</v>
      </c>
      <c r="K114" s="31">
        <v>693</v>
      </c>
      <c r="L114" s="31">
        <v>673</v>
      </c>
      <c r="M114" s="31">
        <v>3.5258699999999998</v>
      </c>
      <c r="N114" s="1"/>
      <c r="O114" s="1"/>
    </row>
    <row r="115" spans="1:15" ht="12.75" customHeight="1">
      <c r="A115" s="33">
        <v>105</v>
      </c>
      <c r="B115" s="53" t="s">
        <v>351</v>
      </c>
      <c r="C115" s="31">
        <v>2165.25</v>
      </c>
      <c r="D115" s="36">
        <v>2135.75</v>
      </c>
      <c r="E115" s="36">
        <v>2096.5</v>
      </c>
      <c r="F115" s="36">
        <v>2027.75</v>
      </c>
      <c r="G115" s="36">
        <v>1988.5</v>
      </c>
      <c r="H115" s="36">
        <v>2204.5</v>
      </c>
      <c r="I115" s="36">
        <v>2243.75</v>
      </c>
      <c r="J115" s="36">
        <v>2312.5</v>
      </c>
      <c r="K115" s="31">
        <v>2175</v>
      </c>
      <c r="L115" s="31">
        <v>2067</v>
      </c>
      <c r="M115" s="31">
        <v>4.9269400000000001</v>
      </c>
      <c r="N115" s="1"/>
      <c r="O115" s="1"/>
    </row>
    <row r="116" spans="1:15" ht="12.75" customHeight="1">
      <c r="A116" s="33">
        <v>106</v>
      </c>
      <c r="B116" s="53" t="s">
        <v>352</v>
      </c>
      <c r="C116" s="31">
        <v>7142.7</v>
      </c>
      <c r="D116" s="36">
        <v>7128.2333333333336</v>
      </c>
      <c r="E116" s="36">
        <v>7057.4666666666672</v>
      </c>
      <c r="F116" s="36">
        <v>6972.2333333333336</v>
      </c>
      <c r="G116" s="36">
        <v>6901.4666666666672</v>
      </c>
      <c r="H116" s="36">
        <v>7213.4666666666672</v>
      </c>
      <c r="I116" s="36">
        <v>7284.2333333333336</v>
      </c>
      <c r="J116" s="36">
        <v>7369.4666666666672</v>
      </c>
      <c r="K116" s="31">
        <v>7199</v>
      </c>
      <c r="L116" s="31">
        <v>7043</v>
      </c>
      <c r="M116" s="31">
        <v>0.11193</v>
      </c>
      <c r="N116" s="1"/>
      <c r="O116" s="1"/>
    </row>
    <row r="117" spans="1:15" ht="12.75" customHeight="1">
      <c r="A117" s="33">
        <v>107</v>
      </c>
      <c r="B117" s="53" t="s">
        <v>353</v>
      </c>
      <c r="C117" s="31">
        <v>785.15</v>
      </c>
      <c r="D117" s="36">
        <v>787.83333333333337</v>
      </c>
      <c r="E117" s="36">
        <v>778.56666666666672</v>
      </c>
      <c r="F117" s="36">
        <v>771.98333333333335</v>
      </c>
      <c r="G117" s="36">
        <v>762.7166666666667</v>
      </c>
      <c r="H117" s="36">
        <v>794.41666666666674</v>
      </c>
      <c r="I117" s="36">
        <v>803.68333333333339</v>
      </c>
      <c r="J117" s="36">
        <v>810.26666666666677</v>
      </c>
      <c r="K117" s="31">
        <v>797.1</v>
      </c>
      <c r="L117" s="31">
        <v>781.25</v>
      </c>
      <c r="M117" s="31">
        <v>1.62676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404.95</v>
      </c>
      <c r="D118" s="36">
        <v>405.4666666666667</v>
      </c>
      <c r="E118" s="36">
        <v>402.23333333333341</v>
      </c>
      <c r="F118" s="36">
        <v>399.51666666666671</v>
      </c>
      <c r="G118" s="36">
        <v>396.28333333333342</v>
      </c>
      <c r="H118" s="36">
        <v>408.18333333333339</v>
      </c>
      <c r="I118" s="36">
        <v>411.41666666666674</v>
      </c>
      <c r="J118" s="36">
        <v>414.13333333333338</v>
      </c>
      <c r="K118" s="31">
        <v>408.7</v>
      </c>
      <c r="L118" s="31">
        <v>402.75</v>
      </c>
      <c r="M118" s="31">
        <v>9.8589400000000005</v>
      </c>
      <c r="N118" s="1"/>
      <c r="O118" s="1"/>
    </row>
    <row r="119" spans="1:15" ht="12.75" customHeight="1">
      <c r="A119" s="33">
        <v>109</v>
      </c>
      <c r="B119" s="53" t="s">
        <v>354</v>
      </c>
      <c r="C119" s="31">
        <v>490.8</v>
      </c>
      <c r="D119" s="36">
        <v>490.90000000000003</v>
      </c>
      <c r="E119" s="36">
        <v>485.50000000000006</v>
      </c>
      <c r="F119" s="36">
        <v>480.20000000000005</v>
      </c>
      <c r="G119" s="36">
        <v>474.80000000000007</v>
      </c>
      <c r="H119" s="36">
        <v>496.20000000000005</v>
      </c>
      <c r="I119" s="36">
        <v>501.6</v>
      </c>
      <c r="J119" s="36">
        <v>506.90000000000003</v>
      </c>
      <c r="K119" s="31">
        <v>496.3</v>
      </c>
      <c r="L119" s="31">
        <v>485.6</v>
      </c>
      <c r="M119" s="31">
        <v>1.0288600000000001</v>
      </c>
      <c r="N119" s="1"/>
      <c r="O119" s="1"/>
    </row>
    <row r="120" spans="1:15" ht="12.75" customHeight="1">
      <c r="A120" s="33">
        <v>110</v>
      </c>
      <c r="B120" s="53" t="s">
        <v>1064</v>
      </c>
      <c r="C120" s="31">
        <v>876.35</v>
      </c>
      <c r="D120" s="36">
        <v>885.73333333333323</v>
      </c>
      <c r="E120" s="36">
        <v>865.61666666666645</v>
      </c>
      <c r="F120" s="36">
        <v>854.88333333333321</v>
      </c>
      <c r="G120" s="36">
        <v>834.76666666666642</v>
      </c>
      <c r="H120" s="36">
        <v>896.46666666666647</v>
      </c>
      <c r="I120" s="36">
        <v>916.58333333333326</v>
      </c>
      <c r="J120" s="36">
        <v>927.31666666666649</v>
      </c>
      <c r="K120" s="31">
        <v>905.85</v>
      </c>
      <c r="L120" s="31">
        <v>875</v>
      </c>
      <c r="M120" s="31">
        <v>9.4748400000000004</v>
      </c>
      <c r="N120" s="1"/>
      <c r="O120" s="1"/>
    </row>
    <row r="121" spans="1:15" ht="12.75" customHeight="1">
      <c r="A121" s="33">
        <v>111</v>
      </c>
      <c r="B121" s="53" t="s">
        <v>355</v>
      </c>
      <c r="C121" s="31">
        <v>1124.0999999999999</v>
      </c>
      <c r="D121" s="36">
        <v>1121.3833333333332</v>
      </c>
      <c r="E121" s="36">
        <v>1107.7666666666664</v>
      </c>
      <c r="F121" s="36">
        <v>1091.4333333333332</v>
      </c>
      <c r="G121" s="36">
        <v>1077.8166666666664</v>
      </c>
      <c r="H121" s="36">
        <v>1137.7166666666665</v>
      </c>
      <c r="I121" s="36">
        <v>1151.3333333333333</v>
      </c>
      <c r="J121" s="36">
        <v>1167.6666666666665</v>
      </c>
      <c r="K121" s="31">
        <v>1135</v>
      </c>
      <c r="L121" s="31">
        <v>1105.05</v>
      </c>
      <c r="M121" s="31">
        <v>0.45745000000000002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1285</v>
      </c>
      <c r="D122" s="36">
        <v>1275.4333333333332</v>
      </c>
      <c r="E122" s="36">
        <v>1258.4166666666663</v>
      </c>
      <c r="F122" s="36">
        <v>1231.833333333333</v>
      </c>
      <c r="G122" s="36">
        <v>1214.8166666666662</v>
      </c>
      <c r="H122" s="36">
        <v>1302.0166666666664</v>
      </c>
      <c r="I122" s="36">
        <v>1319.0333333333333</v>
      </c>
      <c r="J122" s="36">
        <v>1345.6166666666666</v>
      </c>
      <c r="K122" s="31">
        <v>1292.45</v>
      </c>
      <c r="L122" s="31">
        <v>1248.8499999999999</v>
      </c>
      <c r="M122" s="31">
        <v>8.5708000000000002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1399.05</v>
      </c>
      <c r="D123" s="36">
        <v>1405.1166666666668</v>
      </c>
      <c r="E123" s="36">
        <v>1390.3333333333335</v>
      </c>
      <c r="F123" s="36">
        <v>1381.6166666666668</v>
      </c>
      <c r="G123" s="36">
        <v>1366.8333333333335</v>
      </c>
      <c r="H123" s="36">
        <v>1413.8333333333335</v>
      </c>
      <c r="I123" s="36">
        <v>1428.6166666666668</v>
      </c>
      <c r="J123" s="36">
        <v>1437.3333333333335</v>
      </c>
      <c r="K123" s="31">
        <v>1419.9</v>
      </c>
      <c r="L123" s="31">
        <v>1396.4</v>
      </c>
      <c r="M123" s="31">
        <v>34.434519999999999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151.85</v>
      </c>
      <c r="D124" s="36">
        <v>152.71666666666667</v>
      </c>
      <c r="E124" s="36">
        <v>150.63333333333333</v>
      </c>
      <c r="F124" s="36">
        <v>149.41666666666666</v>
      </c>
      <c r="G124" s="36">
        <v>147.33333333333331</v>
      </c>
      <c r="H124" s="36">
        <v>153.93333333333334</v>
      </c>
      <c r="I124" s="36">
        <v>156.01666666666665</v>
      </c>
      <c r="J124" s="36">
        <v>157.23333333333335</v>
      </c>
      <c r="K124" s="31">
        <v>154.80000000000001</v>
      </c>
      <c r="L124" s="31">
        <v>151.5</v>
      </c>
      <c r="M124" s="31">
        <v>9.8328600000000002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1345.85</v>
      </c>
      <c r="D125" s="36">
        <v>1346.3</v>
      </c>
      <c r="E125" s="36">
        <v>1332.55</v>
      </c>
      <c r="F125" s="36">
        <v>1319.25</v>
      </c>
      <c r="G125" s="36">
        <v>1305.5</v>
      </c>
      <c r="H125" s="36">
        <v>1359.6</v>
      </c>
      <c r="I125" s="36">
        <v>1373.35</v>
      </c>
      <c r="J125" s="36">
        <v>1386.6499999999999</v>
      </c>
      <c r="K125" s="31">
        <v>1360.05</v>
      </c>
      <c r="L125" s="31">
        <v>1333</v>
      </c>
      <c r="M125" s="31">
        <v>0.81435000000000002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470.25</v>
      </c>
      <c r="D126" s="36">
        <v>470.25</v>
      </c>
      <c r="E126" s="36">
        <v>466.8</v>
      </c>
      <c r="F126" s="36">
        <v>463.35</v>
      </c>
      <c r="G126" s="36">
        <v>459.90000000000003</v>
      </c>
      <c r="H126" s="36">
        <v>473.7</v>
      </c>
      <c r="I126" s="36">
        <v>477.15000000000003</v>
      </c>
      <c r="J126" s="36">
        <v>480.59999999999997</v>
      </c>
      <c r="K126" s="31">
        <v>473.7</v>
      </c>
      <c r="L126" s="31">
        <v>466.8</v>
      </c>
      <c r="M126" s="31">
        <v>106.25019</v>
      </c>
      <c r="N126" s="1"/>
      <c r="O126" s="1"/>
    </row>
    <row r="127" spans="1:15" ht="12.75" customHeight="1">
      <c r="A127" s="33">
        <v>117</v>
      </c>
      <c r="B127" s="53" t="s">
        <v>356</v>
      </c>
      <c r="C127" s="31">
        <v>1414.85</v>
      </c>
      <c r="D127" s="36">
        <v>1400.1666666666667</v>
      </c>
      <c r="E127" s="36">
        <v>1361.9333333333334</v>
      </c>
      <c r="F127" s="36">
        <v>1309.0166666666667</v>
      </c>
      <c r="G127" s="36">
        <v>1270.7833333333333</v>
      </c>
      <c r="H127" s="36">
        <v>1453.0833333333335</v>
      </c>
      <c r="I127" s="36">
        <v>1491.3166666666666</v>
      </c>
      <c r="J127" s="36">
        <v>1544.2333333333336</v>
      </c>
      <c r="K127" s="31">
        <v>1438.4</v>
      </c>
      <c r="L127" s="31">
        <v>1347.25</v>
      </c>
      <c r="M127" s="31">
        <v>130.02298999999999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4712.6000000000004</v>
      </c>
      <c r="D128" s="36">
        <v>4706.7166666666672</v>
      </c>
      <c r="E128" s="36">
        <v>4666.4333333333343</v>
      </c>
      <c r="F128" s="36">
        <v>4620.2666666666673</v>
      </c>
      <c r="G128" s="36">
        <v>4579.9833333333345</v>
      </c>
      <c r="H128" s="36">
        <v>4752.8833333333341</v>
      </c>
      <c r="I128" s="36">
        <v>4793.166666666667</v>
      </c>
      <c r="J128" s="36">
        <v>4839.3333333333339</v>
      </c>
      <c r="K128" s="31">
        <v>4747</v>
      </c>
      <c r="L128" s="31">
        <v>4660.55</v>
      </c>
      <c r="M128" s="31">
        <v>6.8970500000000001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2682</v>
      </c>
      <c r="D129" s="36">
        <v>2682.5166666666669</v>
      </c>
      <c r="E129" s="36">
        <v>2661.4833333333336</v>
      </c>
      <c r="F129" s="36">
        <v>2640.9666666666667</v>
      </c>
      <c r="G129" s="36">
        <v>2619.9333333333334</v>
      </c>
      <c r="H129" s="36">
        <v>2703.0333333333338</v>
      </c>
      <c r="I129" s="36">
        <v>2724.0666666666675</v>
      </c>
      <c r="J129" s="36">
        <v>2744.5833333333339</v>
      </c>
      <c r="K129" s="31">
        <v>2703.55</v>
      </c>
      <c r="L129" s="31">
        <v>2662</v>
      </c>
      <c r="M129" s="31">
        <v>3.3067600000000001</v>
      </c>
      <c r="N129" s="1"/>
      <c r="O129" s="1"/>
    </row>
    <row r="130" spans="1:15" ht="12.75" customHeight="1">
      <c r="A130" s="33">
        <v>120</v>
      </c>
      <c r="B130" s="53" t="s">
        <v>357</v>
      </c>
      <c r="C130" s="31">
        <v>3313.7</v>
      </c>
      <c r="D130" s="36">
        <v>3314.0499999999997</v>
      </c>
      <c r="E130" s="36">
        <v>3273.7999999999993</v>
      </c>
      <c r="F130" s="36">
        <v>3233.8999999999996</v>
      </c>
      <c r="G130" s="36">
        <v>3193.6499999999992</v>
      </c>
      <c r="H130" s="36">
        <v>3353.9499999999994</v>
      </c>
      <c r="I130" s="36">
        <v>3394.2000000000003</v>
      </c>
      <c r="J130" s="36">
        <v>3434.0999999999995</v>
      </c>
      <c r="K130" s="31">
        <v>3354.3</v>
      </c>
      <c r="L130" s="31">
        <v>3274.15</v>
      </c>
      <c r="M130" s="31">
        <v>2.0002800000000001</v>
      </c>
      <c r="N130" s="1"/>
      <c r="O130" s="1"/>
    </row>
    <row r="131" spans="1:15" ht="12.75" customHeight="1">
      <c r="A131" s="33">
        <v>121</v>
      </c>
      <c r="B131" s="53" t="s">
        <v>830</v>
      </c>
      <c r="C131" s="31">
        <v>1431.7</v>
      </c>
      <c r="D131" s="36">
        <v>1437.4333333333334</v>
      </c>
      <c r="E131" s="36">
        <v>1416.9166666666667</v>
      </c>
      <c r="F131" s="36">
        <v>1402.1333333333334</v>
      </c>
      <c r="G131" s="36">
        <v>1381.6166666666668</v>
      </c>
      <c r="H131" s="36">
        <v>1452.2166666666667</v>
      </c>
      <c r="I131" s="36">
        <v>1472.7333333333331</v>
      </c>
      <c r="J131" s="36">
        <v>1487.5166666666667</v>
      </c>
      <c r="K131" s="31">
        <v>1457.95</v>
      </c>
      <c r="L131" s="31">
        <v>1422.65</v>
      </c>
      <c r="M131" s="31">
        <v>1.2505200000000001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1087.05</v>
      </c>
      <c r="D132" s="36">
        <v>1067.25</v>
      </c>
      <c r="E132" s="36">
        <v>1018.45</v>
      </c>
      <c r="F132" s="36">
        <v>949.85</v>
      </c>
      <c r="G132" s="36">
        <v>901.05000000000007</v>
      </c>
      <c r="H132" s="36">
        <v>1135.8499999999999</v>
      </c>
      <c r="I132" s="36">
        <v>1184.6500000000001</v>
      </c>
      <c r="J132" s="36">
        <v>1253.25</v>
      </c>
      <c r="K132" s="31">
        <v>1116.05</v>
      </c>
      <c r="L132" s="31">
        <v>998.65</v>
      </c>
      <c r="M132" s="31">
        <v>123.66085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1260.2</v>
      </c>
      <c r="D133" s="36">
        <v>1255.7166666666667</v>
      </c>
      <c r="E133" s="36">
        <v>1248.4833333333333</v>
      </c>
      <c r="F133" s="36">
        <v>1236.7666666666667</v>
      </c>
      <c r="G133" s="36">
        <v>1229.5333333333333</v>
      </c>
      <c r="H133" s="36">
        <v>1267.4333333333334</v>
      </c>
      <c r="I133" s="36">
        <v>1274.666666666667</v>
      </c>
      <c r="J133" s="36">
        <v>1286.3833333333334</v>
      </c>
      <c r="K133" s="31">
        <v>1262.95</v>
      </c>
      <c r="L133" s="31">
        <v>1244</v>
      </c>
      <c r="M133" s="31">
        <v>3.3530899999999999</v>
      </c>
      <c r="N133" s="1"/>
      <c r="O133" s="1"/>
    </row>
    <row r="134" spans="1:15" ht="12.75" customHeight="1">
      <c r="A134" s="33">
        <v>124</v>
      </c>
      <c r="B134" s="53" t="s">
        <v>796</v>
      </c>
      <c r="C134" s="31">
        <v>4437.2</v>
      </c>
      <c r="D134" s="36">
        <v>4422.0666666666666</v>
      </c>
      <c r="E134" s="36">
        <v>4393.1333333333332</v>
      </c>
      <c r="F134" s="36">
        <v>4349.0666666666666</v>
      </c>
      <c r="G134" s="36">
        <v>4320.1333333333332</v>
      </c>
      <c r="H134" s="36">
        <v>4466.1333333333332</v>
      </c>
      <c r="I134" s="36">
        <v>4495.0666666666657</v>
      </c>
      <c r="J134" s="36">
        <v>4539.1333333333332</v>
      </c>
      <c r="K134" s="31">
        <v>4451</v>
      </c>
      <c r="L134" s="31">
        <v>4378</v>
      </c>
      <c r="M134" s="31">
        <v>0.23135</v>
      </c>
      <c r="N134" s="1"/>
      <c r="O134" s="1"/>
    </row>
    <row r="135" spans="1:15" ht="12.75" customHeight="1">
      <c r="A135" s="33">
        <v>125</v>
      </c>
      <c r="B135" s="53" t="s">
        <v>358</v>
      </c>
      <c r="C135" s="31">
        <v>1411.2</v>
      </c>
      <c r="D135" s="36">
        <v>1413.0666666666666</v>
      </c>
      <c r="E135" s="36">
        <v>1402.1833333333332</v>
      </c>
      <c r="F135" s="36">
        <v>1393.1666666666665</v>
      </c>
      <c r="G135" s="36">
        <v>1382.2833333333331</v>
      </c>
      <c r="H135" s="36">
        <v>1422.0833333333333</v>
      </c>
      <c r="I135" s="36">
        <v>1432.9666666666665</v>
      </c>
      <c r="J135" s="36">
        <v>1441.9833333333333</v>
      </c>
      <c r="K135" s="31">
        <v>1423.95</v>
      </c>
      <c r="L135" s="31">
        <v>1404.05</v>
      </c>
      <c r="M135" s="31">
        <v>0.93589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391.9</v>
      </c>
      <c r="D136" s="36">
        <v>380.40000000000003</v>
      </c>
      <c r="E136" s="36">
        <v>362.00000000000006</v>
      </c>
      <c r="F136" s="36">
        <v>332.1</v>
      </c>
      <c r="G136" s="36">
        <v>313.70000000000005</v>
      </c>
      <c r="H136" s="36">
        <v>410.30000000000007</v>
      </c>
      <c r="I136" s="36">
        <v>428.70000000000005</v>
      </c>
      <c r="J136" s="36">
        <v>458.60000000000008</v>
      </c>
      <c r="K136" s="31">
        <v>398.8</v>
      </c>
      <c r="L136" s="31">
        <v>350.5</v>
      </c>
      <c r="M136" s="31">
        <v>510.87529999999998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3790.85</v>
      </c>
      <c r="D137" s="36">
        <v>3782.7000000000003</v>
      </c>
      <c r="E137" s="36">
        <v>3732.5000000000005</v>
      </c>
      <c r="F137" s="36">
        <v>3674.15</v>
      </c>
      <c r="G137" s="36">
        <v>3623.9500000000003</v>
      </c>
      <c r="H137" s="36">
        <v>3841.0500000000006</v>
      </c>
      <c r="I137" s="36">
        <v>3891.2500000000005</v>
      </c>
      <c r="J137" s="36">
        <v>3949.6000000000008</v>
      </c>
      <c r="K137" s="31">
        <v>3832.9</v>
      </c>
      <c r="L137" s="31">
        <v>3724.35</v>
      </c>
      <c r="M137" s="31">
        <v>7.0051199999999998</v>
      </c>
      <c r="N137" s="1"/>
      <c r="O137" s="1"/>
    </row>
    <row r="138" spans="1:15" ht="12.75" customHeight="1">
      <c r="A138" s="33">
        <v>128</v>
      </c>
      <c r="B138" s="53" t="s">
        <v>359</v>
      </c>
      <c r="C138" s="31">
        <v>1773.5</v>
      </c>
      <c r="D138" s="36">
        <v>1774.0166666666664</v>
      </c>
      <c r="E138" s="36">
        <v>1759.5833333333328</v>
      </c>
      <c r="F138" s="36">
        <v>1745.6666666666663</v>
      </c>
      <c r="G138" s="36">
        <v>1731.2333333333327</v>
      </c>
      <c r="H138" s="36">
        <v>1787.9333333333329</v>
      </c>
      <c r="I138" s="36">
        <v>1802.3666666666663</v>
      </c>
      <c r="J138" s="36">
        <v>1816.2833333333331</v>
      </c>
      <c r="K138" s="31">
        <v>1788.45</v>
      </c>
      <c r="L138" s="31">
        <v>1760.1</v>
      </c>
      <c r="M138" s="31">
        <v>2.8462900000000002</v>
      </c>
      <c r="N138" s="1"/>
      <c r="O138" s="1"/>
    </row>
    <row r="139" spans="1:15" ht="12.75" customHeight="1">
      <c r="A139" s="33">
        <v>129</v>
      </c>
      <c r="B139" s="53" t="s">
        <v>360</v>
      </c>
      <c r="C139" s="31">
        <v>997.35</v>
      </c>
      <c r="D139" s="36">
        <v>996.15000000000009</v>
      </c>
      <c r="E139" s="36">
        <v>987.35000000000014</v>
      </c>
      <c r="F139" s="36">
        <v>977.35</v>
      </c>
      <c r="G139" s="36">
        <v>968.55000000000007</v>
      </c>
      <c r="H139" s="36">
        <v>1006.1500000000002</v>
      </c>
      <c r="I139" s="36">
        <v>1014.9500000000002</v>
      </c>
      <c r="J139" s="36">
        <v>1024.9500000000003</v>
      </c>
      <c r="K139" s="31">
        <v>1004.95</v>
      </c>
      <c r="L139" s="31">
        <v>986.15</v>
      </c>
      <c r="M139" s="31">
        <v>0.26629999999999998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848.75</v>
      </c>
      <c r="D140" s="36">
        <v>849.7166666666667</v>
      </c>
      <c r="E140" s="36">
        <v>839.93333333333339</v>
      </c>
      <c r="F140" s="36">
        <v>831.11666666666667</v>
      </c>
      <c r="G140" s="36">
        <v>821.33333333333337</v>
      </c>
      <c r="H140" s="36">
        <v>858.53333333333342</v>
      </c>
      <c r="I140" s="36">
        <v>868.31666666666672</v>
      </c>
      <c r="J140" s="36">
        <v>877.13333333333344</v>
      </c>
      <c r="K140" s="31">
        <v>859.5</v>
      </c>
      <c r="L140" s="31">
        <v>840.9</v>
      </c>
      <c r="M140" s="31">
        <v>41.704909999999998</v>
      </c>
      <c r="N140" s="1"/>
      <c r="O140" s="1"/>
    </row>
    <row r="141" spans="1:15" ht="12.75" customHeight="1">
      <c r="A141" s="33">
        <v>131</v>
      </c>
      <c r="B141" s="53" t="s">
        <v>1065</v>
      </c>
      <c r="C141" s="31">
        <v>1820.6</v>
      </c>
      <c r="D141" s="36">
        <v>1820.45</v>
      </c>
      <c r="E141" s="36">
        <v>1805.15</v>
      </c>
      <c r="F141" s="36">
        <v>1789.7</v>
      </c>
      <c r="G141" s="36">
        <v>1774.4</v>
      </c>
      <c r="H141" s="36">
        <v>1835.9</v>
      </c>
      <c r="I141" s="36">
        <v>1851.1999999999998</v>
      </c>
      <c r="J141" s="36">
        <v>1866.65</v>
      </c>
      <c r="K141" s="31">
        <v>1835.75</v>
      </c>
      <c r="L141" s="31">
        <v>1805</v>
      </c>
      <c r="M141" s="31">
        <v>0.34173999999999999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535.79999999999995</v>
      </c>
      <c r="D142" s="36">
        <v>538.26666666666665</v>
      </c>
      <c r="E142" s="36">
        <v>532.5333333333333</v>
      </c>
      <c r="F142" s="36">
        <v>529.26666666666665</v>
      </c>
      <c r="G142" s="36">
        <v>523.5333333333333</v>
      </c>
      <c r="H142" s="36">
        <v>541.5333333333333</v>
      </c>
      <c r="I142" s="36">
        <v>547.26666666666665</v>
      </c>
      <c r="J142" s="36">
        <v>550.5333333333333</v>
      </c>
      <c r="K142" s="31">
        <v>544</v>
      </c>
      <c r="L142" s="31">
        <v>535</v>
      </c>
      <c r="M142" s="31">
        <v>16.42503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1814.5</v>
      </c>
      <c r="D143" s="36">
        <v>1806.5</v>
      </c>
      <c r="E143" s="36">
        <v>1793</v>
      </c>
      <c r="F143" s="36">
        <v>1771.5</v>
      </c>
      <c r="G143" s="36">
        <v>1758</v>
      </c>
      <c r="H143" s="36">
        <v>1828</v>
      </c>
      <c r="I143" s="36">
        <v>1841.5</v>
      </c>
      <c r="J143" s="36">
        <v>1863</v>
      </c>
      <c r="K143" s="31">
        <v>1820</v>
      </c>
      <c r="L143" s="31">
        <v>1785</v>
      </c>
      <c r="M143" s="31">
        <v>2.2448800000000002</v>
      </c>
      <c r="N143" s="1"/>
      <c r="O143" s="1"/>
    </row>
    <row r="144" spans="1:15" ht="12.75" customHeight="1">
      <c r="A144" s="33">
        <v>134</v>
      </c>
      <c r="B144" s="53" t="s">
        <v>797</v>
      </c>
      <c r="C144" s="31">
        <v>3188.8</v>
      </c>
      <c r="D144" s="36">
        <v>3114.2666666666664</v>
      </c>
      <c r="E144" s="36">
        <v>3028.5333333333328</v>
      </c>
      <c r="F144" s="36">
        <v>2868.2666666666664</v>
      </c>
      <c r="G144" s="36">
        <v>2782.5333333333328</v>
      </c>
      <c r="H144" s="36">
        <v>3274.5333333333328</v>
      </c>
      <c r="I144" s="36">
        <v>3360.2666666666664</v>
      </c>
      <c r="J144" s="36">
        <v>3520.5333333333328</v>
      </c>
      <c r="K144" s="31">
        <v>3200</v>
      </c>
      <c r="L144" s="31">
        <v>2954</v>
      </c>
      <c r="M144" s="31">
        <v>12.76483</v>
      </c>
      <c r="N144" s="1"/>
      <c r="O144" s="1"/>
    </row>
    <row r="145" spans="1:15" ht="12.75" customHeight="1">
      <c r="A145" s="33">
        <v>135</v>
      </c>
      <c r="B145" s="53" t="s">
        <v>361</v>
      </c>
      <c r="C145" s="31">
        <v>556.85</v>
      </c>
      <c r="D145" s="36">
        <v>558.48333333333346</v>
      </c>
      <c r="E145" s="36">
        <v>553.51666666666688</v>
      </c>
      <c r="F145" s="36">
        <v>550.18333333333339</v>
      </c>
      <c r="G145" s="36">
        <v>545.21666666666681</v>
      </c>
      <c r="H145" s="36">
        <v>561.81666666666695</v>
      </c>
      <c r="I145" s="36">
        <v>566.78333333333342</v>
      </c>
      <c r="J145" s="36">
        <v>570.11666666666702</v>
      </c>
      <c r="K145" s="31">
        <v>563.45000000000005</v>
      </c>
      <c r="L145" s="31">
        <v>555.15</v>
      </c>
      <c r="M145" s="31">
        <v>1.54975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2474.65</v>
      </c>
      <c r="D146" s="36">
        <v>2470.6166666666668</v>
      </c>
      <c r="E146" s="36">
        <v>2458.0833333333335</v>
      </c>
      <c r="F146" s="36">
        <v>2441.5166666666669</v>
      </c>
      <c r="G146" s="36">
        <v>2428.9833333333336</v>
      </c>
      <c r="H146" s="36">
        <v>2487.1833333333334</v>
      </c>
      <c r="I146" s="36">
        <v>2499.7166666666662</v>
      </c>
      <c r="J146" s="36">
        <v>2516.2833333333333</v>
      </c>
      <c r="K146" s="31">
        <v>2483.15</v>
      </c>
      <c r="L146" s="31">
        <v>2454.0500000000002</v>
      </c>
      <c r="M146" s="31">
        <v>1.8134699999999999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453.75</v>
      </c>
      <c r="D147" s="36">
        <v>454.3</v>
      </c>
      <c r="E147" s="36">
        <v>447.65000000000003</v>
      </c>
      <c r="F147" s="36">
        <v>441.55</v>
      </c>
      <c r="G147" s="36">
        <v>434.90000000000003</v>
      </c>
      <c r="H147" s="36">
        <v>460.40000000000003</v>
      </c>
      <c r="I147" s="36">
        <v>467.05</v>
      </c>
      <c r="J147" s="36">
        <v>473.15000000000003</v>
      </c>
      <c r="K147" s="31">
        <v>460.95</v>
      </c>
      <c r="L147" s="31">
        <v>448.2</v>
      </c>
      <c r="M147" s="31">
        <v>17.154869999999999</v>
      </c>
      <c r="N147" s="1"/>
      <c r="O147" s="1"/>
    </row>
    <row r="148" spans="1:15" ht="12.75" customHeight="1">
      <c r="A148" s="33">
        <v>138</v>
      </c>
      <c r="B148" s="53" t="s">
        <v>362</v>
      </c>
      <c r="C148" s="31">
        <v>152.19999999999999</v>
      </c>
      <c r="D148" s="36">
        <v>151.73333333333335</v>
      </c>
      <c r="E148" s="36">
        <v>150.56666666666669</v>
      </c>
      <c r="F148" s="36">
        <v>148.93333333333334</v>
      </c>
      <c r="G148" s="36">
        <v>147.76666666666668</v>
      </c>
      <c r="H148" s="36">
        <v>153.3666666666667</v>
      </c>
      <c r="I148" s="36">
        <v>154.53333333333333</v>
      </c>
      <c r="J148" s="36">
        <v>156.16666666666671</v>
      </c>
      <c r="K148" s="31">
        <v>152.9</v>
      </c>
      <c r="L148" s="31">
        <v>150.1</v>
      </c>
      <c r="M148" s="31">
        <v>26.44528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3910.75</v>
      </c>
      <c r="D149" s="36">
        <v>3920.35</v>
      </c>
      <c r="E149" s="36">
        <v>3886</v>
      </c>
      <c r="F149" s="36">
        <v>3861.25</v>
      </c>
      <c r="G149" s="36">
        <v>3826.9</v>
      </c>
      <c r="H149" s="36">
        <v>3945.1</v>
      </c>
      <c r="I149" s="36">
        <v>3979.4499999999994</v>
      </c>
      <c r="J149" s="36">
        <v>4004.2</v>
      </c>
      <c r="K149" s="31">
        <v>3954.7</v>
      </c>
      <c r="L149" s="31">
        <v>3895.6</v>
      </c>
      <c r="M149" s="31">
        <v>2.6752600000000002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8938.4</v>
      </c>
      <c r="D150" s="36">
        <v>8770.1333333333332</v>
      </c>
      <c r="E150" s="36">
        <v>8478.2666666666664</v>
      </c>
      <c r="F150" s="36">
        <v>8018.1333333333332</v>
      </c>
      <c r="G150" s="36">
        <v>7726.2666666666664</v>
      </c>
      <c r="H150" s="36">
        <v>9230.2666666666664</v>
      </c>
      <c r="I150" s="36">
        <v>9522.1333333333314</v>
      </c>
      <c r="J150" s="36">
        <v>9982.2666666666664</v>
      </c>
      <c r="K150" s="31">
        <v>9062</v>
      </c>
      <c r="L150" s="31">
        <v>8310</v>
      </c>
      <c r="M150" s="31">
        <v>25.042020000000001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2549.25</v>
      </c>
      <c r="D151" s="36">
        <v>2538.0666666666666</v>
      </c>
      <c r="E151" s="36">
        <v>2511.4833333333331</v>
      </c>
      <c r="F151" s="36">
        <v>2473.7166666666667</v>
      </c>
      <c r="G151" s="36">
        <v>2447.1333333333332</v>
      </c>
      <c r="H151" s="36">
        <v>2575.833333333333</v>
      </c>
      <c r="I151" s="36">
        <v>2602.416666666667</v>
      </c>
      <c r="J151" s="36">
        <v>2640.1833333333329</v>
      </c>
      <c r="K151" s="31">
        <v>2564.65</v>
      </c>
      <c r="L151" s="31">
        <v>2500.3000000000002</v>
      </c>
      <c r="M151" s="31">
        <v>2.8303400000000001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5799.55</v>
      </c>
      <c r="D152" s="36">
        <v>5815.666666666667</v>
      </c>
      <c r="E152" s="36">
        <v>5774.8833333333341</v>
      </c>
      <c r="F152" s="36">
        <v>5750.2166666666672</v>
      </c>
      <c r="G152" s="36">
        <v>5709.4333333333343</v>
      </c>
      <c r="H152" s="36">
        <v>5840.3333333333339</v>
      </c>
      <c r="I152" s="36">
        <v>5881.1166666666668</v>
      </c>
      <c r="J152" s="36">
        <v>5905.7833333333338</v>
      </c>
      <c r="K152" s="31">
        <v>5856.45</v>
      </c>
      <c r="L152" s="31">
        <v>5791</v>
      </c>
      <c r="M152" s="31">
        <v>6.0133900000000002</v>
      </c>
      <c r="N152" s="1"/>
      <c r="O152" s="1"/>
    </row>
    <row r="153" spans="1:15" ht="12.75" customHeight="1">
      <c r="A153" s="33">
        <v>143</v>
      </c>
      <c r="B153" s="53" t="s">
        <v>363</v>
      </c>
      <c r="C153" s="31">
        <v>636.4</v>
      </c>
      <c r="D153" s="36">
        <v>635.13333333333333</v>
      </c>
      <c r="E153" s="36">
        <v>630.26666666666665</v>
      </c>
      <c r="F153" s="36">
        <v>624.13333333333333</v>
      </c>
      <c r="G153" s="36">
        <v>619.26666666666665</v>
      </c>
      <c r="H153" s="36">
        <v>641.26666666666665</v>
      </c>
      <c r="I153" s="36">
        <v>646.13333333333321</v>
      </c>
      <c r="J153" s="36">
        <v>652.26666666666665</v>
      </c>
      <c r="K153" s="31">
        <v>640</v>
      </c>
      <c r="L153" s="31">
        <v>629</v>
      </c>
      <c r="M153" s="31">
        <v>5.0753599999999999</v>
      </c>
      <c r="N153" s="1"/>
      <c r="O153" s="1"/>
    </row>
    <row r="154" spans="1:15" ht="12.75" customHeight="1">
      <c r="A154" s="33">
        <v>144</v>
      </c>
      <c r="B154" s="53" t="s">
        <v>364</v>
      </c>
      <c r="C154" s="31">
        <v>482.75</v>
      </c>
      <c r="D154" s="36">
        <v>480.63333333333338</v>
      </c>
      <c r="E154" s="36">
        <v>476.06666666666678</v>
      </c>
      <c r="F154" s="36">
        <v>469.38333333333338</v>
      </c>
      <c r="G154" s="36">
        <v>464.81666666666678</v>
      </c>
      <c r="H154" s="36">
        <v>487.31666666666678</v>
      </c>
      <c r="I154" s="36">
        <v>491.88333333333338</v>
      </c>
      <c r="J154" s="36">
        <v>498.56666666666678</v>
      </c>
      <c r="K154" s="31">
        <v>485.2</v>
      </c>
      <c r="L154" s="31">
        <v>473.95</v>
      </c>
      <c r="M154" s="31">
        <v>3.2248000000000001</v>
      </c>
      <c r="N154" s="1"/>
      <c r="O154" s="1"/>
    </row>
    <row r="155" spans="1:15" ht="12.75" customHeight="1">
      <c r="A155" s="33">
        <v>145</v>
      </c>
      <c r="B155" s="53" t="s">
        <v>365</v>
      </c>
      <c r="C155" s="31">
        <v>195.2</v>
      </c>
      <c r="D155" s="36">
        <v>194.03333333333333</v>
      </c>
      <c r="E155" s="36">
        <v>190.76666666666665</v>
      </c>
      <c r="F155" s="36">
        <v>186.33333333333331</v>
      </c>
      <c r="G155" s="36">
        <v>183.06666666666663</v>
      </c>
      <c r="H155" s="36">
        <v>198.46666666666667</v>
      </c>
      <c r="I155" s="36">
        <v>201.73333333333338</v>
      </c>
      <c r="J155" s="36">
        <v>206.16666666666669</v>
      </c>
      <c r="K155" s="31">
        <v>197.3</v>
      </c>
      <c r="L155" s="31">
        <v>189.6</v>
      </c>
      <c r="M155" s="31">
        <v>13.84862</v>
      </c>
      <c r="N155" s="1"/>
      <c r="O155" s="1"/>
    </row>
    <row r="156" spans="1:15" ht="12.75" customHeight="1">
      <c r="A156" s="33">
        <v>146</v>
      </c>
      <c r="B156" s="53" t="s">
        <v>366</v>
      </c>
      <c r="C156" s="31">
        <v>44.25</v>
      </c>
      <c r="D156" s="36">
        <v>44.433333333333337</v>
      </c>
      <c r="E156" s="36">
        <v>43.966666666666676</v>
      </c>
      <c r="F156" s="36">
        <v>43.683333333333337</v>
      </c>
      <c r="G156" s="36">
        <v>43.216666666666676</v>
      </c>
      <c r="H156" s="36">
        <v>44.716666666666676</v>
      </c>
      <c r="I156" s="36">
        <v>45.183333333333344</v>
      </c>
      <c r="J156" s="36">
        <v>45.466666666666676</v>
      </c>
      <c r="K156" s="31">
        <v>44.9</v>
      </c>
      <c r="L156" s="31">
        <v>44.15</v>
      </c>
      <c r="M156" s="31">
        <v>185.58377999999999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4693.8999999999996</v>
      </c>
      <c r="D157" s="36">
        <v>4671.9666666666662</v>
      </c>
      <c r="E157" s="36">
        <v>4643.9333333333325</v>
      </c>
      <c r="F157" s="36">
        <v>4593.9666666666662</v>
      </c>
      <c r="G157" s="36">
        <v>4565.9333333333325</v>
      </c>
      <c r="H157" s="36">
        <v>4721.9333333333325</v>
      </c>
      <c r="I157" s="36">
        <v>4749.9666666666672</v>
      </c>
      <c r="J157" s="36">
        <v>4799.9333333333325</v>
      </c>
      <c r="K157" s="31">
        <v>4700</v>
      </c>
      <c r="L157" s="31">
        <v>4622</v>
      </c>
      <c r="M157" s="31">
        <v>2.8757000000000001</v>
      </c>
      <c r="N157" s="1"/>
      <c r="O157" s="1"/>
    </row>
    <row r="158" spans="1:15" ht="12.75" customHeight="1">
      <c r="A158" s="33">
        <v>148</v>
      </c>
      <c r="B158" s="53" t="s">
        <v>1066</v>
      </c>
      <c r="C158" s="31">
        <v>1143.0999999999999</v>
      </c>
      <c r="D158" s="36">
        <v>1146.8999999999999</v>
      </c>
      <c r="E158" s="36">
        <v>1126.6999999999998</v>
      </c>
      <c r="F158" s="36">
        <v>1110.3</v>
      </c>
      <c r="G158" s="36">
        <v>1090.0999999999999</v>
      </c>
      <c r="H158" s="36">
        <v>1163.2999999999997</v>
      </c>
      <c r="I158" s="36">
        <v>1183.5</v>
      </c>
      <c r="J158" s="36">
        <v>1199.8999999999996</v>
      </c>
      <c r="K158" s="31">
        <v>1167.0999999999999</v>
      </c>
      <c r="L158" s="31">
        <v>1130.5</v>
      </c>
      <c r="M158" s="31">
        <v>3.3694700000000002</v>
      </c>
      <c r="N158" s="1"/>
      <c r="O158" s="1"/>
    </row>
    <row r="159" spans="1:15" ht="12.75" customHeight="1">
      <c r="A159" s="33">
        <v>149</v>
      </c>
      <c r="B159" s="53" t="s">
        <v>367</v>
      </c>
      <c r="C159" s="31">
        <v>627.25</v>
      </c>
      <c r="D159" s="36">
        <v>628.36666666666667</v>
      </c>
      <c r="E159" s="36">
        <v>622.73333333333335</v>
      </c>
      <c r="F159" s="36">
        <v>618.2166666666667</v>
      </c>
      <c r="G159" s="36">
        <v>612.58333333333337</v>
      </c>
      <c r="H159" s="36">
        <v>632.88333333333333</v>
      </c>
      <c r="I159" s="36">
        <v>638.51666666666677</v>
      </c>
      <c r="J159" s="36">
        <v>643.0333333333333</v>
      </c>
      <c r="K159" s="31">
        <v>634</v>
      </c>
      <c r="L159" s="31">
        <v>623.85</v>
      </c>
      <c r="M159" s="31">
        <v>0.91383999999999999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516.4</v>
      </c>
      <c r="D160" s="36">
        <v>518.2166666666667</v>
      </c>
      <c r="E160" s="36">
        <v>512.78333333333342</v>
      </c>
      <c r="F160" s="36">
        <v>509.16666666666674</v>
      </c>
      <c r="G160" s="36">
        <v>503.73333333333346</v>
      </c>
      <c r="H160" s="36">
        <v>521.83333333333337</v>
      </c>
      <c r="I160" s="36">
        <v>527.26666666666677</v>
      </c>
      <c r="J160" s="36">
        <v>530.88333333333333</v>
      </c>
      <c r="K160" s="31">
        <v>523.65</v>
      </c>
      <c r="L160" s="31">
        <v>514.6</v>
      </c>
      <c r="M160" s="31">
        <v>3.6367600000000002</v>
      </c>
      <c r="N160" s="1"/>
      <c r="O160" s="1"/>
    </row>
    <row r="161" spans="1:15" ht="12.75" customHeight="1">
      <c r="A161" s="33">
        <v>151</v>
      </c>
      <c r="B161" s="53" t="s">
        <v>368</v>
      </c>
      <c r="C161" s="31">
        <v>2168.1999999999998</v>
      </c>
      <c r="D161" s="36">
        <v>2214.7666666666664</v>
      </c>
      <c r="E161" s="36">
        <v>2113.9333333333329</v>
      </c>
      <c r="F161" s="36">
        <v>2059.6666666666665</v>
      </c>
      <c r="G161" s="36">
        <v>1958.833333333333</v>
      </c>
      <c r="H161" s="36">
        <v>2269.0333333333328</v>
      </c>
      <c r="I161" s="36">
        <v>2369.8666666666668</v>
      </c>
      <c r="J161" s="36">
        <v>2424.1333333333328</v>
      </c>
      <c r="K161" s="31">
        <v>2315.6</v>
      </c>
      <c r="L161" s="31">
        <v>2160.5</v>
      </c>
      <c r="M161" s="31">
        <v>14.94481</v>
      </c>
      <c r="N161" s="1"/>
      <c r="O161" s="1"/>
    </row>
    <row r="162" spans="1:15" ht="12.75" customHeight="1">
      <c r="A162" s="33">
        <v>152</v>
      </c>
      <c r="B162" s="53" t="s">
        <v>369</v>
      </c>
      <c r="C162" s="31">
        <v>262.95</v>
      </c>
      <c r="D162" s="36">
        <v>259.95</v>
      </c>
      <c r="E162" s="36">
        <v>255.64999999999998</v>
      </c>
      <c r="F162" s="36">
        <v>248.35</v>
      </c>
      <c r="G162" s="36">
        <v>244.04999999999998</v>
      </c>
      <c r="H162" s="36">
        <v>267.25</v>
      </c>
      <c r="I162" s="36">
        <v>271.55000000000007</v>
      </c>
      <c r="J162" s="36">
        <v>278.84999999999997</v>
      </c>
      <c r="K162" s="31">
        <v>264.25</v>
      </c>
      <c r="L162" s="31">
        <v>252.65</v>
      </c>
      <c r="M162" s="31">
        <v>128.64267000000001</v>
      </c>
      <c r="N162" s="1"/>
      <c r="O162" s="1"/>
    </row>
    <row r="163" spans="1:15" ht="12.75" customHeight="1">
      <c r="A163" s="33">
        <v>153</v>
      </c>
      <c r="B163" s="53" t="s">
        <v>370</v>
      </c>
      <c r="C163" s="31">
        <v>95.1</v>
      </c>
      <c r="D163" s="36">
        <v>94.866666666666674</v>
      </c>
      <c r="E163" s="36">
        <v>94.133333333333354</v>
      </c>
      <c r="F163" s="36">
        <v>93.166666666666686</v>
      </c>
      <c r="G163" s="36">
        <v>92.433333333333366</v>
      </c>
      <c r="H163" s="36">
        <v>95.833333333333343</v>
      </c>
      <c r="I163" s="36">
        <v>96.566666666666663</v>
      </c>
      <c r="J163" s="36">
        <v>97.533333333333331</v>
      </c>
      <c r="K163" s="31">
        <v>95.6</v>
      </c>
      <c r="L163" s="31">
        <v>93.9</v>
      </c>
      <c r="M163" s="31">
        <v>20.22034</v>
      </c>
      <c r="N163" s="1"/>
      <c r="O163" s="1"/>
    </row>
    <row r="164" spans="1:15" ht="12.75" customHeight="1">
      <c r="A164" s="33">
        <v>154</v>
      </c>
      <c r="B164" s="53" t="s">
        <v>798</v>
      </c>
      <c r="C164" s="31">
        <v>886.5</v>
      </c>
      <c r="D164" s="36">
        <v>880.83333333333337</v>
      </c>
      <c r="E164" s="36">
        <v>870.66666666666674</v>
      </c>
      <c r="F164" s="36">
        <v>854.83333333333337</v>
      </c>
      <c r="G164" s="36">
        <v>844.66666666666674</v>
      </c>
      <c r="H164" s="36">
        <v>896.66666666666674</v>
      </c>
      <c r="I164" s="36">
        <v>906.83333333333348</v>
      </c>
      <c r="J164" s="36">
        <v>922.66666666666674</v>
      </c>
      <c r="K164" s="31">
        <v>891</v>
      </c>
      <c r="L164" s="31">
        <v>865</v>
      </c>
      <c r="M164" s="31">
        <v>1.0690299999999999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3800.55</v>
      </c>
      <c r="D165" s="36">
        <v>3779.0833333333335</v>
      </c>
      <c r="E165" s="36">
        <v>3746.4666666666672</v>
      </c>
      <c r="F165" s="36">
        <v>3692.3833333333337</v>
      </c>
      <c r="G165" s="36">
        <v>3659.7666666666673</v>
      </c>
      <c r="H165" s="36">
        <v>3833.166666666667</v>
      </c>
      <c r="I165" s="36">
        <v>3865.7833333333328</v>
      </c>
      <c r="J165" s="36">
        <v>3919.8666666666668</v>
      </c>
      <c r="K165" s="31">
        <v>3811.7</v>
      </c>
      <c r="L165" s="31">
        <v>3725</v>
      </c>
      <c r="M165" s="31">
        <v>2.1496900000000001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476.3</v>
      </c>
      <c r="D166" s="36">
        <v>477.45</v>
      </c>
      <c r="E166" s="36">
        <v>469.9</v>
      </c>
      <c r="F166" s="36">
        <v>463.5</v>
      </c>
      <c r="G166" s="36">
        <v>455.95</v>
      </c>
      <c r="H166" s="36">
        <v>483.84999999999997</v>
      </c>
      <c r="I166" s="36">
        <v>491.40000000000003</v>
      </c>
      <c r="J166" s="36">
        <v>497.79999999999995</v>
      </c>
      <c r="K166" s="31">
        <v>485</v>
      </c>
      <c r="L166" s="31">
        <v>471.05</v>
      </c>
      <c r="M166" s="31">
        <v>54.156999999999996</v>
      </c>
      <c r="N166" s="1"/>
      <c r="O166" s="1"/>
    </row>
    <row r="167" spans="1:15" ht="12.75" customHeight="1">
      <c r="A167" s="33">
        <v>157</v>
      </c>
      <c r="B167" s="53" t="s">
        <v>371</v>
      </c>
      <c r="C167" s="31">
        <v>478.05</v>
      </c>
      <c r="D167" s="36">
        <v>477.40000000000003</v>
      </c>
      <c r="E167" s="36">
        <v>472.50000000000006</v>
      </c>
      <c r="F167" s="36">
        <v>466.95000000000005</v>
      </c>
      <c r="G167" s="36">
        <v>462.05000000000007</v>
      </c>
      <c r="H167" s="36">
        <v>482.95000000000005</v>
      </c>
      <c r="I167" s="36">
        <v>487.85</v>
      </c>
      <c r="J167" s="36">
        <v>493.40000000000003</v>
      </c>
      <c r="K167" s="31">
        <v>482.3</v>
      </c>
      <c r="L167" s="31">
        <v>471.85</v>
      </c>
      <c r="M167" s="31">
        <v>2.95899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177.7</v>
      </c>
      <c r="D168" s="36">
        <v>175.9666666666667</v>
      </c>
      <c r="E168" s="36">
        <v>173.53333333333339</v>
      </c>
      <c r="F168" s="36">
        <v>169.3666666666667</v>
      </c>
      <c r="G168" s="36">
        <v>166.93333333333339</v>
      </c>
      <c r="H168" s="36">
        <v>180.13333333333338</v>
      </c>
      <c r="I168" s="36">
        <v>182.56666666666666</v>
      </c>
      <c r="J168" s="36">
        <v>186.73333333333338</v>
      </c>
      <c r="K168" s="31">
        <v>178.4</v>
      </c>
      <c r="L168" s="31">
        <v>171.8</v>
      </c>
      <c r="M168" s="31">
        <v>47.745199999999997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163.85</v>
      </c>
      <c r="D169" s="36">
        <v>163.98333333333332</v>
      </c>
      <c r="E169" s="36">
        <v>163.06666666666663</v>
      </c>
      <c r="F169" s="36">
        <v>162.2833333333333</v>
      </c>
      <c r="G169" s="36">
        <v>161.36666666666662</v>
      </c>
      <c r="H169" s="36">
        <v>164.76666666666665</v>
      </c>
      <c r="I169" s="36">
        <v>165.68333333333334</v>
      </c>
      <c r="J169" s="36">
        <v>166.46666666666667</v>
      </c>
      <c r="K169" s="31">
        <v>164.9</v>
      </c>
      <c r="L169" s="31">
        <v>163.19999999999999</v>
      </c>
      <c r="M169" s="31">
        <v>83.01634</v>
      </c>
      <c r="N169" s="1"/>
      <c r="O169" s="1"/>
    </row>
    <row r="170" spans="1:15" ht="12.75" customHeight="1">
      <c r="A170" s="33">
        <v>160</v>
      </c>
      <c r="B170" s="53" t="s">
        <v>372</v>
      </c>
      <c r="C170" s="31">
        <v>691.75</v>
      </c>
      <c r="D170" s="36">
        <v>686.11666666666667</v>
      </c>
      <c r="E170" s="36">
        <v>675.73333333333335</v>
      </c>
      <c r="F170" s="36">
        <v>659.7166666666667</v>
      </c>
      <c r="G170" s="36">
        <v>649.33333333333337</v>
      </c>
      <c r="H170" s="36">
        <v>702.13333333333333</v>
      </c>
      <c r="I170" s="36">
        <v>712.51666666666677</v>
      </c>
      <c r="J170" s="36">
        <v>728.5333333333333</v>
      </c>
      <c r="K170" s="31">
        <v>696.5</v>
      </c>
      <c r="L170" s="31">
        <v>670.1</v>
      </c>
      <c r="M170" s="31">
        <v>2.4008099999999999</v>
      </c>
      <c r="N170" s="1"/>
      <c r="O170" s="1"/>
    </row>
    <row r="171" spans="1:15" ht="12.75" customHeight="1">
      <c r="A171" s="33">
        <v>161</v>
      </c>
      <c r="B171" s="53" t="s">
        <v>373</v>
      </c>
      <c r="C171" s="31">
        <v>4461.25</v>
      </c>
      <c r="D171" s="36">
        <v>4441.9833333333336</v>
      </c>
      <c r="E171" s="36">
        <v>4400.2666666666673</v>
      </c>
      <c r="F171" s="36">
        <v>4339.2833333333338</v>
      </c>
      <c r="G171" s="36">
        <v>4297.5666666666675</v>
      </c>
      <c r="H171" s="36">
        <v>4502.9666666666672</v>
      </c>
      <c r="I171" s="36">
        <v>4544.6833333333343</v>
      </c>
      <c r="J171" s="36">
        <v>4605.666666666667</v>
      </c>
      <c r="K171" s="31">
        <v>4483.7</v>
      </c>
      <c r="L171" s="31">
        <v>4381</v>
      </c>
      <c r="M171" s="31">
        <v>0.34566000000000002</v>
      </c>
      <c r="N171" s="1"/>
      <c r="O171" s="1"/>
    </row>
    <row r="172" spans="1:15" ht="12.75" customHeight="1">
      <c r="A172" s="33">
        <v>162</v>
      </c>
      <c r="B172" s="53" t="s">
        <v>374</v>
      </c>
      <c r="C172" s="31">
        <v>1055.4000000000001</v>
      </c>
      <c r="D172" s="36">
        <v>1056.9000000000001</v>
      </c>
      <c r="E172" s="36">
        <v>1043.3500000000001</v>
      </c>
      <c r="F172" s="36">
        <v>1031.3</v>
      </c>
      <c r="G172" s="36">
        <v>1017.75</v>
      </c>
      <c r="H172" s="36">
        <v>1068.9500000000003</v>
      </c>
      <c r="I172" s="36">
        <v>1082.5000000000005</v>
      </c>
      <c r="J172" s="36">
        <v>1094.5500000000004</v>
      </c>
      <c r="K172" s="31">
        <v>1070.45</v>
      </c>
      <c r="L172" s="31">
        <v>1044.8499999999999</v>
      </c>
      <c r="M172" s="31">
        <v>3.1315900000000001</v>
      </c>
      <c r="N172" s="1"/>
      <c r="O172" s="1"/>
    </row>
    <row r="173" spans="1:15" ht="12.75" customHeight="1">
      <c r="A173" s="33">
        <v>163</v>
      </c>
      <c r="B173" s="53" t="s">
        <v>375</v>
      </c>
      <c r="C173" s="31">
        <v>295.5</v>
      </c>
      <c r="D173" s="36">
        <v>296.40000000000003</v>
      </c>
      <c r="E173" s="36">
        <v>291.40000000000009</v>
      </c>
      <c r="F173" s="36">
        <v>287.30000000000007</v>
      </c>
      <c r="G173" s="36">
        <v>282.30000000000013</v>
      </c>
      <c r="H173" s="36">
        <v>300.50000000000006</v>
      </c>
      <c r="I173" s="36">
        <v>305.49999999999994</v>
      </c>
      <c r="J173" s="36">
        <v>309.60000000000002</v>
      </c>
      <c r="K173" s="31">
        <v>301.39999999999998</v>
      </c>
      <c r="L173" s="31">
        <v>292.3</v>
      </c>
      <c r="M173" s="31">
        <v>12.177490000000001</v>
      </c>
      <c r="N173" s="1"/>
      <c r="O173" s="1"/>
    </row>
    <row r="174" spans="1:15" ht="12.75" customHeight="1">
      <c r="A174" s="33">
        <v>164</v>
      </c>
      <c r="B174" s="53" t="s">
        <v>376</v>
      </c>
      <c r="C174" s="31">
        <v>198.4</v>
      </c>
      <c r="D174" s="36">
        <v>199.29999999999998</v>
      </c>
      <c r="E174" s="36">
        <v>196.19999999999996</v>
      </c>
      <c r="F174" s="36">
        <v>193.99999999999997</v>
      </c>
      <c r="G174" s="36">
        <v>190.89999999999995</v>
      </c>
      <c r="H174" s="36">
        <v>201.49999999999997</v>
      </c>
      <c r="I174" s="36">
        <v>204.6</v>
      </c>
      <c r="J174" s="36">
        <v>206.79999999999998</v>
      </c>
      <c r="K174" s="31">
        <v>202.4</v>
      </c>
      <c r="L174" s="31">
        <v>197.1</v>
      </c>
      <c r="M174" s="31">
        <v>10.522650000000001</v>
      </c>
      <c r="N174" s="1"/>
      <c r="O174" s="1"/>
    </row>
    <row r="175" spans="1:15" ht="12.75" customHeight="1">
      <c r="A175" s="33">
        <v>165</v>
      </c>
      <c r="B175" s="53" t="s">
        <v>799</v>
      </c>
      <c r="C175" s="31">
        <v>739.25</v>
      </c>
      <c r="D175" s="36">
        <v>743.06666666666661</v>
      </c>
      <c r="E175" s="36">
        <v>731.18333333333317</v>
      </c>
      <c r="F175" s="36">
        <v>723.11666666666656</v>
      </c>
      <c r="G175" s="36">
        <v>711.23333333333312</v>
      </c>
      <c r="H175" s="36">
        <v>751.13333333333321</v>
      </c>
      <c r="I175" s="36">
        <v>763.01666666666665</v>
      </c>
      <c r="J175" s="36">
        <v>771.08333333333326</v>
      </c>
      <c r="K175" s="31">
        <v>754.95</v>
      </c>
      <c r="L175" s="31">
        <v>735</v>
      </c>
      <c r="M175" s="31">
        <v>1.58883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450.55</v>
      </c>
      <c r="D176" s="36">
        <v>450.23333333333329</v>
      </c>
      <c r="E176" s="36">
        <v>446.46666666666658</v>
      </c>
      <c r="F176" s="36">
        <v>442.38333333333327</v>
      </c>
      <c r="G176" s="36">
        <v>438.61666666666656</v>
      </c>
      <c r="H176" s="36">
        <v>454.31666666666661</v>
      </c>
      <c r="I176" s="36">
        <v>458.08333333333337</v>
      </c>
      <c r="J176" s="36">
        <v>462.16666666666663</v>
      </c>
      <c r="K176" s="31">
        <v>454</v>
      </c>
      <c r="L176" s="31">
        <v>446.15</v>
      </c>
      <c r="M176" s="31">
        <v>3.8017799999999999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203.9</v>
      </c>
      <c r="D177" s="36">
        <v>201.45000000000002</v>
      </c>
      <c r="E177" s="36">
        <v>197.60000000000002</v>
      </c>
      <c r="F177" s="36">
        <v>191.3</v>
      </c>
      <c r="G177" s="36">
        <v>187.45000000000002</v>
      </c>
      <c r="H177" s="36">
        <v>207.75000000000003</v>
      </c>
      <c r="I177" s="36">
        <v>211.6</v>
      </c>
      <c r="J177" s="36">
        <v>217.90000000000003</v>
      </c>
      <c r="K177" s="31">
        <v>205.3</v>
      </c>
      <c r="L177" s="31">
        <v>195.15</v>
      </c>
      <c r="M177" s="31">
        <v>306.20083</v>
      </c>
      <c r="N177" s="1"/>
      <c r="O177" s="1"/>
    </row>
    <row r="178" spans="1:15" ht="12.75" customHeight="1">
      <c r="A178" s="33">
        <v>168</v>
      </c>
      <c r="B178" s="53" t="s">
        <v>377</v>
      </c>
      <c r="C178" s="31">
        <v>1404.7</v>
      </c>
      <c r="D178" s="36">
        <v>1399.4833333333333</v>
      </c>
      <c r="E178" s="36">
        <v>1390.5166666666667</v>
      </c>
      <c r="F178" s="36">
        <v>1376.3333333333333</v>
      </c>
      <c r="G178" s="36">
        <v>1367.3666666666666</v>
      </c>
      <c r="H178" s="36">
        <v>1413.6666666666667</v>
      </c>
      <c r="I178" s="36">
        <v>1422.6333333333334</v>
      </c>
      <c r="J178" s="36">
        <v>1436.8166666666668</v>
      </c>
      <c r="K178" s="31">
        <v>1408.45</v>
      </c>
      <c r="L178" s="31">
        <v>1385.3</v>
      </c>
      <c r="M178" s="31">
        <v>0.48864999999999997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86.05</v>
      </c>
      <c r="D179" s="36">
        <v>85.133333333333326</v>
      </c>
      <c r="E179" s="36">
        <v>83.616666666666646</v>
      </c>
      <c r="F179" s="36">
        <v>81.183333333333323</v>
      </c>
      <c r="G179" s="36">
        <v>79.666666666666643</v>
      </c>
      <c r="H179" s="36">
        <v>87.566666666666649</v>
      </c>
      <c r="I179" s="36">
        <v>89.083333333333329</v>
      </c>
      <c r="J179" s="36">
        <v>91.516666666666652</v>
      </c>
      <c r="K179" s="31">
        <v>86.65</v>
      </c>
      <c r="L179" s="31">
        <v>82.7</v>
      </c>
      <c r="M179" s="31">
        <v>248.6268</v>
      </c>
      <c r="N179" s="1"/>
      <c r="O179" s="1"/>
    </row>
    <row r="180" spans="1:15" ht="12.75" customHeight="1">
      <c r="A180" s="33">
        <v>170</v>
      </c>
      <c r="B180" s="53" t="s">
        <v>785</v>
      </c>
      <c r="C180" s="31">
        <v>1084.3499999999999</v>
      </c>
      <c r="D180" s="36">
        <v>1058.0666666666666</v>
      </c>
      <c r="E180" s="36">
        <v>1021.3333333333333</v>
      </c>
      <c r="F180" s="36">
        <v>958.31666666666661</v>
      </c>
      <c r="G180" s="36">
        <v>921.58333333333326</v>
      </c>
      <c r="H180" s="36">
        <v>1121.0833333333333</v>
      </c>
      <c r="I180" s="36">
        <v>1157.8166666666668</v>
      </c>
      <c r="J180" s="36">
        <v>1220.8333333333333</v>
      </c>
      <c r="K180" s="31">
        <v>1094.8</v>
      </c>
      <c r="L180" s="31">
        <v>995.05</v>
      </c>
      <c r="M180" s="31">
        <v>57.453000000000003</v>
      </c>
      <c r="N180" s="1"/>
      <c r="O180" s="1"/>
    </row>
    <row r="181" spans="1:15" ht="12.75" customHeight="1">
      <c r="A181" s="33">
        <v>171</v>
      </c>
      <c r="B181" s="53" t="s">
        <v>378</v>
      </c>
      <c r="C181" s="31">
        <v>342.95</v>
      </c>
      <c r="D181" s="36">
        <v>341.13333333333333</v>
      </c>
      <c r="E181" s="36">
        <v>337.81666666666666</v>
      </c>
      <c r="F181" s="36">
        <v>332.68333333333334</v>
      </c>
      <c r="G181" s="36">
        <v>329.36666666666667</v>
      </c>
      <c r="H181" s="36">
        <v>346.26666666666665</v>
      </c>
      <c r="I181" s="36">
        <v>349.58333333333326</v>
      </c>
      <c r="J181" s="36">
        <v>354.71666666666664</v>
      </c>
      <c r="K181" s="31">
        <v>344.45</v>
      </c>
      <c r="L181" s="31">
        <v>336</v>
      </c>
      <c r="M181" s="31">
        <v>7.0683699999999998</v>
      </c>
      <c r="N181" s="1"/>
      <c r="O181" s="1"/>
    </row>
    <row r="182" spans="1:15" ht="12.75" customHeight="1">
      <c r="A182" s="33">
        <v>172</v>
      </c>
      <c r="B182" s="53" t="s">
        <v>831</v>
      </c>
      <c r="C182" s="31">
        <v>6874</v>
      </c>
      <c r="D182" s="36">
        <v>6843.6500000000005</v>
      </c>
      <c r="E182" s="36">
        <v>6768.5500000000011</v>
      </c>
      <c r="F182" s="36">
        <v>6663.1</v>
      </c>
      <c r="G182" s="36">
        <v>6588.0000000000009</v>
      </c>
      <c r="H182" s="36">
        <v>6949.1000000000013</v>
      </c>
      <c r="I182" s="36">
        <v>7024.2000000000016</v>
      </c>
      <c r="J182" s="36">
        <v>7129.6500000000015</v>
      </c>
      <c r="K182" s="31">
        <v>6918.75</v>
      </c>
      <c r="L182" s="31">
        <v>6738.2</v>
      </c>
      <c r="M182" s="31">
        <v>0.24801000000000001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1791.25</v>
      </c>
      <c r="D183" s="36">
        <v>1784.1000000000001</v>
      </c>
      <c r="E183" s="36">
        <v>1772.1500000000003</v>
      </c>
      <c r="F183" s="36">
        <v>1753.0500000000002</v>
      </c>
      <c r="G183" s="36">
        <v>1741.1000000000004</v>
      </c>
      <c r="H183" s="36">
        <v>1803.2000000000003</v>
      </c>
      <c r="I183" s="36">
        <v>1815.15</v>
      </c>
      <c r="J183" s="36">
        <v>1834.2500000000002</v>
      </c>
      <c r="K183" s="31">
        <v>1796.05</v>
      </c>
      <c r="L183" s="31">
        <v>1765</v>
      </c>
      <c r="M183" s="31">
        <v>1.1902999999999999</v>
      </c>
      <c r="N183" s="1"/>
      <c r="O183" s="1"/>
    </row>
    <row r="184" spans="1:15" ht="12.75" customHeight="1">
      <c r="A184" s="33">
        <v>174</v>
      </c>
      <c r="B184" s="53" t="s">
        <v>379</v>
      </c>
      <c r="C184" s="31">
        <v>2287</v>
      </c>
      <c r="D184" s="36">
        <v>2218.15</v>
      </c>
      <c r="E184" s="36">
        <v>2093.0500000000002</v>
      </c>
      <c r="F184" s="36">
        <v>1899.1000000000001</v>
      </c>
      <c r="G184" s="36">
        <v>1774.0000000000002</v>
      </c>
      <c r="H184" s="36">
        <v>2412.1000000000004</v>
      </c>
      <c r="I184" s="36">
        <v>2537.1999999999998</v>
      </c>
      <c r="J184" s="36">
        <v>2731.15</v>
      </c>
      <c r="K184" s="31">
        <v>2343.25</v>
      </c>
      <c r="L184" s="31">
        <v>2024.2</v>
      </c>
      <c r="M184" s="31">
        <v>11.98663</v>
      </c>
      <c r="N184" s="1"/>
      <c r="O184" s="1"/>
    </row>
    <row r="185" spans="1:15" ht="12.75" customHeight="1">
      <c r="A185" s="33">
        <v>175</v>
      </c>
      <c r="B185" s="53" t="s">
        <v>832</v>
      </c>
      <c r="C185" s="31">
        <v>834</v>
      </c>
      <c r="D185" s="36">
        <v>832.9</v>
      </c>
      <c r="E185" s="36">
        <v>826.15</v>
      </c>
      <c r="F185" s="36">
        <v>818.3</v>
      </c>
      <c r="G185" s="36">
        <v>811.55</v>
      </c>
      <c r="H185" s="36">
        <v>840.75</v>
      </c>
      <c r="I185" s="36">
        <v>847.5</v>
      </c>
      <c r="J185" s="36">
        <v>855.35</v>
      </c>
      <c r="K185" s="31">
        <v>839.65</v>
      </c>
      <c r="L185" s="31">
        <v>825.05</v>
      </c>
      <c r="M185" s="31">
        <v>0.28047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1019.55</v>
      </c>
      <c r="D186" s="36">
        <v>1013.6166666666667</v>
      </c>
      <c r="E186" s="36">
        <v>1005.7333333333333</v>
      </c>
      <c r="F186" s="36">
        <v>991.91666666666663</v>
      </c>
      <c r="G186" s="36">
        <v>984.0333333333333</v>
      </c>
      <c r="H186" s="36">
        <v>1027.4333333333334</v>
      </c>
      <c r="I186" s="36">
        <v>1035.3166666666668</v>
      </c>
      <c r="J186" s="36">
        <v>1049.1333333333334</v>
      </c>
      <c r="K186" s="31">
        <v>1021.5</v>
      </c>
      <c r="L186" s="31">
        <v>999.8</v>
      </c>
      <c r="M186" s="31">
        <v>3.4254799999999999</v>
      </c>
      <c r="N186" s="1"/>
      <c r="O186" s="1"/>
    </row>
    <row r="187" spans="1:15" ht="12.75" customHeight="1">
      <c r="A187" s="33">
        <v>177</v>
      </c>
      <c r="B187" s="53" t="s">
        <v>802</v>
      </c>
      <c r="C187" s="31">
        <v>1421.2</v>
      </c>
      <c r="D187" s="36">
        <v>1416.3333333333333</v>
      </c>
      <c r="E187" s="36">
        <v>1402.6666666666665</v>
      </c>
      <c r="F187" s="36">
        <v>1384.1333333333332</v>
      </c>
      <c r="G187" s="36">
        <v>1370.4666666666665</v>
      </c>
      <c r="H187" s="36">
        <v>1434.8666666666666</v>
      </c>
      <c r="I187" s="36">
        <v>1448.5333333333331</v>
      </c>
      <c r="J187" s="36">
        <v>1467.0666666666666</v>
      </c>
      <c r="K187" s="31">
        <v>1430</v>
      </c>
      <c r="L187" s="31">
        <v>1397.8</v>
      </c>
      <c r="M187" s="31">
        <v>1.73858</v>
      </c>
      <c r="N187" s="1"/>
      <c r="O187" s="1"/>
    </row>
    <row r="188" spans="1:15" ht="12.75" customHeight="1">
      <c r="A188" s="33">
        <v>178</v>
      </c>
      <c r="B188" s="53" t="s">
        <v>833</v>
      </c>
      <c r="C188" s="31">
        <v>908.5</v>
      </c>
      <c r="D188" s="36">
        <v>906.5</v>
      </c>
      <c r="E188" s="36">
        <v>895</v>
      </c>
      <c r="F188" s="36">
        <v>881.5</v>
      </c>
      <c r="G188" s="36">
        <v>870</v>
      </c>
      <c r="H188" s="36">
        <v>920</v>
      </c>
      <c r="I188" s="36">
        <v>931.5</v>
      </c>
      <c r="J188" s="36">
        <v>945</v>
      </c>
      <c r="K188" s="31">
        <v>918</v>
      </c>
      <c r="L188" s="31">
        <v>893</v>
      </c>
      <c r="M188" s="31">
        <v>2.0461800000000001</v>
      </c>
      <c r="N188" s="1"/>
      <c r="O188" s="1"/>
    </row>
    <row r="189" spans="1:15" ht="12.75" customHeight="1">
      <c r="A189" s="33">
        <v>179</v>
      </c>
      <c r="B189" s="53" t="s">
        <v>380</v>
      </c>
      <c r="C189" s="31">
        <v>3992.65</v>
      </c>
      <c r="D189" s="36">
        <v>3963.4</v>
      </c>
      <c r="E189" s="36">
        <v>3638.8</v>
      </c>
      <c r="F189" s="36">
        <v>3284.9500000000003</v>
      </c>
      <c r="G189" s="36">
        <v>2960.3500000000004</v>
      </c>
      <c r="H189" s="36">
        <v>4317.25</v>
      </c>
      <c r="I189" s="36">
        <v>4641.8499999999995</v>
      </c>
      <c r="J189" s="36">
        <v>4995.7</v>
      </c>
      <c r="K189" s="31">
        <v>4288</v>
      </c>
      <c r="L189" s="31">
        <v>3609.55</v>
      </c>
      <c r="M189" s="31">
        <v>7.3626399999999999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1295.0999999999999</v>
      </c>
      <c r="D190" s="36">
        <v>1295.9666666666665</v>
      </c>
      <c r="E190" s="36">
        <v>1289.133333333333</v>
      </c>
      <c r="F190" s="36">
        <v>1283.1666666666665</v>
      </c>
      <c r="G190" s="36">
        <v>1276.333333333333</v>
      </c>
      <c r="H190" s="36">
        <v>1301.9333333333329</v>
      </c>
      <c r="I190" s="36">
        <v>1308.7666666666664</v>
      </c>
      <c r="J190" s="36">
        <v>1314.7333333333329</v>
      </c>
      <c r="K190" s="31">
        <v>1302.8</v>
      </c>
      <c r="L190" s="31">
        <v>1290</v>
      </c>
      <c r="M190" s="31">
        <v>4.4784699999999997</v>
      </c>
      <c r="N190" s="1"/>
      <c r="O190" s="1"/>
    </row>
    <row r="191" spans="1:15" ht="12.75" customHeight="1">
      <c r="A191" s="33">
        <v>181</v>
      </c>
      <c r="B191" s="53" t="s">
        <v>381</v>
      </c>
      <c r="C191" s="31">
        <v>798.05</v>
      </c>
      <c r="D191" s="36">
        <v>800.69999999999993</v>
      </c>
      <c r="E191" s="36">
        <v>789.59999999999991</v>
      </c>
      <c r="F191" s="36">
        <v>781.15</v>
      </c>
      <c r="G191" s="36">
        <v>770.05</v>
      </c>
      <c r="H191" s="36">
        <v>809.14999999999986</v>
      </c>
      <c r="I191" s="36">
        <v>820.25</v>
      </c>
      <c r="J191" s="36">
        <v>828.69999999999982</v>
      </c>
      <c r="K191" s="31">
        <v>811.8</v>
      </c>
      <c r="L191" s="31">
        <v>792.25</v>
      </c>
      <c r="M191" s="31">
        <v>1.20689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2852.8</v>
      </c>
      <c r="D192" s="36">
        <v>2869.6833333333329</v>
      </c>
      <c r="E192" s="36">
        <v>2813.3666666666659</v>
      </c>
      <c r="F192" s="36">
        <v>2773.9333333333329</v>
      </c>
      <c r="G192" s="36">
        <v>2717.6166666666659</v>
      </c>
      <c r="H192" s="36">
        <v>2909.1166666666659</v>
      </c>
      <c r="I192" s="36">
        <v>2965.4333333333325</v>
      </c>
      <c r="J192" s="36">
        <v>3004.8666666666659</v>
      </c>
      <c r="K192" s="31">
        <v>2926</v>
      </c>
      <c r="L192" s="31">
        <v>2830.25</v>
      </c>
      <c r="M192" s="31">
        <v>9.5252400000000002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401.95</v>
      </c>
      <c r="D193" s="36">
        <v>403.95</v>
      </c>
      <c r="E193" s="36">
        <v>397.7</v>
      </c>
      <c r="F193" s="36">
        <v>393.45</v>
      </c>
      <c r="G193" s="36">
        <v>387.2</v>
      </c>
      <c r="H193" s="36">
        <v>408.2</v>
      </c>
      <c r="I193" s="36">
        <v>414.45</v>
      </c>
      <c r="J193" s="36">
        <v>418.7</v>
      </c>
      <c r="K193" s="31">
        <v>410.2</v>
      </c>
      <c r="L193" s="31">
        <v>399.7</v>
      </c>
      <c r="M193" s="31">
        <v>11.903079999999999</v>
      </c>
      <c r="N193" s="1"/>
      <c r="O193" s="1"/>
    </row>
    <row r="194" spans="1:15" ht="12.75" customHeight="1">
      <c r="A194" s="33">
        <v>184</v>
      </c>
      <c r="B194" s="53" t="s">
        <v>382</v>
      </c>
      <c r="C194" s="31">
        <v>602.9</v>
      </c>
      <c r="D194" s="36">
        <v>598.9666666666667</v>
      </c>
      <c r="E194" s="36">
        <v>590.93333333333339</v>
      </c>
      <c r="F194" s="36">
        <v>578.9666666666667</v>
      </c>
      <c r="G194" s="36">
        <v>570.93333333333339</v>
      </c>
      <c r="H194" s="36">
        <v>610.93333333333339</v>
      </c>
      <c r="I194" s="36">
        <v>618.9666666666667</v>
      </c>
      <c r="J194" s="36">
        <v>630.93333333333339</v>
      </c>
      <c r="K194" s="31">
        <v>607</v>
      </c>
      <c r="L194" s="31">
        <v>587</v>
      </c>
      <c r="M194" s="31">
        <v>13.94819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2423.65</v>
      </c>
      <c r="D195" s="36">
        <v>2410.4333333333334</v>
      </c>
      <c r="E195" s="36">
        <v>2387.2166666666667</v>
      </c>
      <c r="F195" s="36">
        <v>2350.7833333333333</v>
      </c>
      <c r="G195" s="36">
        <v>2327.5666666666666</v>
      </c>
      <c r="H195" s="36">
        <v>2446.8666666666668</v>
      </c>
      <c r="I195" s="36">
        <v>2470.0833333333339</v>
      </c>
      <c r="J195" s="36">
        <v>2506.5166666666669</v>
      </c>
      <c r="K195" s="31">
        <v>2433.65</v>
      </c>
      <c r="L195" s="31">
        <v>2374</v>
      </c>
      <c r="M195" s="31">
        <v>11.84234</v>
      </c>
      <c r="N195" s="1"/>
      <c r="O195" s="1"/>
    </row>
    <row r="196" spans="1:15" ht="12.75" customHeight="1">
      <c r="A196" s="33">
        <v>186</v>
      </c>
      <c r="B196" s="53" t="s">
        <v>383</v>
      </c>
      <c r="C196" s="31">
        <v>1023.6</v>
      </c>
      <c r="D196" s="36">
        <v>1035.5333333333333</v>
      </c>
      <c r="E196" s="36">
        <v>1008.0666666666666</v>
      </c>
      <c r="F196" s="36">
        <v>992.5333333333333</v>
      </c>
      <c r="G196" s="36">
        <v>965.06666666666661</v>
      </c>
      <c r="H196" s="36">
        <v>1051.0666666666666</v>
      </c>
      <c r="I196" s="36">
        <v>1078.5333333333333</v>
      </c>
      <c r="J196" s="36">
        <v>1094.0666666666666</v>
      </c>
      <c r="K196" s="31">
        <v>1063</v>
      </c>
      <c r="L196" s="31">
        <v>1020</v>
      </c>
      <c r="M196" s="31">
        <v>17.683029999999999</v>
      </c>
      <c r="N196" s="1"/>
      <c r="O196" s="1"/>
    </row>
    <row r="197" spans="1:15" ht="12.75" customHeight="1">
      <c r="A197" s="33">
        <v>187</v>
      </c>
      <c r="B197" s="53" t="s">
        <v>384</v>
      </c>
      <c r="C197" s="31">
        <v>2376.3000000000002</v>
      </c>
      <c r="D197" s="36">
        <v>2369.9833333333336</v>
      </c>
      <c r="E197" s="36">
        <v>2352.0666666666671</v>
      </c>
      <c r="F197" s="36">
        <v>2327.8333333333335</v>
      </c>
      <c r="G197" s="36">
        <v>2309.916666666667</v>
      </c>
      <c r="H197" s="36">
        <v>2394.2166666666672</v>
      </c>
      <c r="I197" s="36">
        <v>2412.1333333333332</v>
      </c>
      <c r="J197" s="36">
        <v>2436.3666666666672</v>
      </c>
      <c r="K197" s="31">
        <v>2387.9</v>
      </c>
      <c r="L197" s="31">
        <v>2345.75</v>
      </c>
      <c r="M197" s="31">
        <v>0.86285999999999996</v>
      </c>
      <c r="N197" s="1"/>
      <c r="O197" s="1"/>
    </row>
    <row r="198" spans="1:15" ht="12.75" customHeight="1">
      <c r="A198" s="33">
        <v>188</v>
      </c>
      <c r="B198" s="53" t="s">
        <v>385</v>
      </c>
      <c r="C198" s="31">
        <v>154.5</v>
      </c>
      <c r="D198" s="36">
        <v>154.31666666666666</v>
      </c>
      <c r="E198" s="36">
        <v>152.93333333333334</v>
      </c>
      <c r="F198" s="36">
        <v>151.36666666666667</v>
      </c>
      <c r="G198" s="36">
        <v>149.98333333333335</v>
      </c>
      <c r="H198" s="36">
        <v>155.88333333333333</v>
      </c>
      <c r="I198" s="36">
        <v>157.26666666666665</v>
      </c>
      <c r="J198" s="36">
        <v>158.83333333333331</v>
      </c>
      <c r="K198" s="31">
        <v>155.69999999999999</v>
      </c>
      <c r="L198" s="31">
        <v>152.75</v>
      </c>
      <c r="M198" s="31">
        <v>3.4237000000000002</v>
      </c>
      <c r="N198" s="1"/>
      <c r="O198" s="1"/>
    </row>
    <row r="199" spans="1:15" ht="12.75" customHeight="1">
      <c r="A199" s="33">
        <v>189</v>
      </c>
      <c r="B199" s="53" t="s">
        <v>386</v>
      </c>
      <c r="C199" s="31">
        <v>3239.25</v>
      </c>
      <c r="D199" s="36">
        <v>3229.5833333333335</v>
      </c>
      <c r="E199" s="36">
        <v>3211.666666666667</v>
      </c>
      <c r="F199" s="36">
        <v>3184.0833333333335</v>
      </c>
      <c r="G199" s="36">
        <v>3166.166666666667</v>
      </c>
      <c r="H199" s="36">
        <v>3257.166666666667</v>
      </c>
      <c r="I199" s="36">
        <v>3275.0833333333339</v>
      </c>
      <c r="J199" s="36">
        <v>3302.666666666667</v>
      </c>
      <c r="K199" s="31">
        <v>3247.5</v>
      </c>
      <c r="L199" s="31">
        <v>3202</v>
      </c>
      <c r="M199" s="31">
        <v>0.25739000000000001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551.70000000000005</v>
      </c>
      <c r="D200" s="36">
        <v>550.6</v>
      </c>
      <c r="E200" s="36">
        <v>544.5</v>
      </c>
      <c r="F200" s="36">
        <v>537.29999999999995</v>
      </c>
      <c r="G200" s="36">
        <v>531.19999999999993</v>
      </c>
      <c r="H200" s="36">
        <v>557.80000000000007</v>
      </c>
      <c r="I200" s="36">
        <v>563.9000000000002</v>
      </c>
      <c r="J200" s="36">
        <v>571.10000000000014</v>
      </c>
      <c r="K200" s="31">
        <v>556.70000000000005</v>
      </c>
      <c r="L200" s="31">
        <v>543.4</v>
      </c>
      <c r="M200" s="31">
        <v>7.7602500000000001</v>
      </c>
      <c r="N200" s="1"/>
      <c r="O200" s="1"/>
    </row>
    <row r="201" spans="1:15" ht="12.75" customHeight="1">
      <c r="A201" s="33">
        <v>191</v>
      </c>
      <c r="B201" s="53" t="s">
        <v>1067</v>
      </c>
      <c r="C201" s="31">
        <v>428.5</v>
      </c>
      <c r="D201" s="36">
        <v>423.88333333333338</v>
      </c>
      <c r="E201" s="36">
        <v>413.76666666666677</v>
      </c>
      <c r="F201" s="36">
        <v>399.03333333333336</v>
      </c>
      <c r="G201" s="36">
        <v>388.91666666666674</v>
      </c>
      <c r="H201" s="36">
        <v>438.61666666666679</v>
      </c>
      <c r="I201" s="36">
        <v>448.73333333333346</v>
      </c>
      <c r="J201" s="36">
        <v>463.46666666666681</v>
      </c>
      <c r="K201" s="31">
        <v>434</v>
      </c>
      <c r="L201" s="31">
        <v>409.15</v>
      </c>
      <c r="M201" s="31">
        <v>53.900970000000001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670.65</v>
      </c>
      <c r="D202" s="36">
        <v>668.48333333333323</v>
      </c>
      <c r="E202" s="36">
        <v>665.06666666666649</v>
      </c>
      <c r="F202" s="36">
        <v>659.48333333333323</v>
      </c>
      <c r="G202" s="36">
        <v>656.06666666666649</v>
      </c>
      <c r="H202" s="36">
        <v>674.06666666666649</v>
      </c>
      <c r="I202" s="36">
        <v>677.48333333333323</v>
      </c>
      <c r="J202" s="36">
        <v>683.06666666666649</v>
      </c>
      <c r="K202" s="31">
        <v>671.9</v>
      </c>
      <c r="L202" s="31">
        <v>662.9</v>
      </c>
      <c r="M202" s="31">
        <v>6.2161499999999998</v>
      </c>
      <c r="N202" s="1"/>
      <c r="O202" s="1"/>
    </row>
    <row r="203" spans="1:15" ht="12.75" customHeight="1">
      <c r="A203" s="33">
        <v>193</v>
      </c>
      <c r="B203" s="53" t="s">
        <v>387</v>
      </c>
      <c r="C203" s="31">
        <v>211</v>
      </c>
      <c r="D203" s="36">
        <v>209.69999999999996</v>
      </c>
      <c r="E203" s="36">
        <v>206.99999999999991</v>
      </c>
      <c r="F203" s="36">
        <v>202.99999999999994</v>
      </c>
      <c r="G203" s="36">
        <v>200.2999999999999</v>
      </c>
      <c r="H203" s="36">
        <v>213.69999999999993</v>
      </c>
      <c r="I203" s="36">
        <v>216.39999999999998</v>
      </c>
      <c r="J203" s="36">
        <v>220.39999999999995</v>
      </c>
      <c r="K203" s="31">
        <v>212.4</v>
      </c>
      <c r="L203" s="31">
        <v>205.7</v>
      </c>
      <c r="M203" s="31">
        <v>33.018349999999998</v>
      </c>
      <c r="N203" s="1"/>
      <c r="O203" s="1"/>
    </row>
    <row r="204" spans="1:15" ht="12.75" customHeight="1">
      <c r="A204" s="33">
        <v>194</v>
      </c>
      <c r="B204" s="53" t="s">
        <v>388</v>
      </c>
      <c r="C204" s="31">
        <v>236.85</v>
      </c>
      <c r="D204" s="36">
        <v>235.18333333333331</v>
      </c>
      <c r="E204" s="36">
        <v>231.86666666666662</v>
      </c>
      <c r="F204" s="36">
        <v>226.8833333333333</v>
      </c>
      <c r="G204" s="36">
        <v>223.56666666666661</v>
      </c>
      <c r="H204" s="36">
        <v>240.16666666666663</v>
      </c>
      <c r="I204" s="36">
        <v>243.48333333333329</v>
      </c>
      <c r="J204" s="36">
        <v>248.46666666666664</v>
      </c>
      <c r="K204" s="31">
        <v>238.5</v>
      </c>
      <c r="L204" s="31">
        <v>230.2</v>
      </c>
      <c r="M204" s="31">
        <v>22.180389999999999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295.2</v>
      </c>
      <c r="D205" s="36">
        <v>293.58333333333331</v>
      </c>
      <c r="E205" s="36">
        <v>291.21666666666664</v>
      </c>
      <c r="F205" s="36">
        <v>287.23333333333335</v>
      </c>
      <c r="G205" s="36">
        <v>284.86666666666667</v>
      </c>
      <c r="H205" s="36">
        <v>297.56666666666661</v>
      </c>
      <c r="I205" s="36">
        <v>299.93333333333328</v>
      </c>
      <c r="J205" s="36">
        <v>303.91666666666657</v>
      </c>
      <c r="K205" s="31">
        <v>295.95</v>
      </c>
      <c r="L205" s="31">
        <v>289.60000000000002</v>
      </c>
      <c r="M205" s="31">
        <v>14.10894</v>
      </c>
      <c r="N205" s="1"/>
      <c r="O205" s="1"/>
    </row>
    <row r="206" spans="1:15" ht="12.75" customHeight="1">
      <c r="A206" s="33">
        <v>196</v>
      </c>
      <c r="B206" s="53" t="s">
        <v>389</v>
      </c>
      <c r="C206" s="31">
        <v>2412.75</v>
      </c>
      <c r="D206" s="36">
        <v>2401.2833333333333</v>
      </c>
      <c r="E206" s="36">
        <v>2377.5666666666666</v>
      </c>
      <c r="F206" s="36">
        <v>2342.3833333333332</v>
      </c>
      <c r="G206" s="36">
        <v>2318.6666666666665</v>
      </c>
      <c r="H206" s="36">
        <v>2436.4666666666667</v>
      </c>
      <c r="I206" s="36">
        <v>2460.1833333333329</v>
      </c>
      <c r="J206" s="36">
        <v>2495.3666666666668</v>
      </c>
      <c r="K206" s="31">
        <v>2425</v>
      </c>
      <c r="L206" s="31">
        <v>2366.1</v>
      </c>
      <c r="M206" s="31">
        <v>2.8451499999999998</v>
      </c>
      <c r="N206" s="1"/>
      <c r="O206" s="1"/>
    </row>
    <row r="207" spans="1:15" ht="12.75" customHeight="1">
      <c r="A207" s="33">
        <v>197</v>
      </c>
      <c r="B207" s="53" t="s">
        <v>1068</v>
      </c>
      <c r="C207" s="31">
        <v>537.5</v>
      </c>
      <c r="D207" s="36">
        <v>534.43333333333328</v>
      </c>
      <c r="E207" s="36">
        <v>525.06666666666661</v>
      </c>
      <c r="F207" s="36">
        <v>512.63333333333333</v>
      </c>
      <c r="G207" s="36">
        <v>503.26666666666665</v>
      </c>
      <c r="H207" s="36">
        <v>546.86666666666656</v>
      </c>
      <c r="I207" s="36">
        <v>556.23333333333312</v>
      </c>
      <c r="J207" s="36">
        <v>568.66666666666652</v>
      </c>
      <c r="K207" s="31">
        <v>543.79999999999995</v>
      </c>
      <c r="L207" s="31">
        <v>522</v>
      </c>
      <c r="M207" s="31">
        <v>12.26864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1333.2</v>
      </c>
      <c r="D208" s="36">
        <v>1338.1333333333332</v>
      </c>
      <c r="E208" s="36">
        <v>1325.2666666666664</v>
      </c>
      <c r="F208" s="36">
        <v>1317.3333333333333</v>
      </c>
      <c r="G208" s="36">
        <v>1304.4666666666665</v>
      </c>
      <c r="H208" s="36">
        <v>1346.0666666666664</v>
      </c>
      <c r="I208" s="36">
        <v>1358.9333333333332</v>
      </c>
      <c r="J208" s="36">
        <v>1366.8666666666663</v>
      </c>
      <c r="K208" s="31">
        <v>1351</v>
      </c>
      <c r="L208" s="31">
        <v>1330.2</v>
      </c>
      <c r="M208" s="31">
        <v>24.878309999999999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3784.5</v>
      </c>
      <c r="D209" s="36">
        <v>3811.4666666666672</v>
      </c>
      <c r="E209" s="36">
        <v>3748.0833333333344</v>
      </c>
      <c r="F209" s="36">
        <v>3711.6666666666674</v>
      </c>
      <c r="G209" s="36">
        <v>3648.2833333333347</v>
      </c>
      <c r="H209" s="36">
        <v>3847.8833333333341</v>
      </c>
      <c r="I209" s="36">
        <v>3911.2666666666673</v>
      </c>
      <c r="J209" s="36">
        <v>3947.6833333333338</v>
      </c>
      <c r="K209" s="31">
        <v>3874.85</v>
      </c>
      <c r="L209" s="31">
        <v>3775.05</v>
      </c>
      <c r="M209" s="31">
        <v>2.8380899999999998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1464.1</v>
      </c>
      <c r="D210" s="36">
        <v>1459.4333333333334</v>
      </c>
      <c r="E210" s="36">
        <v>1450.8666666666668</v>
      </c>
      <c r="F210" s="36">
        <v>1437.6333333333334</v>
      </c>
      <c r="G210" s="36">
        <v>1429.0666666666668</v>
      </c>
      <c r="H210" s="36">
        <v>1472.6666666666667</v>
      </c>
      <c r="I210" s="36">
        <v>1481.2333333333333</v>
      </c>
      <c r="J210" s="36">
        <v>1494.4666666666667</v>
      </c>
      <c r="K210" s="31">
        <v>1468</v>
      </c>
      <c r="L210" s="31">
        <v>1446.2</v>
      </c>
      <c r="M210" s="31">
        <v>104.60095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570.20000000000005</v>
      </c>
      <c r="D211" s="36">
        <v>567.88333333333333</v>
      </c>
      <c r="E211" s="36">
        <v>563.76666666666665</v>
      </c>
      <c r="F211" s="36">
        <v>557.33333333333337</v>
      </c>
      <c r="G211" s="36">
        <v>553.2166666666667</v>
      </c>
      <c r="H211" s="36">
        <v>574.31666666666661</v>
      </c>
      <c r="I211" s="36">
        <v>578.43333333333317</v>
      </c>
      <c r="J211" s="36">
        <v>584.86666666666656</v>
      </c>
      <c r="K211" s="31">
        <v>572</v>
      </c>
      <c r="L211" s="31">
        <v>561.45000000000005</v>
      </c>
      <c r="M211" s="31">
        <v>39.925750000000001</v>
      </c>
      <c r="N211" s="1"/>
      <c r="O211" s="1"/>
    </row>
    <row r="212" spans="1:15" ht="12.75" customHeight="1">
      <c r="A212" s="33">
        <v>202</v>
      </c>
      <c r="B212" s="53" t="s">
        <v>390</v>
      </c>
      <c r="C212" s="31">
        <v>96.6</v>
      </c>
      <c r="D212" s="36">
        <v>96.399999999999991</v>
      </c>
      <c r="E212" s="36">
        <v>95.799999999999983</v>
      </c>
      <c r="F212" s="36">
        <v>94.999999999999986</v>
      </c>
      <c r="G212" s="36">
        <v>94.399999999999977</v>
      </c>
      <c r="H212" s="36">
        <v>97.199999999999989</v>
      </c>
      <c r="I212" s="36">
        <v>97.799999999999983</v>
      </c>
      <c r="J212" s="36">
        <v>98.6</v>
      </c>
      <c r="K212" s="31">
        <v>97</v>
      </c>
      <c r="L212" s="31">
        <v>95.6</v>
      </c>
      <c r="M212" s="31">
        <v>60.636690000000002</v>
      </c>
      <c r="N212" s="1"/>
      <c r="O212" s="1"/>
    </row>
    <row r="213" spans="1:15" ht="12.75" customHeight="1">
      <c r="A213" s="33">
        <v>203</v>
      </c>
      <c r="B213" s="53" t="s">
        <v>391</v>
      </c>
      <c r="C213" s="31">
        <v>819.5</v>
      </c>
      <c r="D213" s="36">
        <v>819.15</v>
      </c>
      <c r="E213" s="36">
        <v>813.4</v>
      </c>
      <c r="F213" s="36">
        <v>807.3</v>
      </c>
      <c r="G213" s="36">
        <v>801.55</v>
      </c>
      <c r="H213" s="36">
        <v>825.25</v>
      </c>
      <c r="I213" s="36">
        <v>831</v>
      </c>
      <c r="J213" s="36">
        <v>837.1</v>
      </c>
      <c r="K213" s="31">
        <v>824.9</v>
      </c>
      <c r="L213" s="31">
        <v>813.05</v>
      </c>
      <c r="M213" s="31">
        <v>2.29521</v>
      </c>
      <c r="N213" s="1"/>
      <c r="O213" s="1"/>
    </row>
    <row r="214" spans="1:15" ht="12.75" customHeight="1">
      <c r="A214" s="33">
        <v>204</v>
      </c>
      <c r="B214" s="53" t="s">
        <v>1069</v>
      </c>
      <c r="C214" s="31">
        <v>1052.8</v>
      </c>
      <c r="D214" s="36">
        <v>1057.6499999999999</v>
      </c>
      <c r="E214" s="36">
        <v>1035.9999999999998</v>
      </c>
      <c r="F214" s="36">
        <v>1019.1999999999998</v>
      </c>
      <c r="G214" s="36">
        <v>997.54999999999973</v>
      </c>
      <c r="H214" s="36">
        <v>1074.4499999999998</v>
      </c>
      <c r="I214" s="36">
        <v>1096.0999999999999</v>
      </c>
      <c r="J214" s="36">
        <v>1112.8999999999999</v>
      </c>
      <c r="K214" s="31">
        <v>1079.3</v>
      </c>
      <c r="L214" s="31">
        <v>1040.8499999999999</v>
      </c>
      <c r="M214" s="31">
        <v>2.7199200000000001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1813.65</v>
      </c>
      <c r="D215" s="36">
        <v>1803.6333333333332</v>
      </c>
      <c r="E215" s="36">
        <v>1787.2666666666664</v>
      </c>
      <c r="F215" s="36">
        <v>1760.8833333333332</v>
      </c>
      <c r="G215" s="36">
        <v>1744.5166666666664</v>
      </c>
      <c r="H215" s="36">
        <v>1830.0166666666664</v>
      </c>
      <c r="I215" s="36">
        <v>1846.3833333333332</v>
      </c>
      <c r="J215" s="36">
        <v>1872.7666666666664</v>
      </c>
      <c r="K215" s="31">
        <v>1820</v>
      </c>
      <c r="L215" s="31">
        <v>1777.25</v>
      </c>
      <c r="M215" s="31">
        <v>12.175850000000001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5089.2</v>
      </c>
      <c r="D216" s="36">
        <v>5110.2166666666662</v>
      </c>
      <c r="E216" s="36">
        <v>5051.8333333333321</v>
      </c>
      <c r="F216" s="36">
        <v>5014.4666666666662</v>
      </c>
      <c r="G216" s="36">
        <v>4956.0833333333321</v>
      </c>
      <c r="H216" s="36">
        <v>5147.5833333333321</v>
      </c>
      <c r="I216" s="36">
        <v>5205.9666666666653</v>
      </c>
      <c r="J216" s="36">
        <v>5243.3333333333321</v>
      </c>
      <c r="K216" s="31">
        <v>5168.6000000000004</v>
      </c>
      <c r="L216" s="31">
        <v>5072.8500000000004</v>
      </c>
      <c r="M216" s="31">
        <v>6.0968999999999998</v>
      </c>
      <c r="N216" s="1"/>
      <c r="O216" s="1"/>
    </row>
    <row r="217" spans="1:15" ht="12.75" customHeight="1">
      <c r="A217" s="33">
        <v>207</v>
      </c>
      <c r="B217" s="53" t="s">
        <v>1070</v>
      </c>
      <c r="C217" s="31">
        <v>349</v>
      </c>
      <c r="D217" s="36">
        <v>349.33333333333331</v>
      </c>
      <c r="E217" s="36">
        <v>346.36666666666662</v>
      </c>
      <c r="F217" s="36">
        <v>343.73333333333329</v>
      </c>
      <c r="G217" s="36">
        <v>340.76666666666659</v>
      </c>
      <c r="H217" s="36">
        <v>351.96666666666664</v>
      </c>
      <c r="I217" s="36">
        <v>354.93333333333334</v>
      </c>
      <c r="J217" s="36">
        <v>357.56666666666666</v>
      </c>
      <c r="K217" s="31">
        <v>352.3</v>
      </c>
      <c r="L217" s="31">
        <v>346.7</v>
      </c>
      <c r="M217" s="31">
        <v>1.9677899999999999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655.45</v>
      </c>
      <c r="D218" s="36">
        <v>654.88333333333333</v>
      </c>
      <c r="E218" s="36">
        <v>650.9666666666667</v>
      </c>
      <c r="F218" s="36">
        <v>646.48333333333335</v>
      </c>
      <c r="G218" s="36">
        <v>642.56666666666672</v>
      </c>
      <c r="H218" s="36">
        <v>659.36666666666667</v>
      </c>
      <c r="I218" s="36">
        <v>663.28333333333342</v>
      </c>
      <c r="J218" s="36">
        <v>667.76666666666665</v>
      </c>
      <c r="K218" s="31">
        <v>658.8</v>
      </c>
      <c r="L218" s="31">
        <v>650.4</v>
      </c>
      <c r="M218" s="31">
        <v>50.262050000000002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4531.7</v>
      </c>
      <c r="D219" s="36">
        <v>4560.9000000000005</v>
      </c>
      <c r="E219" s="36">
        <v>4455.8500000000013</v>
      </c>
      <c r="F219" s="36">
        <v>4380.0000000000009</v>
      </c>
      <c r="G219" s="36">
        <v>4274.9500000000016</v>
      </c>
      <c r="H219" s="36">
        <v>4636.7500000000009</v>
      </c>
      <c r="I219" s="36">
        <v>4741.8</v>
      </c>
      <c r="J219" s="36">
        <v>4817.6500000000005</v>
      </c>
      <c r="K219" s="31">
        <v>4665.95</v>
      </c>
      <c r="L219" s="31">
        <v>4485.05</v>
      </c>
      <c r="M219" s="31">
        <v>56.64667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383.95</v>
      </c>
      <c r="D220" s="36">
        <v>382.33333333333331</v>
      </c>
      <c r="E220" s="36">
        <v>378.46666666666664</v>
      </c>
      <c r="F220" s="36">
        <v>372.98333333333335</v>
      </c>
      <c r="G220" s="36">
        <v>369.11666666666667</v>
      </c>
      <c r="H220" s="36">
        <v>387.81666666666661</v>
      </c>
      <c r="I220" s="36">
        <v>391.68333333333328</v>
      </c>
      <c r="J220" s="36">
        <v>397.16666666666657</v>
      </c>
      <c r="K220" s="31">
        <v>386.2</v>
      </c>
      <c r="L220" s="31">
        <v>376.85</v>
      </c>
      <c r="M220" s="31">
        <v>100.61695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506.95</v>
      </c>
      <c r="D221" s="36">
        <v>505.06666666666661</v>
      </c>
      <c r="E221" s="36">
        <v>498.53333333333319</v>
      </c>
      <c r="F221" s="36">
        <v>490.11666666666656</v>
      </c>
      <c r="G221" s="36">
        <v>483.58333333333314</v>
      </c>
      <c r="H221" s="36">
        <v>513.48333333333323</v>
      </c>
      <c r="I221" s="36">
        <v>520.01666666666665</v>
      </c>
      <c r="J221" s="36">
        <v>528.43333333333328</v>
      </c>
      <c r="K221" s="31">
        <v>511.6</v>
      </c>
      <c r="L221" s="31">
        <v>496.65</v>
      </c>
      <c r="M221" s="31">
        <v>49.498840000000001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2320.35</v>
      </c>
      <c r="D222" s="36">
        <v>2329.1166666666668</v>
      </c>
      <c r="E222" s="36">
        <v>2306.3333333333335</v>
      </c>
      <c r="F222" s="36">
        <v>2292.3166666666666</v>
      </c>
      <c r="G222" s="36">
        <v>2269.5333333333333</v>
      </c>
      <c r="H222" s="36">
        <v>2343.1333333333337</v>
      </c>
      <c r="I222" s="36">
        <v>2365.9166666666665</v>
      </c>
      <c r="J222" s="36">
        <v>2379.9333333333338</v>
      </c>
      <c r="K222" s="31">
        <v>2351.9</v>
      </c>
      <c r="L222" s="31">
        <v>2315.1</v>
      </c>
      <c r="M222" s="31">
        <v>12.645820000000001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590.20000000000005</v>
      </c>
      <c r="D223" s="36">
        <v>595.90000000000009</v>
      </c>
      <c r="E223" s="36">
        <v>572.70000000000016</v>
      </c>
      <c r="F223" s="36">
        <v>555.20000000000005</v>
      </c>
      <c r="G223" s="36">
        <v>532.00000000000011</v>
      </c>
      <c r="H223" s="36">
        <v>613.4000000000002</v>
      </c>
      <c r="I223" s="36">
        <v>636.6</v>
      </c>
      <c r="J223" s="36">
        <v>654.10000000000025</v>
      </c>
      <c r="K223" s="31">
        <v>619.1</v>
      </c>
      <c r="L223" s="31">
        <v>578.4</v>
      </c>
      <c r="M223" s="31">
        <v>65.190309999999997</v>
      </c>
      <c r="N223" s="1"/>
      <c r="O223" s="1"/>
    </row>
    <row r="224" spans="1:15" ht="12.75" customHeight="1">
      <c r="A224" s="33">
        <v>214</v>
      </c>
      <c r="B224" s="53" t="s">
        <v>393</v>
      </c>
      <c r="C224" s="31">
        <v>11083.7</v>
      </c>
      <c r="D224" s="36">
        <v>11186.65</v>
      </c>
      <c r="E224" s="36">
        <v>10736.5</v>
      </c>
      <c r="F224" s="36">
        <v>10389.300000000001</v>
      </c>
      <c r="G224" s="36">
        <v>9939.1500000000015</v>
      </c>
      <c r="H224" s="36">
        <v>11533.849999999999</v>
      </c>
      <c r="I224" s="36">
        <v>11983.999999999996</v>
      </c>
      <c r="J224" s="36">
        <v>12331.199999999997</v>
      </c>
      <c r="K224" s="31">
        <v>11636.8</v>
      </c>
      <c r="L224" s="31">
        <v>10839.45</v>
      </c>
      <c r="M224" s="31">
        <v>3.4723999999999999</v>
      </c>
      <c r="N224" s="1"/>
      <c r="O224" s="1"/>
    </row>
    <row r="225" spans="1:15" ht="12.75" customHeight="1">
      <c r="A225" s="33">
        <v>215</v>
      </c>
      <c r="B225" s="53" t="s">
        <v>394</v>
      </c>
      <c r="C225" s="31">
        <v>841.15</v>
      </c>
      <c r="D225" s="36">
        <v>840.19999999999993</v>
      </c>
      <c r="E225" s="36">
        <v>830.94999999999982</v>
      </c>
      <c r="F225" s="36">
        <v>820.74999999999989</v>
      </c>
      <c r="G225" s="36">
        <v>811.49999999999977</v>
      </c>
      <c r="H225" s="36">
        <v>850.39999999999986</v>
      </c>
      <c r="I225" s="36">
        <v>859.65000000000009</v>
      </c>
      <c r="J225" s="36">
        <v>869.84999999999991</v>
      </c>
      <c r="K225" s="31">
        <v>849.45</v>
      </c>
      <c r="L225" s="31">
        <v>830</v>
      </c>
      <c r="M225" s="31">
        <v>1.19031</v>
      </c>
      <c r="N225" s="1"/>
      <c r="O225" s="1"/>
    </row>
    <row r="226" spans="1:15" ht="12.75" customHeight="1">
      <c r="A226" s="33">
        <v>216</v>
      </c>
      <c r="B226" s="53" t="s">
        <v>1071</v>
      </c>
      <c r="C226" s="31">
        <v>400.2</v>
      </c>
      <c r="D226" s="36">
        <v>405.11666666666662</v>
      </c>
      <c r="E226" s="36">
        <v>393.13333333333321</v>
      </c>
      <c r="F226" s="36">
        <v>386.06666666666661</v>
      </c>
      <c r="G226" s="36">
        <v>374.0833333333332</v>
      </c>
      <c r="H226" s="36">
        <v>412.18333333333322</v>
      </c>
      <c r="I226" s="36">
        <v>424.16666666666669</v>
      </c>
      <c r="J226" s="36">
        <v>431.23333333333323</v>
      </c>
      <c r="K226" s="31">
        <v>417.1</v>
      </c>
      <c r="L226" s="31">
        <v>398.05</v>
      </c>
      <c r="M226" s="31">
        <v>23.501169999999998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52912</v>
      </c>
      <c r="D227" s="36">
        <v>53622.183333333327</v>
      </c>
      <c r="E227" s="36">
        <v>51889.816666666651</v>
      </c>
      <c r="F227" s="36">
        <v>50867.633333333324</v>
      </c>
      <c r="G227" s="36">
        <v>49135.266666666648</v>
      </c>
      <c r="H227" s="36">
        <v>54644.366666666654</v>
      </c>
      <c r="I227" s="36">
        <v>56376.733333333337</v>
      </c>
      <c r="J227" s="36">
        <v>57398.916666666657</v>
      </c>
      <c r="K227" s="31">
        <v>55354.55</v>
      </c>
      <c r="L227" s="31">
        <v>52600</v>
      </c>
      <c r="M227" s="31">
        <v>0.29099999999999998</v>
      </c>
      <c r="N227" s="1"/>
      <c r="O227" s="1"/>
    </row>
    <row r="228" spans="1:15" ht="12.75" customHeight="1">
      <c r="A228" s="33">
        <v>218</v>
      </c>
      <c r="B228" s="53" t="s">
        <v>395</v>
      </c>
      <c r="C228" s="31">
        <v>241.6</v>
      </c>
      <c r="D228" s="36">
        <v>239.19999999999996</v>
      </c>
      <c r="E228" s="36">
        <v>235.59999999999991</v>
      </c>
      <c r="F228" s="36">
        <v>229.59999999999994</v>
      </c>
      <c r="G228" s="36">
        <v>225.99999999999989</v>
      </c>
      <c r="H228" s="36">
        <v>245.19999999999993</v>
      </c>
      <c r="I228" s="36">
        <v>248.8</v>
      </c>
      <c r="J228" s="36">
        <v>254.79999999999995</v>
      </c>
      <c r="K228" s="31">
        <v>242.8</v>
      </c>
      <c r="L228" s="31">
        <v>233.2</v>
      </c>
      <c r="M228" s="31">
        <v>162.58735999999999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1130.5</v>
      </c>
      <c r="D229" s="36">
        <v>1131.7</v>
      </c>
      <c r="E229" s="36">
        <v>1119.4000000000001</v>
      </c>
      <c r="F229" s="36">
        <v>1108.3</v>
      </c>
      <c r="G229" s="36">
        <v>1096</v>
      </c>
      <c r="H229" s="36">
        <v>1142.8000000000002</v>
      </c>
      <c r="I229" s="36">
        <v>1155.0999999999999</v>
      </c>
      <c r="J229" s="36">
        <v>1166.2000000000003</v>
      </c>
      <c r="K229" s="31">
        <v>1144</v>
      </c>
      <c r="L229" s="31">
        <v>1120.5999999999999</v>
      </c>
      <c r="M229" s="31">
        <v>86.417839999999998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1669.55</v>
      </c>
      <c r="D230" s="36">
        <v>1671.4333333333332</v>
      </c>
      <c r="E230" s="36">
        <v>1659.7166666666662</v>
      </c>
      <c r="F230" s="36">
        <v>1649.883333333333</v>
      </c>
      <c r="G230" s="36">
        <v>1638.1666666666661</v>
      </c>
      <c r="H230" s="36">
        <v>1681.2666666666664</v>
      </c>
      <c r="I230" s="36">
        <v>1692.9833333333331</v>
      </c>
      <c r="J230" s="36">
        <v>1702.8166666666666</v>
      </c>
      <c r="K230" s="31">
        <v>1683.15</v>
      </c>
      <c r="L230" s="31">
        <v>1661.6</v>
      </c>
      <c r="M230" s="31">
        <v>4.0008499999999998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590.20000000000005</v>
      </c>
      <c r="D231" s="36">
        <v>590.1</v>
      </c>
      <c r="E231" s="36">
        <v>586.45000000000005</v>
      </c>
      <c r="F231" s="36">
        <v>582.70000000000005</v>
      </c>
      <c r="G231" s="36">
        <v>579.05000000000007</v>
      </c>
      <c r="H231" s="36">
        <v>593.85</v>
      </c>
      <c r="I231" s="36">
        <v>597.49999999999989</v>
      </c>
      <c r="J231" s="36">
        <v>601.25</v>
      </c>
      <c r="K231" s="31">
        <v>593.75</v>
      </c>
      <c r="L231" s="31">
        <v>586.35</v>
      </c>
      <c r="M231" s="31">
        <v>21.9053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728.85</v>
      </c>
      <c r="D232" s="36">
        <v>729.68333333333339</v>
      </c>
      <c r="E232" s="36">
        <v>725.06666666666683</v>
      </c>
      <c r="F232" s="36">
        <v>721.28333333333342</v>
      </c>
      <c r="G232" s="36">
        <v>716.66666666666686</v>
      </c>
      <c r="H232" s="36">
        <v>733.46666666666681</v>
      </c>
      <c r="I232" s="36">
        <v>738.08333333333337</v>
      </c>
      <c r="J232" s="36">
        <v>741.86666666666679</v>
      </c>
      <c r="K232" s="31">
        <v>734.3</v>
      </c>
      <c r="L232" s="31">
        <v>725.9</v>
      </c>
      <c r="M232" s="31">
        <v>2.93892</v>
      </c>
      <c r="N232" s="1"/>
      <c r="O232" s="1"/>
    </row>
    <row r="233" spans="1:15" ht="12.75" customHeight="1">
      <c r="A233" s="33">
        <v>223</v>
      </c>
      <c r="B233" s="53" t="s">
        <v>396</v>
      </c>
      <c r="C233" s="31">
        <v>84.35</v>
      </c>
      <c r="D233" s="36">
        <v>84.25</v>
      </c>
      <c r="E233" s="36">
        <v>83.6</v>
      </c>
      <c r="F233" s="36">
        <v>82.85</v>
      </c>
      <c r="G233" s="36">
        <v>82.199999999999989</v>
      </c>
      <c r="H233" s="36">
        <v>85</v>
      </c>
      <c r="I233" s="36">
        <v>85.65</v>
      </c>
      <c r="J233" s="36">
        <v>86.4</v>
      </c>
      <c r="K233" s="31">
        <v>84.9</v>
      </c>
      <c r="L233" s="31">
        <v>83.5</v>
      </c>
      <c r="M233" s="31">
        <v>42.557310000000001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77.2</v>
      </c>
      <c r="D234" s="36">
        <v>77.233333333333334</v>
      </c>
      <c r="E234" s="36">
        <v>76.916666666666671</v>
      </c>
      <c r="F234" s="36">
        <v>76.63333333333334</v>
      </c>
      <c r="G234" s="36">
        <v>76.316666666666677</v>
      </c>
      <c r="H234" s="36">
        <v>77.516666666666666</v>
      </c>
      <c r="I234" s="36">
        <v>77.833333333333329</v>
      </c>
      <c r="J234" s="36">
        <v>78.11666666666666</v>
      </c>
      <c r="K234" s="31">
        <v>77.55</v>
      </c>
      <c r="L234" s="31">
        <v>76.95</v>
      </c>
      <c r="M234" s="31">
        <v>337.67218000000003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114.3</v>
      </c>
      <c r="D235" s="36">
        <v>114.11666666666667</v>
      </c>
      <c r="E235" s="36">
        <v>113.78333333333335</v>
      </c>
      <c r="F235" s="36">
        <v>113.26666666666667</v>
      </c>
      <c r="G235" s="36">
        <v>112.93333333333334</v>
      </c>
      <c r="H235" s="36">
        <v>114.63333333333335</v>
      </c>
      <c r="I235" s="36">
        <v>114.96666666666667</v>
      </c>
      <c r="J235" s="36">
        <v>115.48333333333336</v>
      </c>
      <c r="K235" s="31">
        <v>114.45</v>
      </c>
      <c r="L235" s="31">
        <v>113.6</v>
      </c>
      <c r="M235" s="31">
        <v>23.212340000000001</v>
      </c>
      <c r="N235" s="1"/>
      <c r="O235" s="1"/>
    </row>
    <row r="236" spans="1:15" ht="12.75" customHeight="1">
      <c r="A236" s="33">
        <v>226</v>
      </c>
      <c r="B236" s="53" t="s">
        <v>398</v>
      </c>
      <c r="C236" s="31">
        <v>399.7</v>
      </c>
      <c r="D236" s="36">
        <v>400.43333333333339</v>
      </c>
      <c r="E236" s="36">
        <v>395.86666666666679</v>
      </c>
      <c r="F236" s="36">
        <v>392.03333333333342</v>
      </c>
      <c r="G236" s="36">
        <v>387.46666666666681</v>
      </c>
      <c r="H236" s="36">
        <v>404.26666666666677</v>
      </c>
      <c r="I236" s="36">
        <v>408.83333333333337</v>
      </c>
      <c r="J236" s="36">
        <v>412.66666666666674</v>
      </c>
      <c r="K236" s="31">
        <v>405</v>
      </c>
      <c r="L236" s="31">
        <v>396.6</v>
      </c>
      <c r="M236" s="31">
        <v>6.9751399999999997</v>
      </c>
      <c r="N236" s="1"/>
      <c r="O236" s="1"/>
    </row>
    <row r="237" spans="1:15" ht="12.75" customHeight="1">
      <c r="A237" s="33">
        <v>227</v>
      </c>
      <c r="B237" s="53" t="s">
        <v>399</v>
      </c>
      <c r="C237" s="31">
        <v>68</v>
      </c>
      <c r="D237" s="36">
        <v>67.5</v>
      </c>
      <c r="E237" s="36">
        <v>66.3</v>
      </c>
      <c r="F237" s="36">
        <v>64.599999999999994</v>
      </c>
      <c r="G237" s="36">
        <v>63.399999999999991</v>
      </c>
      <c r="H237" s="36">
        <v>69.2</v>
      </c>
      <c r="I237" s="36">
        <v>70.399999999999991</v>
      </c>
      <c r="J237" s="36">
        <v>72.100000000000009</v>
      </c>
      <c r="K237" s="31">
        <v>68.7</v>
      </c>
      <c r="L237" s="31">
        <v>65.8</v>
      </c>
      <c r="M237" s="31">
        <v>184.53263000000001</v>
      </c>
      <c r="N237" s="1"/>
      <c r="O237" s="1"/>
    </row>
    <row r="238" spans="1:15" ht="12.75" customHeight="1">
      <c r="A238" s="33">
        <v>228</v>
      </c>
      <c r="B238" s="53" t="s">
        <v>781</v>
      </c>
      <c r="C238" s="31">
        <v>267.10000000000002</v>
      </c>
      <c r="D238" s="36">
        <v>265.33333333333337</v>
      </c>
      <c r="E238" s="36">
        <v>260.86666666666673</v>
      </c>
      <c r="F238" s="36">
        <v>254.63333333333338</v>
      </c>
      <c r="G238" s="36">
        <v>250.16666666666674</v>
      </c>
      <c r="H238" s="36">
        <v>271.56666666666672</v>
      </c>
      <c r="I238" s="36">
        <v>276.03333333333342</v>
      </c>
      <c r="J238" s="36">
        <v>282.26666666666671</v>
      </c>
      <c r="K238" s="31">
        <v>269.8</v>
      </c>
      <c r="L238" s="31">
        <v>259.10000000000002</v>
      </c>
      <c r="M238" s="31">
        <v>251.60459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436.3</v>
      </c>
      <c r="D239" s="36">
        <v>434.23333333333329</v>
      </c>
      <c r="E239" s="36">
        <v>430.96666666666658</v>
      </c>
      <c r="F239" s="36">
        <v>425.63333333333327</v>
      </c>
      <c r="G239" s="36">
        <v>422.36666666666656</v>
      </c>
      <c r="H239" s="36">
        <v>439.56666666666661</v>
      </c>
      <c r="I239" s="36">
        <v>442.83333333333337</v>
      </c>
      <c r="J239" s="36">
        <v>448.16666666666663</v>
      </c>
      <c r="K239" s="31">
        <v>437.5</v>
      </c>
      <c r="L239" s="31">
        <v>428.9</v>
      </c>
      <c r="M239" s="31">
        <v>114.53713999999999</v>
      </c>
      <c r="N239" s="1"/>
      <c r="O239" s="1"/>
    </row>
    <row r="240" spans="1:15" ht="12.75" customHeight="1">
      <c r="A240" s="33">
        <v>230</v>
      </c>
      <c r="B240" s="53" t="s">
        <v>400</v>
      </c>
      <c r="C240" s="31">
        <v>307.7</v>
      </c>
      <c r="D240" s="36">
        <v>307.8</v>
      </c>
      <c r="E240" s="36">
        <v>304.3</v>
      </c>
      <c r="F240" s="36">
        <v>300.89999999999998</v>
      </c>
      <c r="G240" s="36">
        <v>297.39999999999998</v>
      </c>
      <c r="H240" s="36">
        <v>311.20000000000005</v>
      </c>
      <c r="I240" s="36">
        <v>314.70000000000005</v>
      </c>
      <c r="J240" s="36">
        <v>318.10000000000008</v>
      </c>
      <c r="K240" s="31">
        <v>311.3</v>
      </c>
      <c r="L240" s="31">
        <v>304.39999999999998</v>
      </c>
      <c r="M240" s="31">
        <v>23.861599999999999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211.2</v>
      </c>
      <c r="D241" s="36">
        <v>210.5</v>
      </c>
      <c r="E241" s="36">
        <v>209.25</v>
      </c>
      <c r="F241" s="36">
        <v>207.3</v>
      </c>
      <c r="G241" s="36">
        <v>206.05</v>
      </c>
      <c r="H241" s="36">
        <v>212.45</v>
      </c>
      <c r="I241" s="36">
        <v>213.7</v>
      </c>
      <c r="J241" s="36">
        <v>215.64999999999998</v>
      </c>
      <c r="K241" s="31">
        <v>211.75</v>
      </c>
      <c r="L241" s="31">
        <v>208.55</v>
      </c>
      <c r="M241" s="31">
        <v>10.40047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162.30000000000001</v>
      </c>
      <c r="D242" s="36">
        <v>163.01666666666665</v>
      </c>
      <c r="E242" s="36">
        <v>161.18333333333331</v>
      </c>
      <c r="F242" s="36">
        <v>160.06666666666666</v>
      </c>
      <c r="G242" s="36">
        <v>158.23333333333332</v>
      </c>
      <c r="H242" s="36">
        <v>164.1333333333333</v>
      </c>
      <c r="I242" s="36">
        <v>165.96666666666667</v>
      </c>
      <c r="J242" s="36">
        <v>167.08333333333329</v>
      </c>
      <c r="K242" s="31">
        <v>164.85</v>
      </c>
      <c r="L242" s="31">
        <v>161.9</v>
      </c>
      <c r="M242" s="31">
        <v>32.846060000000001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2636.6</v>
      </c>
      <c r="D243" s="36">
        <v>2625.9666666666667</v>
      </c>
      <c r="E243" s="36">
        <v>2598.6833333333334</v>
      </c>
      <c r="F243" s="36">
        <v>2560.7666666666669</v>
      </c>
      <c r="G243" s="36">
        <v>2533.4833333333336</v>
      </c>
      <c r="H243" s="36">
        <v>2663.8833333333332</v>
      </c>
      <c r="I243" s="36">
        <v>2691.166666666667</v>
      </c>
      <c r="J243" s="36">
        <v>2729.083333333333</v>
      </c>
      <c r="K243" s="31">
        <v>2653.25</v>
      </c>
      <c r="L243" s="31">
        <v>2588.0500000000002</v>
      </c>
      <c r="M243" s="31">
        <v>1.54765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540.29999999999995</v>
      </c>
      <c r="D244" s="36">
        <v>540.4</v>
      </c>
      <c r="E244" s="36">
        <v>533.4</v>
      </c>
      <c r="F244" s="36">
        <v>526.5</v>
      </c>
      <c r="G244" s="36">
        <v>519.5</v>
      </c>
      <c r="H244" s="36">
        <v>547.29999999999995</v>
      </c>
      <c r="I244" s="36">
        <v>554.29999999999995</v>
      </c>
      <c r="J244" s="36">
        <v>561.19999999999993</v>
      </c>
      <c r="K244" s="31">
        <v>547.4</v>
      </c>
      <c r="L244" s="31">
        <v>533.5</v>
      </c>
      <c r="M244" s="31">
        <v>14.29095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151.4</v>
      </c>
      <c r="D245" s="36">
        <v>149.91666666666666</v>
      </c>
      <c r="E245" s="36">
        <v>147.98333333333332</v>
      </c>
      <c r="F245" s="36">
        <v>144.56666666666666</v>
      </c>
      <c r="G245" s="36">
        <v>142.63333333333333</v>
      </c>
      <c r="H245" s="36">
        <v>153.33333333333331</v>
      </c>
      <c r="I245" s="36">
        <v>155.26666666666665</v>
      </c>
      <c r="J245" s="36">
        <v>158.68333333333331</v>
      </c>
      <c r="K245" s="31">
        <v>151.85</v>
      </c>
      <c r="L245" s="31">
        <v>146.5</v>
      </c>
      <c r="M245" s="31">
        <v>88.961370000000002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571.1</v>
      </c>
      <c r="D246" s="36">
        <v>570.36666666666667</v>
      </c>
      <c r="E246" s="36">
        <v>566.73333333333335</v>
      </c>
      <c r="F246" s="36">
        <v>562.36666666666667</v>
      </c>
      <c r="G246" s="36">
        <v>558.73333333333335</v>
      </c>
      <c r="H246" s="36">
        <v>574.73333333333335</v>
      </c>
      <c r="I246" s="36">
        <v>578.36666666666679</v>
      </c>
      <c r="J246" s="36">
        <v>582.73333333333335</v>
      </c>
      <c r="K246" s="31">
        <v>574</v>
      </c>
      <c r="L246" s="31">
        <v>566</v>
      </c>
      <c r="M246" s="31">
        <v>24.343789999999998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164.05</v>
      </c>
      <c r="D247" s="36">
        <v>163.76666666666665</v>
      </c>
      <c r="E247" s="36">
        <v>162.93333333333331</v>
      </c>
      <c r="F247" s="36">
        <v>161.81666666666666</v>
      </c>
      <c r="G247" s="36">
        <v>160.98333333333332</v>
      </c>
      <c r="H247" s="36">
        <v>164.8833333333333</v>
      </c>
      <c r="I247" s="36">
        <v>165.71666666666667</v>
      </c>
      <c r="J247" s="36">
        <v>166.83333333333329</v>
      </c>
      <c r="K247" s="31">
        <v>164.6</v>
      </c>
      <c r="L247" s="31">
        <v>162.65</v>
      </c>
      <c r="M247" s="31">
        <v>133.05287000000001</v>
      </c>
      <c r="N247" s="1"/>
      <c r="O247" s="1"/>
    </row>
    <row r="248" spans="1:15" ht="12.75" customHeight="1">
      <c r="A248" s="33">
        <v>238</v>
      </c>
      <c r="B248" s="53" t="s">
        <v>401</v>
      </c>
      <c r="C248" s="31">
        <v>62.05</v>
      </c>
      <c r="D248" s="36">
        <v>61.916666666666664</v>
      </c>
      <c r="E248" s="36">
        <v>61.43333333333333</v>
      </c>
      <c r="F248" s="36">
        <v>60.816666666666663</v>
      </c>
      <c r="G248" s="36">
        <v>60.333333333333329</v>
      </c>
      <c r="H248" s="36">
        <v>62.533333333333331</v>
      </c>
      <c r="I248" s="36">
        <v>63.016666666666666</v>
      </c>
      <c r="J248" s="36">
        <v>63.633333333333333</v>
      </c>
      <c r="K248" s="31">
        <v>62.4</v>
      </c>
      <c r="L248" s="31">
        <v>61.3</v>
      </c>
      <c r="M248" s="31">
        <v>67.587199999999996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1093.7</v>
      </c>
      <c r="D249" s="36">
        <v>1077.6166666666666</v>
      </c>
      <c r="E249" s="36">
        <v>1055.2333333333331</v>
      </c>
      <c r="F249" s="36">
        <v>1016.7666666666667</v>
      </c>
      <c r="G249" s="36">
        <v>994.38333333333321</v>
      </c>
      <c r="H249" s="36">
        <v>1116.083333333333</v>
      </c>
      <c r="I249" s="36">
        <v>1138.4666666666667</v>
      </c>
      <c r="J249" s="36">
        <v>1176.9333333333329</v>
      </c>
      <c r="K249" s="31">
        <v>1100</v>
      </c>
      <c r="L249" s="31">
        <v>1039.1500000000001</v>
      </c>
      <c r="M249" s="31">
        <v>68.522069999999999</v>
      </c>
      <c r="N249" s="1"/>
      <c r="O249" s="1"/>
    </row>
    <row r="250" spans="1:15" ht="12.75" customHeight="1">
      <c r="A250" s="33">
        <v>240</v>
      </c>
      <c r="B250" s="53" t="s">
        <v>402</v>
      </c>
      <c r="C250" s="31">
        <v>169</v>
      </c>
      <c r="D250" s="36">
        <v>165.53333333333333</v>
      </c>
      <c r="E250" s="36">
        <v>160.56666666666666</v>
      </c>
      <c r="F250" s="36">
        <v>152.13333333333333</v>
      </c>
      <c r="G250" s="36">
        <v>147.16666666666666</v>
      </c>
      <c r="H250" s="36">
        <v>173.96666666666667</v>
      </c>
      <c r="I250" s="36">
        <v>178.93333333333331</v>
      </c>
      <c r="J250" s="36">
        <v>187.36666666666667</v>
      </c>
      <c r="K250" s="31">
        <v>170.5</v>
      </c>
      <c r="L250" s="31">
        <v>157.1</v>
      </c>
      <c r="M250" s="31">
        <v>1897.2384500000001</v>
      </c>
      <c r="N250" s="1"/>
      <c r="O250" s="1"/>
    </row>
    <row r="251" spans="1:15" ht="12.75" customHeight="1">
      <c r="A251" s="33">
        <v>241</v>
      </c>
      <c r="B251" s="53" t="s">
        <v>403</v>
      </c>
      <c r="C251" s="31">
        <v>1373.4</v>
      </c>
      <c r="D251" s="36">
        <v>1371.6833333333334</v>
      </c>
      <c r="E251" s="36">
        <v>1357.4166666666667</v>
      </c>
      <c r="F251" s="36">
        <v>1341.4333333333334</v>
      </c>
      <c r="G251" s="36">
        <v>1327.1666666666667</v>
      </c>
      <c r="H251" s="36">
        <v>1387.6666666666667</v>
      </c>
      <c r="I251" s="36">
        <v>1401.9333333333332</v>
      </c>
      <c r="J251" s="36">
        <v>1417.9166666666667</v>
      </c>
      <c r="K251" s="31">
        <v>1385.95</v>
      </c>
      <c r="L251" s="31">
        <v>1355.7</v>
      </c>
      <c r="M251" s="31">
        <v>0.30495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440.5</v>
      </c>
      <c r="D252" s="36">
        <v>439.66666666666669</v>
      </c>
      <c r="E252" s="36">
        <v>436.33333333333337</v>
      </c>
      <c r="F252" s="36">
        <v>432.16666666666669</v>
      </c>
      <c r="G252" s="36">
        <v>428.83333333333337</v>
      </c>
      <c r="H252" s="36">
        <v>443.83333333333337</v>
      </c>
      <c r="I252" s="36">
        <v>447.16666666666674</v>
      </c>
      <c r="J252" s="36">
        <v>451.33333333333337</v>
      </c>
      <c r="K252" s="31">
        <v>443</v>
      </c>
      <c r="L252" s="31">
        <v>435.5</v>
      </c>
      <c r="M252" s="31">
        <v>16.138380000000002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344.45</v>
      </c>
      <c r="D253" s="36">
        <v>345.31666666666666</v>
      </c>
      <c r="E253" s="36">
        <v>341.63333333333333</v>
      </c>
      <c r="F253" s="36">
        <v>338.81666666666666</v>
      </c>
      <c r="G253" s="36">
        <v>335.13333333333333</v>
      </c>
      <c r="H253" s="36">
        <v>348.13333333333333</v>
      </c>
      <c r="I253" s="36">
        <v>351.81666666666661</v>
      </c>
      <c r="J253" s="36">
        <v>354.63333333333333</v>
      </c>
      <c r="K253" s="31">
        <v>349</v>
      </c>
      <c r="L253" s="31">
        <v>342.5</v>
      </c>
      <c r="M253" s="31">
        <v>82.690100000000001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1412.35</v>
      </c>
      <c r="D254" s="36">
        <v>1408.1499999999999</v>
      </c>
      <c r="E254" s="36">
        <v>1399.1999999999998</v>
      </c>
      <c r="F254" s="36">
        <v>1386.05</v>
      </c>
      <c r="G254" s="36">
        <v>1377.1</v>
      </c>
      <c r="H254" s="36">
        <v>1421.2999999999997</v>
      </c>
      <c r="I254" s="36">
        <v>1430.25</v>
      </c>
      <c r="J254" s="36">
        <v>1443.3999999999996</v>
      </c>
      <c r="K254" s="31">
        <v>1417.1</v>
      </c>
      <c r="L254" s="31">
        <v>1395</v>
      </c>
      <c r="M254" s="31">
        <v>36.734050000000003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6222</v>
      </c>
      <c r="D255" s="36">
        <v>6188.5</v>
      </c>
      <c r="E255" s="36">
        <v>6038.9</v>
      </c>
      <c r="F255" s="36">
        <v>5855.7999999999993</v>
      </c>
      <c r="G255" s="36">
        <v>5706.1999999999989</v>
      </c>
      <c r="H255" s="36">
        <v>6371.6</v>
      </c>
      <c r="I255" s="36">
        <v>6521.2000000000007</v>
      </c>
      <c r="J255" s="36">
        <v>6704.3000000000011</v>
      </c>
      <c r="K255" s="31">
        <v>6338.1</v>
      </c>
      <c r="L255" s="31">
        <v>6005.4</v>
      </c>
      <c r="M255" s="31">
        <v>15.428509999999999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1444.3</v>
      </c>
      <c r="D256" s="36">
        <v>1446.8500000000001</v>
      </c>
      <c r="E256" s="36">
        <v>1436.7000000000003</v>
      </c>
      <c r="F256" s="36">
        <v>1429.1000000000001</v>
      </c>
      <c r="G256" s="36">
        <v>1418.9500000000003</v>
      </c>
      <c r="H256" s="36">
        <v>1454.4500000000003</v>
      </c>
      <c r="I256" s="36">
        <v>1464.6000000000004</v>
      </c>
      <c r="J256" s="36">
        <v>1472.2000000000003</v>
      </c>
      <c r="K256" s="31">
        <v>1457</v>
      </c>
      <c r="L256" s="31">
        <v>1439.25</v>
      </c>
      <c r="M256" s="31">
        <v>75.428600000000003</v>
      </c>
      <c r="N256" s="1"/>
      <c r="O256" s="1"/>
    </row>
    <row r="257" spans="1:15" ht="12.75" customHeight="1">
      <c r="A257" s="33">
        <v>247</v>
      </c>
      <c r="B257" s="53" t="s">
        <v>1072</v>
      </c>
      <c r="C257" s="31">
        <v>609.65</v>
      </c>
      <c r="D257" s="36">
        <v>607.43333333333328</v>
      </c>
      <c r="E257" s="36">
        <v>595.16666666666652</v>
      </c>
      <c r="F257" s="36">
        <v>580.68333333333328</v>
      </c>
      <c r="G257" s="36">
        <v>568.41666666666652</v>
      </c>
      <c r="H257" s="36">
        <v>621.91666666666652</v>
      </c>
      <c r="I257" s="36">
        <v>634.18333333333317</v>
      </c>
      <c r="J257" s="36">
        <v>648.66666666666652</v>
      </c>
      <c r="K257" s="31">
        <v>619.70000000000005</v>
      </c>
      <c r="L257" s="31">
        <v>592.95000000000005</v>
      </c>
      <c r="M257" s="31">
        <v>14.46556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890.75</v>
      </c>
      <c r="D258" s="36">
        <v>886.93333333333339</v>
      </c>
      <c r="E258" s="36">
        <v>879.86666666666679</v>
      </c>
      <c r="F258" s="36">
        <v>868.98333333333335</v>
      </c>
      <c r="G258" s="36">
        <v>861.91666666666674</v>
      </c>
      <c r="H258" s="36">
        <v>897.81666666666683</v>
      </c>
      <c r="I258" s="36">
        <v>904.88333333333344</v>
      </c>
      <c r="J258" s="36">
        <v>915.76666666666688</v>
      </c>
      <c r="K258" s="31">
        <v>894</v>
      </c>
      <c r="L258" s="31">
        <v>876.05</v>
      </c>
      <c r="M258" s="31">
        <v>2.6654300000000002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4366.3</v>
      </c>
      <c r="D259" s="36">
        <v>4351.5666666666666</v>
      </c>
      <c r="E259" s="36">
        <v>4311.2833333333328</v>
      </c>
      <c r="F259" s="36">
        <v>4256.2666666666664</v>
      </c>
      <c r="G259" s="36">
        <v>4215.9833333333327</v>
      </c>
      <c r="H259" s="36">
        <v>4406.583333333333</v>
      </c>
      <c r="I259" s="36">
        <v>4446.8666666666677</v>
      </c>
      <c r="J259" s="36">
        <v>4501.8833333333332</v>
      </c>
      <c r="K259" s="31">
        <v>4391.8500000000004</v>
      </c>
      <c r="L259" s="31">
        <v>4296.55</v>
      </c>
      <c r="M259" s="31">
        <v>7.7016900000000001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1301.7</v>
      </c>
      <c r="D260" s="36">
        <v>1295.0666666666668</v>
      </c>
      <c r="E260" s="36">
        <v>1283.4833333333336</v>
      </c>
      <c r="F260" s="36">
        <v>1265.2666666666667</v>
      </c>
      <c r="G260" s="36">
        <v>1253.6833333333334</v>
      </c>
      <c r="H260" s="36">
        <v>1313.2833333333338</v>
      </c>
      <c r="I260" s="36">
        <v>1324.8666666666672</v>
      </c>
      <c r="J260" s="36">
        <v>1343.0833333333339</v>
      </c>
      <c r="K260" s="31">
        <v>1306.6500000000001</v>
      </c>
      <c r="L260" s="31">
        <v>1276.8499999999999</v>
      </c>
      <c r="M260" s="31">
        <v>1.60999</v>
      </c>
      <c r="N260" s="1"/>
      <c r="O260" s="1"/>
    </row>
    <row r="261" spans="1:15" ht="12.75" customHeight="1">
      <c r="A261" s="33">
        <v>251</v>
      </c>
      <c r="B261" s="53" t="s">
        <v>404</v>
      </c>
      <c r="C261" s="31">
        <v>1825</v>
      </c>
      <c r="D261" s="36">
        <v>1839.0166666666667</v>
      </c>
      <c r="E261" s="36">
        <v>1790.0333333333333</v>
      </c>
      <c r="F261" s="36">
        <v>1755.0666666666666</v>
      </c>
      <c r="G261" s="36">
        <v>1706.0833333333333</v>
      </c>
      <c r="H261" s="36">
        <v>1873.9833333333333</v>
      </c>
      <c r="I261" s="36">
        <v>1922.9666666666665</v>
      </c>
      <c r="J261" s="36">
        <v>1957.9333333333334</v>
      </c>
      <c r="K261" s="31">
        <v>1888</v>
      </c>
      <c r="L261" s="31">
        <v>1804.05</v>
      </c>
      <c r="M261" s="31">
        <v>0.73051999999999995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3896.7</v>
      </c>
      <c r="D262" s="36">
        <v>3879.0166666666664</v>
      </c>
      <c r="E262" s="36">
        <v>3845.6833333333329</v>
      </c>
      <c r="F262" s="36">
        <v>3794.6666666666665</v>
      </c>
      <c r="G262" s="36">
        <v>3761.333333333333</v>
      </c>
      <c r="H262" s="36">
        <v>3930.0333333333328</v>
      </c>
      <c r="I262" s="36">
        <v>3963.3666666666668</v>
      </c>
      <c r="J262" s="36">
        <v>4014.3833333333328</v>
      </c>
      <c r="K262" s="31">
        <v>3912.35</v>
      </c>
      <c r="L262" s="31">
        <v>3828</v>
      </c>
      <c r="M262" s="31">
        <v>1.1145499999999999</v>
      </c>
      <c r="N262" s="1"/>
      <c r="O262" s="1"/>
    </row>
    <row r="263" spans="1:15" ht="12.75" customHeight="1">
      <c r="A263" s="33">
        <v>253</v>
      </c>
      <c r="B263" s="53" t="s">
        <v>405</v>
      </c>
      <c r="C263" s="31">
        <v>1833.45</v>
      </c>
      <c r="D263" s="36">
        <v>1837.4666666666665</v>
      </c>
      <c r="E263" s="36">
        <v>1819.9833333333329</v>
      </c>
      <c r="F263" s="36">
        <v>1806.5166666666664</v>
      </c>
      <c r="G263" s="36">
        <v>1789.0333333333328</v>
      </c>
      <c r="H263" s="36">
        <v>1850.9333333333329</v>
      </c>
      <c r="I263" s="36">
        <v>1868.4166666666665</v>
      </c>
      <c r="J263" s="36">
        <v>1881.883333333333</v>
      </c>
      <c r="K263" s="31">
        <v>1854.95</v>
      </c>
      <c r="L263" s="31">
        <v>1824</v>
      </c>
      <c r="M263" s="31">
        <v>0.67057</v>
      </c>
      <c r="N263" s="1"/>
      <c r="O263" s="1"/>
    </row>
    <row r="264" spans="1:15" ht="12.75" customHeight="1">
      <c r="A264" s="33">
        <v>254</v>
      </c>
      <c r="B264" s="53" t="s">
        <v>406</v>
      </c>
      <c r="C264" s="31">
        <v>781.9</v>
      </c>
      <c r="D264" s="36">
        <v>781.46666666666658</v>
      </c>
      <c r="E264" s="36">
        <v>777.98333333333312</v>
      </c>
      <c r="F264" s="36">
        <v>774.06666666666649</v>
      </c>
      <c r="G264" s="36">
        <v>770.58333333333303</v>
      </c>
      <c r="H264" s="36">
        <v>785.38333333333321</v>
      </c>
      <c r="I264" s="36">
        <v>788.86666666666656</v>
      </c>
      <c r="J264" s="36">
        <v>792.7833333333333</v>
      </c>
      <c r="K264" s="31">
        <v>784.95</v>
      </c>
      <c r="L264" s="31">
        <v>777.55</v>
      </c>
      <c r="M264" s="31">
        <v>0.53774</v>
      </c>
      <c r="N264" s="1"/>
      <c r="O264" s="1"/>
    </row>
    <row r="265" spans="1:15" ht="12.75" customHeight="1">
      <c r="A265" s="33">
        <v>255</v>
      </c>
      <c r="B265" s="53" t="s">
        <v>407</v>
      </c>
      <c r="C265" s="31">
        <v>376.95</v>
      </c>
      <c r="D265" s="36">
        <v>371</v>
      </c>
      <c r="E265" s="36">
        <v>360.95</v>
      </c>
      <c r="F265" s="36">
        <v>344.95</v>
      </c>
      <c r="G265" s="36">
        <v>334.9</v>
      </c>
      <c r="H265" s="36">
        <v>387</v>
      </c>
      <c r="I265" s="36">
        <v>397.04999999999995</v>
      </c>
      <c r="J265" s="36">
        <v>413.05</v>
      </c>
      <c r="K265" s="31">
        <v>381.05</v>
      </c>
      <c r="L265" s="31">
        <v>355</v>
      </c>
      <c r="M265" s="31">
        <v>50.521030000000003</v>
      </c>
      <c r="N265" s="1"/>
      <c r="O265" s="1"/>
    </row>
    <row r="266" spans="1:15" ht="12.75" customHeight="1">
      <c r="A266" s="33">
        <v>256</v>
      </c>
      <c r="B266" s="53" t="s">
        <v>408</v>
      </c>
      <c r="C266" s="31">
        <v>81.599999999999994</v>
      </c>
      <c r="D266" s="36">
        <v>82.100000000000009</v>
      </c>
      <c r="E266" s="36">
        <v>80.700000000000017</v>
      </c>
      <c r="F266" s="36">
        <v>79.800000000000011</v>
      </c>
      <c r="G266" s="36">
        <v>78.40000000000002</v>
      </c>
      <c r="H266" s="36">
        <v>83.000000000000014</v>
      </c>
      <c r="I266" s="36">
        <v>84.40000000000002</v>
      </c>
      <c r="J266" s="36">
        <v>85.300000000000011</v>
      </c>
      <c r="K266" s="31">
        <v>83.5</v>
      </c>
      <c r="L266" s="31">
        <v>81.2</v>
      </c>
      <c r="M266" s="31">
        <v>24.803280000000001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593.9</v>
      </c>
      <c r="D267" s="36">
        <v>597.23333333333323</v>
      </c>
      <c r="E267" s="36">
        <v>584.91666666666652</v>
      </c>
      <c r="F267" s="36">
        <v>575.93333333333328</v>
      </c>
      <c r="G267" s="36">
        <v>563.61666666666656</v>
      </c>
      <c r="H267" s="36">
        <v>606.21666666666647</v>
      </c>
      <c r="I267" s="36">
        <v>618.5333333333333</v>
      </c>
      <c r="J267" s="36">
        <v>627.51666666666642</v>
      </c>
      <c r="K267" s="31">
        <v>609.54999999999995</v>
      </c>
      <c r="L267" s="31">
        <v>588.25</v>
      </c>
      <c r="M267" s="31">
        <v>37.767530000000001</v>
      </c>
      <c r="N267" s="1"/>
      <c r="O267" s="1"/>
    </row>
    <row r="268" spans="1:15" ht="12.75" customHeight="1">
      <c r="A268" s="33">
        <v>258</v>
      </c>
      <c r="B268" s="53" t="s">
        <v>1073</v>
      </c>
      <c r="C268" s="31">
        <v>271.64999999999998</v>
      </c>
      <c r="D268" s="36">
        <v>268.40000000000003</v>
      </c>
      <c r="E268" s="36">
        <v>261.30000000000007</v>
      </c>
      <c r="F268" s="36">
        <v>250.95000000000005</v>
      </c>
      <c r="G268" s="36">
        <v>243.85000000000008</v>
      </c>
      <c r="H268" s="36">
        <v>278.75000000000006</v>
      </c>
      <c r="I268" s="36">
        <v>285.85000000000008</v>
      </c>
      <c r="J268" s="36">
        <v>296.20000000000005</v>
      </c>
      <c r="K268" s="31">
        <v>275.5</v>
      </c>
      <c r="L268" s="31">
        <v>258.05</v>
      </c>
      <c r="M268" s="31">
        <v>121.81115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907.45</v>
      </c>
      <c r="D269" s="36">
        <v>900.36666666666679</v>
      </c>
      <c r="E269" s="36">
        <v>885.78333333333353</v>
      </c>
      <c r="F269" s="36">
        <v>864.11666666666679</v>
      </c>
      <c r="G269" s="36">
        <v>849.53333333333353</v>
      </c>
      <c r="H269" s="36">
        <v>922.03333333333353</v>
      </c>
      <c r="I269" s="36">
        <v>936.61666666666679</v>
      </c>
      <c r="J269" s="36">
        <v>958.28333333333353</v>
      </c>
      <c r="K269" s="31">
        <v>914.95</v>
      </c>
      <c r="L269" s="31">
        <v>878.7</v>
      </c>
      <c r="M269" s="31">
        <v>46.357239999999997</v>
      </c>
      <c r="N269" s="1"/>
      <c r="O269" s="1"/>
    </row>
    <row r="270" spans="1:15" ht="12.75" customHeight="1">
      <c r="A270" s="33">
        <v>260</v>
      </c>
      <c r="B270" s="53" t="s">
        <v>1074</v>
      </c>
      <c r="C270" s="31">
        <v>968.65</v>
      </c>
      <c r="D270" s="36">
        <v>964.35</v>
      </c>
      <c r="E270" s="36">
        <v>947.30000000000007</v>
      </c>
      <c r="F270" s="36">
        <v>925.95</v>
      </c>
      <c r="G270" s="36">
        <v>908.90000000000009</v>
      </c>
      <c r="H270" s="36">
        <v>985.7</v>
      </c>
      <c r="I270" s="36">
        <v>1002.75</v>
      </c>
      <c r="J270" s="36">
        <v>1024.0999999999999</v>
      </c>
      <c r="K270" s="31">
        <v>981.4</v>
      </c>
      <c r="L270" s="31">
        <v>943</v>
      </c>
      <c r="M270" s="31">
        <v>0.38673999999999997</v>
      </c>
      <c r="N270" s="1"/>
      <c r="O270" s="1"/>
    </row>
    <row r="271" spans="1:15" ht="12.75" customHeight="1">
      <c r="A271" s="33">
        <v>261</v>
      </c>
      <c r="B271" s="53" t="s">
        <v>1075</v>
      </c>
      <c r="C271" s="31">
        <v>129.1</v>
      </c>
      <c r="D271" s="36">
        <v>129.1</v>
      </c>
      <c r="E271" s="36">
        <v>127.79999999999998</v>
      </c>
      <c r="F271" s="36">
        <v>126.49999999999999</v>
      </c>
      <c r="G271" s="36">
        <v>125.19999999999997</v>
      </c>
      <c r="H271" s="36">
        <v>130.39999999999998</v>
      </c>
      <c r="I271" s="36">
        <v>131.69999999999999</v>
      </c>
      <c r="J271" s="36">
        <v>133</v>
      </c>
      <c r="K271" s="31">
        <v>130.4</v>
      </c>
      <c r="L271" s="31">
        <v>127.8</v>
      </c>
      <c r="M271" s="31">
        <v>21.729690000000002</v>
      </c>
      <c r="N271" s="1"/>
      <c r="O271" s="1"/>
    </row>
    <row r="272" spans="1:15" ht="12.75" customHeight="1">
      <c r="A272" s="33">
        <v>262</v>
      </c>
      <c r="B272" s="53" t="s">
        <v>834</v>
      </c>
      <c r="C272" s="31">
        <v>550.15</v>
      </c>
      <c r="D272" s="36">
        <v>552.73333333333335</v>
      </c>
      <c r="E272" s="36">
        <v>543.4666666666667</v>
      </c>
      <c r="F272" s="36">
        <v>536.7833333333333</v>
      </c>
      <c r="G272" s="36">
        <v>527.51666666666665</v>
      </c>
      <c r="H272" s="36">
        <v>559.41666666666674</v>
      </c>
      <c r="I272" s="36">
        <v>568.68333333333339</v>
      </c>
      <c r="J272" s="36">
        <v>575.36666666666679</v>
      </c>
      <c r="K272" s="31">
        <v>562</v>
      </c>
      <c r="L272" s="31">
        <v>546.04999999999995</v>
      </c>
      <c r="M272" s="31">
        <v>9.2140599999999999</v>
      </c>
      <c r="N272" s="1"/>
      <c r="O272" s="1"/>
    </row>
    <row r="273" spans="1:15" ht="12.75" customHeight="1">
      <c r="A273" s="33">
        <v>263</v>
      </c>
      <c r="B273" s="53" t="s">
        <v>409</v>
      </c>
      <c r="C273" s="31">
        <v>707.1</v>
      </c>
      <c r="D273" s="36">
        <v>697.69999999999993</v>
      </c>
      <c r="E273" s="36">
        <v>685.49999999999989</v>
      </c>
      <c r="F273" s="36">
        <v>663.9</v>
      </c>
      <c r="G273" s="36">
        <v>651.69999999999993</v>
      </c>
      <c r="H273" s="36">
        <v>719.29999999999984</v>
      </c>
      <c r="I273" s="36">
        <v>731.49999999999989</v>
      </c>
      <c r="J273" s="36">
        <v>753.0999999999998</v>
      </c>
      <c r="K273" s="31">
        <v>709.9</v>
      </c>
      <c r="L273" s="31">
        <v>676.1</v>
      </c>
      <c r="M273" s="31">
        <v>22.0076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1015.5</v>
      </c>
      <c r="D274" s="36">
        <v>1015.1666666666666</v>
      </c>
      <c r="E274" s="36">
        <v>1002.3333333333333</v>
      </c>
      <c r="F274" s="36">
        <v>989.16666666666663</v>
      </c>
      <c r="G274" s="36">
        <v>976.33333333333326</v>
      </c>
      <c r="H274" s="36">
        <v>1028.3333333333333</v>
      </c>
      <c r="I274" s="36">
        <v>1041.1666666666665</v>
      </c>
      <c r="J274" s="36">
        <v>1054.3333333333333</v>
      </c>
      <c r="K274" s="31">
        <v>1028</v>
      </c>
      <c r="L274" s="31">
        <v>1002</v>
      </c>
      <c r="M274" s="31">
        <v>17.0867</v>
      </c>
      <c r="N274" s="1"/>
      <c r="O274" s="1"/>
    </row>
    <row r="275" spans="1:15" ht="12.75" customHeight="1">
      <c r="A275" s="33">
        <v>265</v>
      </c>
      <c r="B275" s="53" t="s">
        <v>1076</v>
      </c>
      <c r="C275" s="31">
        <v>357.2</v>
      </c>
      <c r="D275" s="36">
        <v>356.86666666666662</v>
      </c>
      <c r="E275" s="36">
        <v>355.33333333333326</v>
      </c>
      <c r="F275" s="36">
        <v>353.46666666666664</v>
      </c>
      <c r="G275" s="36">
        <v>351.93333333333328</v>
      </c>
      <c r="H275" s="36">
        <v>358.73333333333323</v>
      </c>
      <c r="I275" s="36">
        <v>360.26666666666665</v>
      </c>
      <c r="J275" s="36">
        <v>362.13333333333321</v>
      </c>
      <c r="K275" s="31">
        <v>358.4</v>
      </c>
      <c r="L275" s="31">
        <v>355</v>
      </c>
      <c r="M275" s="31">
        <v>88.154740000000004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470.7</v>
      </c>
      <c r="D276" s="36">
        <v>469.68333333333339</v>
      </c>
      <c r="E276" s="36">
        <v>466.86666666666679</v>
      </c>
      <c r="F276" s="36">
        <v>463.03333333333342</v>
      </c>
      <c r="G276" s="36">
        <v>460.21666666666681</v>
      </c>
      <c r="H276" s="36">
        <v>473.51666666666677</v>
      </c>
      <c r="I276" s="36">
        <v>476.33333333333337</v>
      </c>
      <c r="J276" s="36">
        <v>480.16666666666674</v>
      </c>
      <c r="K276" s="31">
        <v>472.5</v>
      </c>
      <c r="L276" s="31">
        <v>465.85</v>
      </c>
      <c r="M276" s="31">
        <v>11.01702</v>
      </c>
      <c r="N276" s="1"/>
      <c r="O276" s="1"/>
    </row>
    <row r="277" spans="1:15" ht="12.75" customHeight="1">
      <c r="A277" s="33">
        <v>267</v>
      </c>
      <c r="B277" s="53" t="s">
        <v>410</v>
      </c>
      <c r="C277" s="31">
        <v>526.1</v>
      </c>
      <c r="D277" s="36">
        <v>530.35</v>
      </c>
      <c r="E277" s="36">
        <v>520.75</v>
      </c>
      <c r="F277" s="36">
        <v>515.4</v>
      </c>
      <c r="G277" s="36">
        <v>505.79999999999995</v>
      </c>
      <c r="H277" s="36">
        <v>535.70000000000005</v>
      </c>
      <c r="I277" s="36">
        <v>545.30000000000018</v>
      </c>
      <c r="J277" s="36">
        <v>550.65000000000009</v>
      </c>
      <c r="K277" s="31">
        <v>539.95000000000005</v>
      </c>
      <c r="L277" s="31">
        <v>525</v>
      </c>
      <c r="M277" s="31">
        <v>2.2403</v>
      </c>
      <c r="N277" s="1"/>
      <c r="O277" s="1"/>
    </row>
    <row r="278" spans="1:15" ht="12.75" customHeight="1">
      <c r="A278" s="33">
        <v>268</v>
      </c>
      <c r="B278" s="53" t="s">
        <v>411</v>
      </c>
      <c r="C278" s="31">
        <v>722.45</v>
      </c>
      <c r="D278" s="36">
        <v>726.15</v>
      </c>
      <c r="E278" s="36">
        <v>711.3</v>
      </c>
      <c r="F278" s="36">
        <v>700.15</v>
      </c>
      <c r="G278" s="36">
        <v>685.3</v>
      </c>
      <c r="H278" s="36">
        <v>737.3</v>
      </c>
      <c r="I278" s="36">
        <v>752.15000000000009</v>
      </c>
      <c r="J278" s="36">
        <v>763.3</v>
      </c>
      <c r="K278" s="31">
        <v>741</v>
      </c>
      <c r="L278" s="31">
        <v>715</v>
      </c>
      <c r="M278" s="31">
        <v>4.1295700000000002</v>
      </c>
      <c r="N278" s="1"/>
      <c r="O278" s="1"/>
    </row>
    <row r="279" spans="1:15" ht="12.75" customHeight="1">
      <c r="A279" s="33">
        <v>269</v>
      </c>
      <c r="B279" s="53" t="s">
        <v>1077</v>
      </c>
      <c r="C279" s="31">
        <v>528.4</v>
      </c>
      <c r="D279" s="36">
        <v>525.15</v>
      </c>
      <c r="E279" s="36">
        <v>515.29999999999995</v>
      </c>
      <c r="F279" s="36">
        <v>502.19999999999993</v>
      </c>
      <c r="G279" s="36">
        <v>492.34999999999991</v>
      </c>
      <c r="H279" s="36">
        <v>538.25</v>
      </c>
      <c r="I279" s="36">
        <v>548.10000000000014</v>
      </c>
      <c r="J279" s="36">
        <v>561.20000000000005</v>
      </c>
      <c r="K279" s="31">
        <v>535</v>
      </c>
      <c r="L279" s="31">
        <v>512.04999999999995</v>
      </c>
      <c r="M279" s="31">
        <v>24.279869999999999</v>
      </c>
      <c r="N279" s="1"/>
      <c r="O279" s="1"/>
    </row>
    <row r="280" spans="1:15" ht="12.75" customHeight="1">
      <c r="A280" s="33">
        <v>270</v>
      </c>
      <c r="B280" s="53" t="s">
        <v>412</v>
      </c>
      <c r="C280" s="31">
        <v>973.8</v>
      </c>
      <c r="D280" s="36">
        <v>978.93333333333339</v>
      </c>
      <c r="E280" s="36">
        <v>962.86666666666679</v>
      </c>
      <c r="F280" s="36">
        <v>951.93333333333339</v>
      </c>
      <c r="G280" s="36">
        <v>935.86666666666679</v>
      </c>
      <c r="H280" s="36">
        <v>989.86666666666679</v>
      </c>
      <c r="I280" s="36">
        <v>1005.9333333333334</v>
      </c>
      <c r="J280" s="36">
        <v>1016.8666666666668</v>
      </c>
      <c r="K280" s="31">
        <v>995</v>
      </c>
      <c r="L280" s="31">
        <v>968</v>
      </c>
      <c r="M280" s="31">
        <v>2.1293000000000002</v>
      </c>
      <c r="N280" s="1"/>
      <c r="O280" s="1"/>
    </row>
    <row r="281" spans="1:15" ht="12.75" customHeight="1">
      <c r="A281" s="33">
        <v>271</v>
      </c>
      <c r="B281" s="53" t="s">
        <v>413</v>
      </c>
      <c r="C281" s="31">
        <v>442.95</v>
      </c>
      <c r="D281" s="36">
        <v>444.51666666666671</v>
      </c>
      <c r="E281" s="36">
        <v>438.03333333333342</v>
      </c>
      <c r="F281" s="36">
        <v>433.11666666666673</v>
      </c>
      <c r="G281" s="36">
        <v>426.63333333333344</v>
      </c>
      <c r="H281" s="36">
        <v>449.43333333333339</v>
      </c>
      <c r="I281" s="36">
        <v>455.91666666666663</v>
      </c>
      <c r="J281" s="36">
        <v>460.83333333333337</v>
      </c>
      <c r="K281" s="31">
        <v>451</v>
      </c>
      <c r="L281" s="31">
        <v>439.6</v>
      </c>
      <c r="M281" s="31">
        <v>7.0480700000000001</v>
      </c>
      <c r="N281" s="1"/>
      <c r="O281" s="1"/>
    </row>
    <row r="282" spans="1:15" ht="12.75" customHeight="1">
      <c r="A282" s="33">
        <v>272</v>
      </c>
      <c r="B282" s="53" t="s">
        <v>414</v>
      </c>
      <c r="C282" s="31">
        <v>831.95</v>
      </c>
      <c r="D282" s="36">
        <v>835.48333333333323</v>
      </c>
      <c r="E282" s="36">
        <v>812.96666666666647</v>
      </c>
      <c r="F282" s="36">
        <v>793.98333333333323</v>
      </c>
      <c r="G282" s="36">
        <v>771.46666666666647</v>
      </c>
      <c r="H282" s="36">
        <v>854.46666666666647</v>
      </c>
      <c r="I282" s="36">
        <v>876.98333333333312</v>
      </c>
      <c r="J282" s="36">
        <v>895.96666666666647</v>
      </c>
      <c r="K282" s="31">
        <v>858</v>
      </c>
      <c r="L282" s="31">
        <v>816.5</v>
      </c>
      <c r="M282" s="31">
        <v>1.7033499999999999</v>
      </c>
      <c r="N282" s="1"/>
      <c r="O282" s="1"/>
    </row>
    <row r="283" spans="1:15" ht="12.75" customHeight="1">
      <c r="A283" s="33">
        <v>273</v>
      </c>
      <c r="B283" s="53" t="s">
        <v>415</v>
      </c>
      <c r="C283" s="31">
        <v>4168.8</v>
      </c>
      <c r="D283" s="36">
        <v>4190.1833333333334</v>
      </c>
      <c r="E283" s="36">
        <v>4131.7166666666672</v>
      </c>
      <c r="F283" s="36">
        <v>4094.6333333333341</v>
      </c>
      <c r="G283" s="36">
        <v>4036.1666666666679</v>
      </c>
      <c r="H283" s="36">
        <v>4227.2666666666664</v>
      </c>
      <c r="I283" s="36">
        <v>4285.7333333333318</v>
      </c>
      <c r="J283" s="36">
        <v>4322.8166666666657</v>
      </c>
      <c r="K283" s="31">
        <v>4248.6499999999996</v>
      </c>
      <c r="L283" s="31">
        <v>4153.1000000000004</v>
      </c>
      <c r="M283" s="31">
        <v>1.9008700000000001</v>
      </c>
      <c r="N283" s="1"/>
      <c r="O283" s="1"/>
    </row>
    <row r="284" spans="1:15" ht="12.75" customHeight="1">
      <c r="A284" s="33">
        <v>274</v>
      </c>
      <c r="B284" s="53" t="s">
        <v>416</v>
      </c>
      <c r="C284" s="31">
        <v>257.75</v>
      </c>
      <c r="D284" s="36">
        <v>257.38333333333333</v>
      </c>
      <c r="E284" s="36">
        <v>255.96666666666664</v>
      </c>
      <c r="F284" s="36">
        <v>254.18333333333331</v>
      </c>
      <c r="G284" s="36">
        <v>252.76666666666662</v>
      </c>
      <c r="H284" s="36">
        <v>259.16666666666663</v>
      </c>
      <c r="I284" s="36">
        <v>260.58333333333337</v>
      </c>
      <c r="J284" s="36">
        <v>262.36666666666667</v>
      </c>
      <c r="K284" s="31">
        <v>258.8</v>
      </c>
      <c r="L284" s="31">
        <v>255.6</v>
      </c>
      <c r="M284" s="31">
        <v>2.5683600000000002</v>
      </c>
      <c r="N284" s="1"/>
      <c r="O284" s="1"/>
    </row>
    <row r="285" spans="1:15" ht="12.75" customHeight="1">
      <c r="A285" s="33">
        <v>275</v>
      </c>
      <c r="B285" s="53" t="s">
        <v>417</v>
      </c>
      <c r="C285" s="31">
        <v>1517.2</v>
      </c>
      <c r="D285" s="36">
        <v>1521.7166666666665</v>
      </c>
      <c r="E285" s="36">
        <v>1503.4833333333329</v>
      </c>
      <c r="F285" s="36">
        <v>1489.7666666666664</v>
      </c>
      <c r="G285" s="36">
        <v>1471.5333333333328</v>
      </c>
      <c r="H285" s="36">
        <v>1535.4333333333329</v>
      </c>
      <c r="I285" s="36">
        <v>1553.6666666666665</v>
      </c>
      <c r="J285" s="36">
        <v>1567.383333333333</v>
      </c>
      <c r="K285" s="31">
        <v>1539.95</v>
      </c>
      <c r="L285" s="31">
        <v>1508</v>
      </c>
      <c r="M285" s="31">
        <v>4.6436599999999997</v>
      </c>
      <c r="N285" s="1"/>
      <c r="O285" s="1"/>
    </row>
    <row r="286" spans="1:15" ht="12.75" customHeight="1">
      <c r="A286" s="33">
        <v>276</v>
      </c>
      <c r="B286" s="53" t="s">
        <v>418</v>
      </c>
      <c r="C286" s="31">
        <v>283.89999999999998</v>
      </c>
      <c r="D286" s="36">
        <v>283.84999999999997</v>
      </c>
      <c r="E286" s="36">
        <v>280.49999999999994</v>
      </c>
      <c r="F286" s="36">
        <v>277.09999999999997</v>
      </c>
      <c r="G286" s="36">
        <v>273.74999999999994</v>
      </c>
      <c r="H286" s="36">
        <v>287.24999999999994</v>
      </c>
      <c r="I286" s="36">
        <v>290.59999999999997</v>
      </c>
      <c r="J286" s="36">
        <v>293.99999999999994</v>
      </c>
      <c r="K286" s="31">
        <v>287.2</v>
      </c>
      <c r="L286" s="31">
        <v>280.45</v>
      </c>
      <c r="M286" s="31">
        <v>13.46111</v>
      </c>
      <c r="N286" s="1"/>
      <c r="O286" s="1"/>
    </row>
    <row r="287" spans="1:15" ht="12.75" customHeight="1">
      <c r="A287" s="33">
        <v>277</v>
      </c>
      <c r="B287" s="53" t="s">
        <v>801</v>
      </c>
      <c r="C287" s="31">
        <v>4811.25</v>
      </c>
      <c r="D287" s="36">
        <v>4801.55</v>
      </c>
      <c r="E287" s="36">
        <v>4759.75</v>
      </c>
      <c r="F287" s="36">
        <v>4708.25</v>
      </c>
      <c r="G287" s="36">
        <v>4666.45</v>
      </c>
      <c r="H287" s="36">
        <v>4853.05</v>
      </c>
      <c r="I287" s="36">
        <v>4894.8500000000013</v>
      </c>
      <c r="J287" s="36">
        <v>4946.3500000000004</v>
      </c>
      <c r="K287" s="31">
        <v>4843.3500000000004</v>
      </c>
      <c r="L287" s="31">
        <v>4750.05</v>
      </c>
      <c r="M287" s="31">
        <v>0.11333</v>
      </c>
      <c r="N287" s="1"/>
      <c r="O287" s="1"/>
    </row>
    <row r="288" spans="1:15" ht="12.75" customHeight="1">
      <c r="A288" s="33">
        <v>278</v>
      </c>
      <c r="B288" s="53" t="s">
        <v>419</v>
      </c>
      <c r="C288" s="31">
        <v>1272.1500000000001</v>
      </c>
      <c r="D288" s="36">
        <v>1263.05</v>
      </c>
      <c r="E288" s="36">
        <v>1249.0999999999999</v>
      </c>
      <c r="F288" s="36">
        <v>1226.05</v>
      </c>
      <c r="G288" s="36">
        <v>1212.0999999999999</v>
      </c>
      <c r="H288" s="36">
        <v>1286.0999999999999</v>
      </c>
      <c r="I288" s="36">
        <v>1300.0500000000002</v>
      </c>
      <c r="J288" s="36">
        <v>1323.1</v>
      </c>
      <c r="K288" s="31">
        <v>1277</v>
      </c>
      <c r="L288" s="31">
        <v>1240</v>
      </c>
      <c r="M288" s="31">
        <v>4.9826899999999998</v>
      </c>
      <c r="N288" s="1"/>
      <c r="O288" s="1"/>
    </row>
    <row r="289" spans="1:15" ht="12.75" customHeight="1">
      <c r="A289" s="33">
        <v>279</v>
      </c>
      <c r="B289" s="53" t="s">
        <v>789</v>
      </c>
      <c r="C289" s="31">
        <v>1201.8</v>
      </c>
      <c r="D289" s="36">
        <v>1202.45</v>
      </c>
      <c r="E289" s="36">
        <v>1194.3500000000001</v>
      </c>
      <c r="F289" s="36">
        <v>1186.9000000000001</v>
      </c>
      <c r="G289" s="36">
        <v>1178.8000000000002</v>
      </c>
      <c r="H289" s="36">
        <v>1209.9000000000001</v>
      </c>
      <c r="I289" s="36">
        <v>1218</v>
      </c>
      <c r="J289" s="36">
        <v>1225.45</v>
      </c>
      <c r="K289" s="31">
        <v>1210.55</v>
      </c>
      <c r="L289" s="31">
        <v>1195</v>
      </c>
      <c r="M289" s="31">
        <v>1.7747299999999999</v>
      </c>
      <c r="N289" s="1"/>
      <c r="O289" s="1"/>
    </row>
    <row r="290" spans="1:15" ht="12.75" customHeight="1">
      <c r="A290" s="33">
        <v>280</v>
      </c>
      <c r="B290" s="53" t="s">
        <v>420</v>
      </c>
      <c r="C290" s="31">
        <v>414.9</v>
      </c>
      <c r="D290" s="36">
        <v>414.2166666666667</v>
      </c>
      <c r="E290" s="36">
        <v>411.93333333333339</v>
      </c>
      <c r="F290" s="36">
        <v>408.9666666666667</v>
      </c>
      <c r="G290" s="36">
        <v>406.68333333333339</v>
      </c>
      <c r="H290" s="36">
        <v>417.18333333333339</v>
      </c>
      <c r="I290" s="36">
        <v>419.4666666666667</v>
      </c>
      <c r="J290" s="36">
        <v>422.43333333333339</v>
      </c>
      <c r="K290" s="31">
        <v>416.5</v>
      </c>
      <c r="L290" s="31">
        <v>411.25</v>
      </c>
      <c r="M290" s="31">
        <v>8.9917700000000007</v>
      </c>
      <c r="N290" s="1"/>
      <c r="O290" s="1"/>
    </row>
    <row r="291" spans="1:15" ht="12.75" customHeight="1">
      <c r="A291" s="33">
        <v>281</v>
      </c>
      <c r="B291" s="53" t="s">
        <v>421</v>
      </c>
      <c r="C291" s="31">
        <v>276.8</v>
      </c>
      <c r="D291" s="36">
        <v>276.40000000000003</v>
      </c>
      <c r="E291" s="36">
        <v>273.95000000000005</v>
      </c>
      <c r="F291" s="36">
        <v>271.10000000000002</v>
      </c>
      <c r="G291" s="36">
        <v>268.65000000000003</v>
      </c>
      <c r="H291" s="36">
        <v>279.25000000000006</v>
      </c>
      <c r="I291" s="36">
        <v>281.7</v>
      </c>
      <c r="J291" s="36">
        <v>284.55000000000007</v>
      </c>
      <c r="K291" s="31">
        <v>278.85000000000002</v>
      </c>
      <c r="L291" s="31">
        <v>273.55</v>
      </c>
      <c r="M291" s="31">
        <v>2.2729699999999999</v>
      </c>
      <c r="N291" s="1"/>
      <c r="O291" s="1"/>
    </row>
    <row r="292" spans="1:15" ht="12.75" customHeight="1">
      <c r="A292" s="33">
        <v>282</v>
      </c>
      <c r="B292" s="53" t="s">
        <v>422</v>
      </c>
      <c r="C292" s="31">
        <v>198</v>
      </c>
      <c r="D292" s="36">
        <v>198.33333333333334</v>
      </c>
      <c r="E292" s="36">
        <v>196.66666666666669</v>
      </c>
      <c r="F292" s="36">
        <v>195.33333333333334</v>
      </c>
      <c r="G292" s="36">
        <v>193.66666666666669</v>
      </c>
      <c r="H292" s="36">
        <v>199.66666666666669</v>
      </c>
      <c r="I292" s="36">
        <v>201.33333333333337</v>
      </c>
      <c r="J292" s="36">
        <v>202.66666666666669</v>
      </c>
      <c r="K292" s="31">
        <v>200</v>
      </c>
      <c r="L292" s="31">
        <v>197</v>
      </c>
      <c r="M292" s="31">
        <v>14.9186</v>
      </c>
      <c r="N292" s="1"/>
      <c r="O292" s="1"/>
    </row>
    <row r="293" spans="1:15" ht="12.75" customHeight="1">
      <c r="A293" s="33">
        <v>283</v>
      </c>
      <c r="B293" s="53" t="s">
        <v>835</v>
      </c>
      <c r="C293" s="31">
        <v>3080.35</v>
      </c>
      <c r="D293" s="36">
        <v>2992.5166666666664</v>
      </c>
      <c r="E293" s="36">
        <v>2904.2333333333327</v>
      </c>
      <c r="F293" s="36">
        <v>2728.1166666666663</v>
      </c>
      <c r="G293" s="36">
        <v>2639.8333333333326</v>
      </c>
      <c r="H293" s="36">
        <v>3168.6333333333328</v>
      </c>
      <c r="I293" s="36">
        <v>3256.9166666666665</v>
      </c>
      <c r="J293" s="36">
        <v>3433.0333333333328</v>
      </c>
      <c r="K293" s="31">
        <v>3080.8</v>
      </c>
      <c r="L293" s="31">
        <v>2816.4</v>
      </c>
      <c r="M293" s="31">
        <v>11.7393</v>
      </c>
      <c r="N293" s="1"/>
      <c r="O293" s="1"/>
    </row>
    <row r="294" spans="1:15" ht="12.75" customHeight="1">
      <c r="A294" s="33">
        <v>284</v>
      </c>
      <c r="B294" s="53" t="s">
        <v>423</v>
      </c>
      <c r="C294" s="31">
        <v>790.6</v>
      </c>
      <c r="D294" s="36">
        <v>786.93333333333339</v>
      </c>
      <c r="E294" s="36">
        <v>778.86666666666679</v>
      </c>
      <c r="F294" s="36">
        <v>767.13333333333344</v>
      </c>
      <c r="G294" s="36">
        <v>759.06666666666683</v>
      </c>
      <c r="H294" s="36">
        <v>798.66666666666674</v>
      </c>
      <c r="I294" s="36">
        <v>806.73333333333335</v>
      </c>
      <c r="J294" s="36">
        <v>818.4666666666667</v>
      </c>
      <c r="K294" s="31">
        <v>795</v>
      </c>
      <c r="L294" s="31">
        <v>775.2</v>
      </c>
      <c r="M294" s="31">
        <v>7.3034999999999997</v>
      </c>
      <c r="N294" s="1"/>
      <c r="O294" s="1"/>
    </row>
    <row r="295" spans="1:15" ht="12.75" customHeight="1">
      <c r="A295" s="33">
        <v>285</v>
      </c>
      <c r="B295" s="53" t="s">
        <v>800</v>
      </c>
      <c r="C295" s="31">
        <v>755.2</v>
      </c>
      <c r="D295" s="36">
        <v>750.5</v>
      </c>
      <c r="E295" s="36">
        <v>741</v>
      </c>
      <c r="F295" s="36">
        <v>726.8</v>
      </c>
      <c r="G295" s="36">
        <v>717.3</v>
      </c>
      <c r="H295" s="36">
        <v>764.7</v>
      </c>
      <c r="I295" s="36">
        <v>774.2</v>
      </c>
      <c r="J295" s="36">
        <v>788.40000000000009</v>
      </c>
      <c r="K295" s="31">
        <v>760</v>
      </c>
      <c r="L295" s="31">
        <v>736.3</v>
      </c>
      <c r="M295" s="31">
        <v>1.61826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1696.55</v>
      </c>
      <c r="D296" s="36">
        <v>1689.0666666666666</v>
      </c>
      <c r="E296" s="36">
        <v>1672.4833333333331</v>
      </c>
      <c r="F296" s="36">
        <v>1648.4166666666665</v>
      </c>
      <c r="G296" s="36">
        <v>1631.833333333333</v>
      </c>
      <c r="H296" s="36">
        <v>1713.1333333333332</v>
      </c>
      <c r="I296" s="36">
        <v>1729.7166666666667</v>
      </c>
      <c r="J296" s="36">
        <v>1753.7833333333333</v>
      </c>
      <c r="K296" s="31">
        <v>1705.65</v>
      </c>
      <c r="L296" s="31">
        <v>1665</v>
      </c>
      <c r="M296" s="31">
        <v>96.174509999999998</v>
      </c>
      <c r="N296" s="1"/>
      <c r="O296" s="1"/>
    </row>
    <row r="297" spans="1:15" ht="12.75" customHeight="1">
      <c r="A297" s="33">
        <v>287</v>
      </c>
      <c r="B297" s="53" t="s">
        <v>424</v>
      </c>
      <c r="C297" s="31">
        <v>1891</v>
      </c>
      <c r="D297" s="36">
        <v>1890.7333333333333</v>
      </c>
      <c r="E297" s="36">
        <v>1865.2666666666667</v>
      </c>
      <c r="F297" s="36">
        <v>1839.5333333333333</v>
      </c>
      <c r="G297" s="36">
        <v>1814.0666666666666</v>
      </c>
      <c r="H297" s="36">
        <v>1916.4666666666667</v>
      </c>
      <c r="I297" s="36">
        <v>1941.9333333333334</v>
      </c>
      <c r="J297" s="36">
        <v>1967.6666666666667</v>
      </c>
      <c r="K297" s="31">
        <v>1916.2</v>
      </c>
      <c r="L297" s="31">
        <v>1865</v>
      </c>
      <c r="M297" s="31">
        <v>0.54781000000000002</v>
      </c>
      <c r="N297" s="1"/>
      <c r="O297" s="1"/>
    </row>
    <row r="298" spans="1:15" ht="12.75" customHeight="1">
      <c r="A298" s="33">
        <v>288</v>
      </c>
      <c r="B298" s="53" t="s">
        <v>861</v>
      </c>
      <c r="C298" s="31">
        <v>160.69999999999999</v>
      </c>
      <c r="D298" s="36">
        <v>159.81666666666669</v>
      </c>
      <c r="E298" s="36">
        <v>158.48333333333338</v>
      </c>
      <c r="F298" s="36">
        <v>156.26666666666668</v>
      </c>
      <c r="G298" s="36">
        <v>154.93333333333337</v>
      </c>
      <c r="H298" s="36">
        <v>162.03333333333339</v>
      </c>
      <c r="I298" s="36">
        <v>163.3666666666667</v>
      </c>
      <c r="J298" s="36">
        <v>165.5833333333334</v>
      </c>
      <c r="K298" s="31">
        <v>161.15</v>
      </c>
      <c r="L298" s="31">
        <v>157.6</v>
      </c>
      <c r="M298" s="31">
        <v>29.547699999999999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4454.5</v>
      </c>
      <c r="D299" s="36">
        <v>4483.333333333333</v>
      </c>
      <c r="E299" s="36">
        <v>4418.7666666666664</v>
      </c>
      <c r="F299" s="36">
        <v>4383.0333333333338</v>
      </c>
      <c r="G299" s="36">
        <v>4318.4666666666672</v>
      </c>
      <c r="H299" s="36">
        <v>4519.0666666666657</v>
      </c>
      <c r="I299" s="36">
        <v>4583.6333333333332</v>
      </c>
      <c r="J299" s="36">
        <v>4619.366666666665</v>
      </c>
      <c r="K299" s="31">
        <v>4547.8999999999996</v>
      </c>
      <c r="L299" s="31">
        <v>4447.6000000000004</v>
      </c>
      <c r="M299" s="31">
        <v>2.0443899999999999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652</v>
      </c>
      <c r="D300" s="36">
        <v>656.18333333333339</v>
      </c>
      <c r="E300" s="36">
        <v>642.41666666666674</v>
      </c>
      <c r="F300" s="36">
        <v>632.83333333333337</v>
      </c>
      <c r="G300" s="36">
        <v>619.06666666666672</v>
      </c>
      <c r="H300" s="36">
        <v>665.76666666666677</v>
      </c>
      <c r="I300" s="36">
        <v>679.53333333333342</v>
      </c>
      <c r="J300" s="36">
        <v>689.11666666666679</v>
      </c>
      <c r="K300" s="31">
        <v>669.95</v>
      </c>
      <c r="L300" s="31">
        <v>646.6</v>
      </c>
      <c r="M300" s="31">
        <v>28.026219999999999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4764.3</v>
      </c>
      <c r="D301" s="36">
        <v>4759.7666666666664</v>
      </c>
      <c r="E301" s="36">
        <v>4729.5333333333328</v>
      </c>
      <c r="F301" s="36">
        <v>4694.7666666666664</v>
      </c>
      <c r="G301" s="36">
        <v>4664.5333333333328</v>
      </c>
      <c r="H301" s="36">
        <v>4794.5333333333328</v>
      </c>
      <c r="I301" s="36">
        <v>4824.7666666666664</v>
      </c>
      <c r="J301" s="36">
        <v>4859.5333333333328</v>
      </c>
      <c r="K301" s="31">
        <v>4790</v>
      </c>
      <c r="L301" s="31">
        <v>4725</v>
      </c>
      <c r="M301" s="31">
        <v>3.8321299999999998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3450.75</v>
      </c>
      <c r="D302" s="36">
        <v>3446.2833333333333</v>
      </c>
      <c r="E302" s="36">
        <v>3416.6166666666668</v>
      </c>
      <c r="F302" s="36">
        <v>3382.4833333333336</v>
      </c>
      <c r="G302" s="36">
        <v>3352.8166666666671</v>
      </c>
      <c r="H302" s="36">
        <v>3480.4166666666665</v>
      </c>
      <c r="I302" s="36">
        <v>3510.0833333333335</v>
      </c>
      <c r="J302" s="36">
        <v>3544.2166666666662</v>
      </c>
      <c r="K302" s="31">
        <v>3475.95</v>
      </c>
      <c r="L302" s="31">
        <v>3412.15</v>
      </c>
      <c r="M302" s="31">
        <v>26.769189999999998</v>
      </c>
      <c r="N302" s="1"/>
      <c r="O302" s="1"/>
    </row>
    <row r="303" spans="1:15" ht="12.75" customHeight="1">
      <c r="A303" s="33">
        <v>293</v>
      </c>
      <c r="B303" s="53" t="s">
        <v>425</v>
      </c>
      <c r="C303" s="31">
        <v>483</v>
      </c>
      <c r="D303" s="36">
        <v>477.56666666666666</v>
      </c>
      <c r="E303" s="36">
        <v>470.13333333333333</v>
      </c>
      <c r="F303" s="36">
        <v>457.26666666666665</v>
      </c>
      <c r="G303" s="36">
        <v>449.83333333333331</v>
      </c>
      <c r="H303" s="36">
        <v>490.43333333333334</v>
      </c>
      <c r="I303" s="36">
        <v>497.86666666666662</v>
      </c>
      <c r="J303" s="36">
        <v>510.73333333333335</v>
      </c>
      <c r="K303" s="31">
        <v>485</v>
      </c>
      <c r="L303" s="31">
        <v>464.7</v>
      </c>
      <c r="M303" s="31">
        <v>2.1945199999999998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440.15</v>
      </c>
      <c r="D304" s="36">
        <v>442.05</v>
      </c>
      <c r="E304" s="36">
        <v>436.1</v>
      </c>
      <c r="F304" s="36">
        <v>432.05</v>
      </c>
      <c r="G304" s="36">
        <v>426.1</v>
      </c>
      <c r="H304" s="36">
        <v>446.1</v>
      </c>
      <c r="I304" s="36">
        <v>452.04999999999995</v>
      </c>
      <c r="J304" s="36">
        <v>456.1</v>
      </c>
      <c r="K304" s="31">
        <v>448</v>
      </c>
      <c r="L304" s="31">
        <v>438</v>
      </c>
      <c r="M304" s="31">
        <v>4.80593</v>
      </c>
      <c r="N304" s="1"/>
      <c r="O304" s="1"/>
    </row>
    <row r="305" spans="1:15" ht="12.75" customHeight="1">
      <c r="A305" s="33">
        <v>295</v>
      </c>
      <c r="B305" s="53" t="s">
        <v>426</v>
      </c>
      <c r="C305" s="31">
        <v>250.3</v>
      </c>
      <c r="D305" s="36">
        <v>248.1</v>
      </c>
      <c r="E305" s="36">
        <v>244.1</v>
      </c>
      <c r="F305" s="36">
        <v>237.9</v>
      </c>
      <c r="G305" s="36">
        <v>233.9</v>
      </c>
      <c r="H305" s="36">
        <v>254.29999999999998</v>
      </c>
      <c r="I305" s="36">
        <v>258.29999999999995</v>
      </c>
      <c r="J305" s="36">
        <v>264.5</v>
      </c>
      <c r="K305" s="31">
        <v>252.1</v>
      </c>
      <c r="L305" s="31">
        <v>241.9</v>
      </c>
      <c r="M305" s="31">
        <v>10.63058</v>
      </c>
      <c r="N305" s="1"/>
      <c r="O305" s="1"/>
    </row>
    <row r="306" spans="1:15" ht="12.75" customHeight="1">
      <c r="A306" s="33">
        <v>296</v>
      </c>
      <c r="B306" s="53" t="s">
        <v>427</v>
      </c>
      <c r="C306" s="31">
        <v>144.85</v>
      </c>
      <c r="D306" s="36">
        <v>144.13333333333333</v>
      </c>
      <c r="E306" s="36">
        <v>142.96666666666664</v>
      </c>
      <c r="F306" s="36">
        <v>141.08333333333331</v>
      </c>
      <c r="G306" s="36">
        <v>139.91666666666663</v>
      </c>
      <c r="H306" s="36">
        <v>146.01666666666665</v>
      </c>
      <c r="I306" s="36">
        <v>147.18333333333334</v>
      </c>
      <c r="J306" s="36">
        <v>149.06666666666666</v>
      </c>
      <c r="K306" s="31">
        <v>145.30000000000001</v>
      </c>
      <c r="L306" s="31">
        <v>142.25</v>
      </c>
      <c r="M306" s="31">
        <v>14.499610000000001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970.4</v>
      </c>
      <c r="D307" s="36">
        <v>971.53333333333342</v>
      </c>
      <c r="E307" s="36">
        <v>964.06666666666683</v>
      </c>
      <c r="F307" s="36">
        <v>957.73333333333346</v>
      </c>
      <c r="G307" s="36">
        <v>950.26666666666688</v>
      </c>
      <c r="H307" s="36">
        <v>977.86666666666679</v>
      </c>
      <c r="I307" s="36">
        <v>985.33333333333326</v>
      </c>
      <c r="J307" s="36">
        <v>991.66666666666674</v>
      </c>
      <c r="K307" s="31">
        <v>979</v>
      </c>
      <c r="L307" s="31">
        <v>965.2</v>
      </c>
      <c r="M307" s="31">
        <v>15.243819999999999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9377.4500000000007</v>
      </c>
      <c r="D308" s="36">
        <v>9287.6166666666668</v>
      </c>
      <c r="E308" s="36">
        <v>9110.8333333333339</v>
      </c>
      <c r="F308" s="36">
        <v>8844.2166666666672</v>
      </c>
      <c r="G308" s="36">
        <v>8667.4333333333343</v>
      </c>
      <c r="H308" s="36">
        <v>9554.2333333333336</v>
      </c>
      <c r="I308" s="36">
        <v>9731.0166666666664</v>
      </c>
      <c r="J308" s="36">
        <v>9997.6333333333332</v>
      </c>
      <c r="K308" s="31">
        <v>9464.4</v>
      </c>
      <c r="L308" s="31">
        <v>9021</v>
      </c>
      <c r="M308" s="31">
        <v>1.9805200000000001</v>
      </c>
      <c r="N308" s="1"/>
      <c r="O308" s="1"/>
    </row>
    <row r="309" spans="1:15" ht="12.75" customHeight="1">
      <c r="A309" s="33">
        <v>299</v>
      </c>
      <c r="B309" s="53" t="s">
        <v>1078</v>
      </c>
      <c r="C309" s="31">
        <v>711.3</v>
      </c>
      <c r="D309" s="36">
        <v>708.44999999999993</v>
      </c>
      <c r="E309" s="36">
        <v>692.89999999999986</v>
      </c>
      <c r="F309" s="36">
        <v>674.49999999999989</v>
      </c>
      <c r="G309" s="36">
        <v>658.94999999999982</v>
      </c>
      <c r="H309" s="36">
        <v>726.84999999999991</v>
      </c>
      <c r="I309" s="36">
        <v>742.39999999999986</v>
      </c>
      <c r="J309" s="36">
        <v>760.8</v>
      </c>
      <c r="K309" s="31">
        <v>724</v>
      </c>
      <c r="L309" s="31">
        <v>690.05</v>
      </c>
      <c r="M309" s="31">
        <v>4.8835800000000003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1651.75</v>
      </c>
      <c r="D310" s="36">
        <v>1657.0833333333333</v>
      </c>
      <c r="E310" s="36">
        <v>1632.9166666666665</v>
      </c>
      <c r="F310" s="36">
        <v>1614.0833333333333</v>
      </c>
      <c r="G310" s="36">
        <v>1589.9166666666665</v>
      </c>
      <c r="H310" s="36">
        <v>1675.9166666666665</v>
      </c>
      <c r="I310" s="36">
        <v>1700.083333333333</v>
      </c>
      <c r="J310" s="36">
        <v>1718.9166666666665</v>
      </c>
      <c r="K310" s="31">
        <v>1681.25</v>
      </c>
      <c r="L310" s="31">
        <v>1638.25</v>
      </c>
      <c r="M310" s="31">
        <v>7.2171399999999997</v>
      </c>
      <c r="N310" s="1"/>
      <c r="O310" s="1"/>
    </row>
    <row r="311" spans="1:15" ht="12.75" customHeight="1">
      <c r="A311" s="33">
        <v>301</v>
      </c>
      <c r="B311" s="53" t="s">
        <v>428</v>
      </c>
      <c r="C311" s="31">
        <v>74.849999999999994</v>
      </c>
      <c r="D311" s="36">
        <v>74.133333333333326</v>
      </c>
      <c r="E311" s="36">
        <v>72.716666666666654</v>
      </c>
      <c r="F311" s="36">
        <v>70.583333333333329</v>
      </c>
      <c r="G311" s="36">
        <v>69.166666666666657</v>
      </c>
      <c r="H311" s="36">
        <v>76.266666666666652</v>
      </c>
      <c r="I311" s="36">
        <v>77.683333333333337</v>
      </c>
      <c r="J311" s="36">
        <v>79.816666666666649</v>
      </c>
      <c r="K311" s="31">
        <v>75.55</v>
      </c>
      <c r="L311" s="31">
        <v>72</v>
      </c>
      <c r="M311" s="31">
        <v>34.660699999999999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129143.6</v>
      </c>
      <c r="D312" s="36">
        <v>129044.25</v>
      </c>
      <c r="E312" s="36">
        <v>128499.35</v>
      </c>
      <c r="F312" s="36">
        <v>127855.1</v>
      </c>
      <c r="G312" s="36">
        <v>127310.20000000001</v>
      </c>
      <c r="H312" s="36">
        <v>129688.5</v>
      </c>
      <c r="I312" s="36">
        <v>130233.4</v>
      </c>
      <c r="J312" s="36">
        <v>130877.65</v>
      </c>
      <c r="K312" s="31">
        <v>129589.15</v>
      </c>
      <c r="L312" s="31">
        <v>128400</v>
      </c>
      <c r="M312" s="31">
        <v>9.7470000000000001E-2</v>
      </c>
      <c r="N312" s="1"/>
      <c r="O312" s="1"/>
    </row>
    <row r="313" spans="1:15" ht="12.75" customHeight="1">
      <c r="A313" s="33">
        <v>303</v>
      </c>
      <c r="B313" s="53" t="s">
        <v>429</v>
      </c>
      <c r="C313" s="31">
        <v>1969.9</v>
      </c>
      <c r="D313" s="36">
        <v>1934.9666666666665</v>
      </c>
      <c r="E313" s="36">
        <v>1888.9333333333329</v>
      </c>
      <c r="F313" s="36">
        <v>1807.9666666666665</v>
      </c>
      <c r="G313" s="36">
        <v>1761.9333333333329</v>
      </c>
      <c r="H313" s="36">
        <v>2015.9333333333329</v>
      </c>
      <c r="I313" s="36">
        <v>2061.9666666666662</v>
      </c>
      <c r="J313" s="36">
        <v>2142.9333333333329</v>
      </c>
      <c r="K313" s="31">
        <v>1981</v>
      </c>
      <c r="L313" s="31">
        <v>1854</v>
      </c>
      <c r="M313" s="31">
        <v>7.0197799999999999</v>
      </c>
      <c r="N313" s="1"/>
      <c r="O313" s="1"/>
    </row>
    <row r="314" spans="1:15" ht="12.75" customHeight="1">
      <c r="A314" s="33">
        <v>304</v>
      </c>
      <c r="B314" s="53" t="s">
        <v>430</v>
      </c>
      <c r="C314" s="31">
        <v>1199.8499999999999</v>
      </c>
      <c r="D314" s="36">
        <v>1201.6666666666667</v>
      </c>
      <c r="E314" s="36">
        <v>1186.2333333333336</v>
      </c>
      <c r="F314" s="36">
        <v>1172.6166666666668</v>
      </c>
      <c r="G314" s="36">
        <v>1157.1833333333336</v>
      </c>
      <c r="H314" s="36">
        <v>1215.2833333333335</v>
      </c>
      <c r="I314" s="36">
        <v>1230.7166666666665</v>
      </c>
      <c r="J314" s="36">
        <v>1244.3333333333335</v>
      </c>
      <c r="K314" s="31">
        <v>1217.0999999999999</v>
      </c>
      <c r="L314" s="31">
        <v>1188.05</v>
      </c>
      <c r="M314" s="31">
        <v>6.4000399999999997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1318.95</v>
      </c>
      <c r="D315" s="36">
        <v>1313.75</v>
      </c>
      <c r="E315" s="36">
        <v>1303.2</v>
      </c>
      <c r="F315" s="36">
        <v>1287.45</v>
      </c>
      <c r="G315" s="36">
        <v>1276.9000000000001</v>
      </c>
      <c r="H315" s="36">
        <v>1329.5</v>
      </c>
      <c r="I315" s="36">
        <v>1340.0500000000002</v>
      </c>
      <c r="J315" s="36">
        <v>1355.8</v>
      </c>
      <c r="K315" s="31">
        <v>1324.3</v>
      </c>
      <c r="L315" s="31">
        <v>1298</v>
      </c>
      <c r="M315" s="31">
        <v>3.1159400000000002</v>
      </c>
      <c r="N315" s="1"/>
      <c r="O315" s="1"/>
    </row>
    <row r="316" spans="1:15" ht="12.75" customHeight="1">
      <c r="A316" s="33">
        <v>306</v>
      </c>
      <c r="B316" s="53" t="s">
        <v>1079</v>
      </c>
      <c r="C316" s="31">
        <v>812.15</v>
      </c>
      <c r="D316" s="36">
        <v>808.76666666666677</v>
      </c>
      <c r="E316" s="36">
        <v>800.53333333333353</v>
      </c>
      <c r="F316" s="36">
        <v>788.91666666666674</v>
      </c>
      <c r="G316" s="36">
        <v>780.68333333333351</v>
      </c>
      <c r="H316" s="36">
        <v>820.38333333333355</v>
      </c>
      <c r="I316" s="36">
        <v>828.6166666666669</v>
      </c>
      <c r="J316" s="36">
        <v>840.23333333333358</v>
      </c>
      <c r="K316" s="31">
        <v>817</v>
      </c>
      <c r="L316" s="31">
        <v>797.15</v>
      </c>
      <c r="M316" s="31">
        <v>1.26129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263.8</v>
      </c>
      <c r="D317" s="36">
        <v>264.84999999999997</v>
      </c>
      <c r="E317" s="36">
        <v>261.94999999999993</v>
      </c>
      <c r="F317" s="36">
        <v>260.09999999999997</v>
      </c>
      <c r="G317" s="36">
        <v>257.19999999999993</v>
      </c>
      <c r="H317" s="36">
        <v>266.69999999999993</v>
      </c>
      <c r="I317" s="36">
        <v>269.59999999999991</v>
      </c>
      <c r="J317" s="36">
        <v>271.44999999999993</v>
      </c>
      <c r="K317" s="31">
        <v>267.75</v>
      </c>
      <c r="L317" s="31">
        <v>263</v>
      </c>
      <c r="M317" s="31">
        <v>10.95715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2514.6</v>
      </c>
      <c r="D318" s="36">
        <v>2499.2999999999997</v>
      </c>
      <c r="E318" s="36">
        <v>2440.6499999999996</v>
      </c>
      <c r="F318" s="36">
        <v>2366.6999999999998</v>
      </c>
      <c r="G318" s="36">
        <v>2308.0499999999997</v>
      </c>
      <c r="H318" s="36">
        <v>2573.2499999999995</v>
      </c>
      <c r="I318" s="36">
        <v>2631.9</v>
      </c>
      <c r="J318" s="36">
        <v>2705.8499999999995</v>
      </c>
      <c r="K318" s="31">
        <v>2557.9499999999998</v>
      </c>
      <c r="L318" s="31">
        <v>2425.35</v>
      </c>
      <c r="M318" s="31">
        <v>97.964449999999999</v>
      </c>
      <c r="N318" s="1"/>
      <c r="O318" s="1"/>
    </row>
    <row r="319" spans="1:15" ht="12.75" customHeight="1">
      <c r="A319" s="33">
        <v>309</v>
      </c>
      <c r="B319" s="53" t="s">
        <v>431</v>
      </c>
      <c r="C319" s="31">
        <v>404.15</v>
      </c>
      <c r="D319" s="36">
        <v>405.25</v>
      </c>
      <c r="E319" s="36">
        <v>400.05</v>
      </c>
      <c r="F319" s="36">
        <v>395.95</v>
      </c>
      <c r="G319" s="36">
        <v>390.75</v>
      </c>
      <c r="H319" s="36">
        <v>409.35</v>
      </c>
      <c r="I319" s="36">
        <v>414.55000000000007</v>
      </c>
      <c r="J319" s="36">
        <v>418.65000000000003</v>
      </c>
      <c r="K319" s="31">
        <v>410.45</v>
      </c>
      <c r="L319" s="31">
        <v>401.15</v>
      </c>
      <c r="M319" s="31">
        <v>1.64384</v>
      </c>
      <c r="N319" s="1"/>
      <c r="O319" s="1"/>
    </row>
    <row r="320" spans="1:15" ht="12.75" customHeight="1">
      <c r="A320" s="33">
        <v>310</v>
      </c>
      <c r="B320" s="53" t="s">
        <v>432</v>
      </c>
      <c r="C320" s="31">
        <v>616.95000000000005</v>
      </c>
      <c r="D320" s="36">
        <v>619.5</v>
      </c>
      <c r="E320" s="36">
        <v>611.20000000000005</v>
      </c>
      <c r="F320" s="36">
        <v>605.45000000000005</v>
      </c>
      <c r="G320" s="36">
        <v>597.15000000000009</v>
      </c>
      <c r="H320" s="36">
        <v>625.25</v>
      </c>
      <c r="I320" s="36">
        <v>633.54999999999995</v>
      </c>
      <c r="J320" s="36">
        <v>639.29999999999995</v>
      </c>
      <c r="K320" s="31">
        <v>627.79999999999995</v>
      </c>
      <c r="L320" s="31">
        <v>613.75</v>
      </c>
      <c r="M320" s="31">
        <v>3.10677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183.65</v>
      </c>
      <c r="D321" s="36">
        <v>184.78333333333333</v>
      </c>
      <c r="E321" s="36">
        <v>181.21666666666667</v>
      </c>
      <c r="F321" s="36">
        <v>178.78333333333333</v>
      </c>
      <c r="G321" s="36">
        <v>175.21666666666667</v>
      </c>
      <c r="H321" s="36">
        <v>187.21666666666667</v>
      </c>
      <c r="I321" s="36">
        <v>190.78333333333333</v>
      </c>
      <c r="J321" s="36">
        <v>193.21666666666667</v>
      </c>
      <c r="K321" s="31">
        <v>188.35</v>
      </c>
      <c r="L321" s="31">
        <v>182.35</v>
      </c>
      <c r="M321" s="31">
        <v>100.27294999999999</v>
      </c>
      <c r="N321" s="1"/>
      <c r="O321" s="1"/>
    </row>
    <row r="322" spans="1:15" ht="12.75" customHeight="1">
      <c r="A322" s="33">
        <v>312</v>
      </c>
      <c r="B322" s="53" t="s">
        <v>433</v>
      </c>
      <c r="C322" s="31">
        <v>209.2</v>
      </c>
      <c r="D322" s="36">
        <v>209.26666666666665</v>
      </c>
      <c r="E322" s="36">
        <v>207.23333333333329</v>
      </c>
      <c r="F322" s="36">
        <v>205.26666666666665</v>
      </c>
      <c r="G322" s="36">
        <v>203.23333333333329</v>
      </c>
      <c r="H322" s="36">
        <v>211.23333333333329</v>
      </c>
      <c r="I322" s="36">
        <v>213.26666666666665</v>
      </c>
      <c r="J322" s="36">
        <v>215.23333333333329</v>
      </c>
      <c r="K322" s="31">
        <v>211.3</v>
      </c>
      <c r="L322" s="31">
        <v>207.3</v>
      </c>
      <c r="M322" s="31">
        <v>32.686750000000004</v>
      </c>
      <c r="N322" s="1"/>
      <c r="O322" s="1"/>
    </row>
    <row r="323" spans="1:15" ht="12.75" customHeight="1">
      <c r="A323" s="33">
        <v>313</v>
      </c>
      <c r="B323" s="53" t="s">
        <v>806</v>
      </c>
      <c r="C323" s="31">
        <v>2090.65</v>
      </c>
      <c r="D323" s="36">
        <v>2100.8833333333332</v>
      </c>
      <c r="E323" s="36">
        <v>2063.7666666666664</v>
      </c>
      <c r="F323" s="36">
        <v>2036.8833333333332</v>
      </c>
      <c r="G323" s="36">
        <v>1999.7666666666664</v>
      </c>
      <c r="H323" s="36">
        <v>2127.7666666666664</v>
      </c>
      <c r="I323" s="36">
        <v>2164.8833333333332</v>
      </c>
      <c r="J323" s="36">
        <v>2191.7666666666664</v>
      </c>
      <c r="K323" s="31">
        <v>2138</v>
      </c>
      <c r="L323" s="31">
        <v>2074</v>
      </c>
      <c r="M323" s="31">
        <v>15.452400000000001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597.04999999999995</v>
      </c>
      <c r="D324" s="36">
        <v>593.11666666666667</v>
      </c>
      <c r="E324" s="36">
        <v>586.23333333333335</v>
      </c>
      <c r="F324" s="36">
        <v>575.41666666666663</v>
      </c>
      <c r="G324" s="36">
        <v>568.5333333333333</v>
      </c>
      <c r="H324" s="36">
        <v>603.93333333333339</v>
      </c>
      <c r="I324" s="36">
        <v>610.81666666666683</v>
      </c>
      <c r="J324" s="36">
        <v>621.63333333333344</v>
      </c>
      <c r="K324" s="31">
        <v>600</v>
      </c>
      <c r="L324" s="31">
        <v>582.29999999999995</v>
      </c>
      <c r="M324" s="31">
        <v>22.804189999999998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12641.5</v>
      </c>
      <c r="D325" s="36">
        <v>12543.233333333332</v>
      </c>
      <c r="E325" s="36">
        <v>12420.566666666664</v>
      </c>
      <c r="F325" s="36">
        <v>12199.633333333331</v>
      </c>
      <c r="G325" s="36">
        <v>12076.966666666664</v>
      </c>
      <c r="H325" s="36">
        <v>12764.166666666664</v>
      </c>
      <c r="I325" s="36">
        <v>12886.833333333332</v>
      </c>
      <c r="J325" s="36">
        <v>13107.766666666665</v>
      </c>
      <c r="K325" s="31">
        <v>12665.9</v>
      </c>
      <c r="L325" s="31">
        <v>12322.3</v>
      </c>
      <c r="M325" s="31">
        <v>8.0922599999999996</v>
      </c>
      <c r="N325" s="1"/>
      <c r="O325" s="1"/>
    </row>
    <row r="326" spans="1:15" ht="12.75" customHeight="1">
      <c r="A326" s="33">
        <v>316</v>
      </c>
      <c r="B326" s="53" t="s">
        <v>434</v>
      </c>
      <c r="C326" s="31">
        <v>2475.25</v>
      </c>
      <c r="D326" s="36">
        <v>2476.1333333333332</v>
      </c>
      <c r="E326" s="36">
        <v>2455.2666666666664</v>
      </c>
      <c r="F326" s="36">
        <v>2435.2833333333333</v>
      </c>
      <c r="G326" s="36">
        <v>2414.4166666666665</v>
      </c>
      <c r="H326" s="36">
        <v>2496.1166666666663</v>
      </c>
      <c r="I326" s="36">
        <v>2516.9833333333331</v>
      </c>
      <c r="J326" s="36">
        <v>2536.9666666666662</v>
      </c>
      <c r="K326" s="31">
        <v>2497</v>
      </c>
      <c r="L326" s="31">
        <v>2456.15</v>
      </c>
      <c r="M326" s="31">
        <v>0.24623999999999999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1020.15</v>
      </c>
      <c r="D327" s="36">
        <v>1012.25</v>
      </c>
      <c r="E327" s="36">
        <v>999.5</v>
      </c>
      <c r="F327" s="36">
        <v>978.85</v>
      </c>
      <c r="G327" s="36">
        <v>966.1</v>
      </c>
      <c r="H327" s="36">
        <v>1032.9000000000001</v>
      </c>
      <c r="I327" s="36">
        <v>1045.6500000000001</v>
      </c>
      <c r="J327" s="36">
        <v>1066.3</v>
      </c>
      <c r="K327" s="31">
        <v>1025</v>
      </c>
      <c r="L327" s="31">
        <v>991.6</v>
      </c>
      <c r="M327" s="31">
        <v>6.548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841.8</v>
      </c>
      <c r="D328" s="36">
        <v>840.78333333333342</v>
      </c>
      <c r="E328" s="36">
        <v>833.71666666666681</v>
      </c>
      <c r="F328" s="36">
        <v>825.63333333333344</v>
      </c>
      <c r="G328" s="36">
        <v>818.56666666666683</v>
      </c>
      <c r="H328" s="36">
        <v>848.86666666666679</v>
      </c>
      <c r="I328" s="36">
        <v>855.93333333333339</v>
      </c>
      <c r="J328" s="36">
        <v>864.01666666666677</v>
      </c>
      <c r="K328" s="31">
        <v>847.85</v>
      </c>
      <c r="L328" s="31">
        <v>832.7</v>
      </c>
      <c r="M328" s="31">
        <v>6.64703</v>
      </c>
      <c r="N328" s="1"/>
      <c r="O328" s="1"/>
    </row>
    <row r="329" spans="1:15" ht="12.75" customHeight="1">
      <c r="A329" s="33">
        <v>319</v>
      </c>
      <c r="B329" s="53" t="s">
        <v>435</v>
      </c>
      <c r="C329" s="31">
        <v>2756.65</v>
      </c>
      <c r="D329" s="36">
        <v>2661.2166666666667</v>
      </c>
      <c r="E329" s="36">
        <v>2528.4333333333334</v>
      </c>
      <c r="F329" s="36">
        <v>2300.2166666666667</v>
      </c>
      <c r="G329" s="36">
        <v>2167.4333333333334</v>
      </c>
      <c r="H329" s="36">
        <v>2889.4333333333334</v>
      </c>
      <c r="I329" s="36">
        <v>3022.2166666666672</v>
      </c>
      <c r="J329" s="36">
        <v>3250.4333333333334</v>
      </c>
      <c r="K329" s="31">
        <v>2794</v>
      </c>
      <c r="L329" s="31">
        <v>2433</v>
      </c>
      <c r="M329" s="31">
        <v>105.25171</v>
      </c>
      <c r="N329" s="1"/>
      <c r="O329" s="1"/>
    </row>
    <row r="330" spans="1:15" ht="12.75" customHeight="1">
      <c r="A330" s="33">
        <v>320</v>
      </c>
      <c r="B330" s="53" t="s">
        <v>436</v>
      </c>
      <c r="C330" s="31">
        <v>688.9</v>
      </c>
      <c r="D330" s="36">
        <v>693.55000000000007</v>
      </c>
      <c r="E330" s="36">
        <v>681.45000000000016</v>
      </c>
      <c r="F330" s="36">
        <v>674.00000000000011</v>
      </c>
      <c r="G330" s="36">
        <v>661.9000000000002</v>
      </c>
      <c r="H330" s="36">
        <v>701.00000000000011</v>
      </c>
      <c r="I330" s="36">
        <v>713.1</v>
      </c>
      <c r="J330" s="36">
        <v>720.55000000000007</v>
      </c>
      <c r="K330" s="31">
        <v>705.65</v>
      </c>
      <c r="L330" s="31">
        <v>686.1</v>
      </c>
      <c r="M330" s="31">
        <v>0.60623000000000005</v>
      </c>
      <c r="N330" s="1"/>
      <c r="O330" s="1"/>
    </row>
    <row r="331" spans="1:15" ht="12.75" customHeight="1">
      <c r="A331" s="33">
        <v>321</v>
      </c>
      <c r="B331" s="53" t="s">
        <v>437</v>
      </c>
      <c r="C331" s="31">
        <v>1147.1500000000001</v>
      </c>
      <c r="D331" s="36">
        <v>1133.3833333333334</v>
      </c>
      <c r="E331" s="36">
        <v>1116.7666666666669</v>
      </c>
      <c r="F331" s="36">
        <v>1086.3833333333334</v>
      </c>
      <c r="G331" s="36">
        <v>1069.7666666666669</v>
      </c>
      <c r="H331" s="36">
        <v>1163.7666666666669</v>
      </c>
      <c r="I331" s="36">
        <v>1180.3833333333332</v>
      </c>
      <c r="J331" s="36">
        <v>1210.7666666666669</v>
      </c>
      <c r="K331" s="31">
        <v>1150</v>
      </c>
      <c r="L331" s="31">
        <v>1103</v>
      </c>
      <c r="M331" s="31">
        <v>1.20102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1838.2</v>
      </c>
      <c r="D332" s="36">
        <v>1846.9666666666665</v>
      </c>
      <c r="E332" s="36">
        <v>1812.9833333333329</v>
      </c>
      <c r="F332" s="36">
        <v>1787.7666666666664</v>
      </c>
      <c r="G332" s="36">
        <v>1753.7833333333328</v>
      </c>
      <c r="H332" s="36">
        <v>1872.1833333333329</v>
      </c>
      <c r="I332" s="36">
        <v>1906.1666666666665</v>
      </c>
      <c r="J332" s="36">
        <v>1931.383333333333</v>
      </c>
      <c r="K332" s="31">
        <v>1880.95</v>
      </c>
      <c r="L332" s="31">
        <v>1821.75</v>
      </c>
      <c r="M332" s="31">
        <v>1.91374</v>
      </c>
      <c r="N332" s="1"/>
      <c r="O332" s="1"/>
    </row>
    <row r="333" spans="1:15" ht="12.75" customHeight="1">
      <c r="A333" s="33">
        <v>323</v>
      </c>
      <c r="B333" s="53" t="s">
        <v>805</v>
      </c>
      <c r="C333" s="31">
        <v>425.85</v>
      </c>
      <c r="D333" s="36">
        <v>426.15000000000003</v>
      </c>
      <c r="E333" s="36">
        <v>420.45000000000005</v>
      </c>
      <c r="F333" s="36">
        <v>415.05</v>
      </c>
      <c r="G333" s="36">
        <v>409.35</v>
      </c>
      <c r="H333" s="36">
        <v>431.55000000000007</v>
      </c>
      <c r="I333" s="36">
        <v>437.25</v>
      </c>
      <c r="J333" s="36">
        <v>442.65000000000009</v>
      </c>
      <c r="K333" s="31">
        <v>431.85</v>
      </c>
      <c r="L333" s="31">
        <v>420.75</v>
      </c>
      <c r="M333" s="31">
        <v>3.3330899999999999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68.650000000000006</v>
      </c>
      <c r="D334" s="36">
        <v>69.333333333333329</v>
      </c>
      <c r="E334" s="36">
        <v>67.666666666666657</v>
      </c>
      <c r="F334" s="36">
        <v>66.683333333333323</v>
      </c>
      <c r="G334" s="36">
        <v>65.016666666666652</v>
      </c>
      <c r="H334" s="36">
        <v>70.316666666666663</v>
      </c>
      <c r="I334" s="36">
        <v>71.98333333333332</v>
      </c>
      <c r="J334" s="36">
        <v>72.966666666666669</v>
      </c>
      <c r="K334" s="31">
        <v>71</v>
      </c>
      <c r="L334" s="31">
        <v>68.349999999999994</v>
      </c>
      <c r="M334" s="31">
        <v>138.61144999999999</v>
      </c>
      <c r="N334" s="1"/>
      <c r="O334" s="1"/>
    </row>
    <row r="335" spans="1:15" ht="12.75" customHeight="1">
      <c r="A335" s="33">
        <v>325</v>
      </c>
      <c r="B335" s="53" t="s">
        <v>438</v>
      </c>
      <c r="C335" s="31">
        <v>2359.9499999999998</v>
      </c>
      <c r="D335" s="36">
        <v>2343.3333333333335</v>
      </c>
      <c r="E335" s="36">
        <v>2313.6166666666668</v>
      </c>
      <c r="F335" s="36">
        <v>2267.2833333333333</v>
      </c>
      <c r="G335" s="36">
        <v>2237.5666666666666</v>
      </c>
      <c r="H335" s="36">
        <v>2389.666666666667</v>
      </c>
      <c r="I335" s="36">
        <v>2419.3833333333332</v>
      </c>
      <c r="J335" s="36">
        <v>2465.7166666666672</v>
      </c>
      <c r="K335" s="31">
        <v>2373.0500000000002</v>
      </c>
      <c r="L335" s="31">
        <v>2297</v>
      </c>
      <c r="M335" s="31">
        <v>1.84294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2311.6</v>
      </c>
      <c r="D336" s="36">
        <v>2335.4666666666667</v>
      </c>
      <c r="E336" s="36">
        <v>2281.6333333333332</v>
      </c>
      <c r="F336" s="36">
        <v>2251.6666666666665</v>
      </c>
      <c r="G336" s="36">
        <v>2197.833333333333</v>
      </c>
      <c r="H336" s="36">
        <v>2365.4333333333334</v>
      </c>
      <c r="I336" s="36">
        <v>2419.2666666666664</v>
      </c>
      <c r="J336" s="36">
        <v>2449.2333333333336</v>
      </c>
      <c r="K336" s="31">
        <v>2389.3000000000002</v>
      </c>
      <c r="L336" s="31">
        <v>2305.5</v>
      </c>
      <c r="M336" s="31">
        <v>4.7282200000000003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4024.7</v>
      </c>
      <c r="D337" s="36">
        <v>3990.3333333333335</v>
      </c>
      <c r="E337" s="36">
        <v>3941.2666666666669</v>
      </c>
      <c r="F337" s="36">
        <v>3857.8333333333335</v>
      </c>
      <c r="G337" s="36">
        <v>3808.7666666666669</v>
      </c>
      <c r="H337" s="36">
        <v>4073.7666666666669</v>
      </c>
      <c r="I337" s="36">
        <v>4122.8333333333339</v>
      </c>
      <c r="J337" s="36">
        <v>4206.2666666666664</v>
      </c>
      <c r="K337" s="31">
        <v>4039.4</v>
      </c>
      <c r="L337" s="31">
        <v>3906.9</v>
      </c>
      <c r="M337" s="31">
        <v>4.3873699999999998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1679.55</v>
      </c>
      <c r="D338" s="36">
        <v>1686.1666666666667</v>
      </c>
      <c r="E338" s="36">
        <v>1663.4333333333334</v>
      </c>
      <c r="F338" s="36">
        <v>1647.3166666666666</v>
      </c>
      <c r="G338" s="36">
        <v>1624.5833333333333</v>
      </c>
      <c r="H338" s="36">
        <v>1702.2833333333335</v>
      </c>
      <c r="I338" s="36">
        <v>1725.0166666666667</v>
      </c>
      <c r="J338" s="36">
        <v>1741.1333333333337</v>
      </c>
      <c r="K338" s="31">
        <v>1708.9</v>
      </c>
      <c r="L338" s="31">
        <v>1670.05</v>
      </c>
      <c r="M338" s="31">
        <v>2.6910799999999999</v>
      </c>
      <c r="N338" s="1"/>
      <c r="O338" s="1"/>
    </row>
    <row r="339" spans="1:15" ht="12.75" customHeight="1">
      <c r="A339" s="33">
        <v>329</v>
      </c>
      <c r="B339" s="53" t="s">
        <v>439</v>
      </c>
      <c r="C339" s="31">
        <v>995.1</v>
      </c>
      <c r="D339" s="36">
        <v>995.75</v>
      </c>
      <c r="E339" s="36">
        <v>989.5</v>
      </c>
      <c r="F339" s="36">
        <v>983.9</v>
      </c>
      <c r="G339" s="36">
        <v>977.65</v>
      </c>
      <c r="H339" s="36">
        <v>1001.35</v>
      </c>
      <c r="I339" s="36">
        <v>1007.6</v>
      </c>
      <c r="J339" s="36">
        <v>1013.2</v>
      </c>
      <c r="K339" s="31">
        <v>1002</v>
      </c>
      <c r="L339" s="31">
        <v>990.15</v>
      </c>
      <c r="M339" s="31">
        <v>2.1488</v>
      </c>
      <c r="N339" s="1"/>
      <c r="O339" s="1"/>
    </row>
    <row r="340" spans="1:15" ht="12.75" customHeight="1">
      <c r="A340" s="33">
        <v>330</v>
      </c>
      <c r="B340" s="53" t="s">
        <v>440</v>
      </c>
      <c r="C340" s="31">
        <v>142.30000000000001</v>
      </c>
      <c r="D340" s="36">
        <v>140.68333333333337</v>
      </c>
      <c r="E340" s="36">
        <v>137.96666666666673</v>
      </c>
      <c r="F340" s="36">
        <v>133.63333333333335</v>
      </c>
      <c r="G340" s="36">
        <v>130.91666666666671</v>
      </c>
      <c r="H340" s="36">
        <v>145.01666666666674</v>
      </c>
      <c r="I340" s="36">
        <v>147.73333333333338</v>
      </c>
      <c r="J340" s="36">
        <v>152.06666666666675</v>
      </c>
      <c r="K340" s="31">
        <v>143.4</v>
      </c>
      <c r="L340" s="31">
        <v>136.35</v>
      </c>
      <c r="M340" s="31">
        <v>299.74345</v>
      </c>
      <c r="N340" s="1"/>
      <c r="O340" s="1"/>
    </row>
    <row r="341" spans="1:15" ht="12.75" customHeight="1">
      <c r="A341" s="33">
        <v>331</v>
      </c>
      <c r="B341" s="53" t="s">
        <v>441</v>
      </c>
      <c r="C341" s="31">
        <v>275.8</v>
      </c>
      <c r="D341" s="36">
        <v>275.7</v>
      </c>
      <c r="E341" s="36">
        <v>271.09999999999997</v>
      </c>
      <c r="F341" s="36">
        <v>266.39999999999998</v>
      </c>
      <c r="G341" s="36">
        <v>261.79999999999995</v>
      </c>
      <c r="H341" s="36">
        <v>280.39999999999998</v>
      </c>
      <c r="I341" s="36">
        <v>285</v>
      </c>
      <c r="J341" s="36">
        <v>289.7</v>
      </c>
      <c r="K341" s="31">
        <v>280.3</v>
      </c>
      <c r="L341" s="31">
        <v>271</v>
      </c>
      <c r="M341" s="31">
        <v>114.71187999999999</v>
      </c>
      <c r="N341" s="1"/>
      <c r="O341" s="1"/>
    </row>
    <row r="342" spans="1:15" ht="12.75" customHeight="1">
      <c r="A342" s="33">
        <v>332</v>
      </c>
      <c r="B342" s="53" t="s">
        <v>442</v>
      </c>
      <c r="C342" s="31">
        <v>99.25</v>
      </c>
      <c r="D342" s="36">
        <v>99.366666666666674</v>
      </c>
      <c r="E342" s="36">
        <v>98.133333333333354</v>
      </c>
      <c r="F342" s="36">
        <v>97.01666666666668</v>
      </c>
      <c r="G342" s="36">
        <v>95.78333333333336</v>
      </c>
      <c r="H342" s="36">
        <v>100.48333333333335</v>
      </c>
      <c r="I342" s="36">
        <v>101.71666666666667</v>
      </c>
      <c r="J342" s="36">
        <v>102.83333333333334</v>
      </c>
      <c r="K342" s="31">
        <v>100.6</v>
      </c>
      <c r="L342" s="31">
        <v>98.25</v>
      </c>
      <c r="M342" s="31">
        <v>821.55120999999997</v>
      </c>
      <c r="N342" s="1"/>
      <c r="O342" s="1"/>
    </row>
    <row r="343" spans="1:15" ht="12.75" customHeight="1">
      <c r="A343" s="33">
        <v>333</v>
      </c>
      <c r="B343" s="53" t="s">
        <v>443</v>
      </c>
      <c r="C343" s="31">
        <v>242.55</v>
      </c>
      <c r="D343" s="36">
        <v>237.33333333333334</v>
      </c>
      <c r="E343" s="36">
        <v>230.26666666666668</v>
      </c>
      <c r="F343" s="36">
        <v>217.98333333333335</v>
      </c>
      <c r="G343" s="36">
        <v>210.91666666666669</v>
      </c>
      <c r="H343" s="36">
        <v>249.61666666666667</v>
      </c>
      <c r="I343" s="36">
        <v>256.68333333333334</v>
      </c>
      <c r="J343" s="36">
        <v>268.9666666666667</v>
      </c>
      <c r="K343" s="31">
        <v>244.4</v>
      </c>
      <c r="L343" s="31">
        <v>225.05</v>
      </c>
      <c r="M343" s="31">
        <v>142.12526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276.64999999999998</v>
      </c>
      <c r="D344" s="36">
        <v>273.13333333333327</v>
      </c>
      <c r="E344" s="36">
        <v>268.56666666666655</v>
      </c>
      <c r="F344" s="36">
        <v>260.48333333333329</v>
      </c>
      <c r="G344" s="36">
        <v>255.91666666666657</v>
      </c>
      <c r="H344" s="36">
        <v>281.21666666666653</v>
      </c>
      <c r="I344" s="36">
        <v>285.78333333333325</v>
      </c>
      <c r="J344" s="36">
        <v>293.8666666666665</v>
      </c>
      <c r="K344" s="31">
        <v>277.7</v>
      </c>
      <c r="L344" s="31">
        <v>265.05</v>
      </c>
      <c r="M344" s="31">
        <v>167.92856</v>
      </c>
      <c r="N344" s="1"/>
      <c r="O344" s="1"/>
    </row>
    <row r="345" spans="1:15" ht="12.75" customHeight="1">
      <c r="A345" s="33">
        <v>335</v>
      </c>
      <c r="B345" s="53" t="s">
        <v>803</v>
      </c>
      <c r="C345" s="31">
        <v>65.2</v>
      </c>
      <c r="D345" s="36">
        <v>64.316666666666663</v>
      </c>
      <c r="E345" s="36">
        <v>63.133333333333326</v>
      </c>
      <c r="F345" s="36">
        <v>61.066666666666663</v>
      </c>
      <c r="G345" s="36">
        <v>59.883333333333326</v>
      </c>
      <c r="H345" s="36">
        <v>66.383333333333326</v>
      </c>
      <c r="I345" s="36">
        <v>67.566666666666663</v>
      </c>
      <c r="J345" s="36">
        <v>69.633333333333326</v>
      </c>
      <c r="K345" s="31">
        <v>65.5</v>
      </c>
      <c r="L345" s="31">
        <v>62.25</v>
      </c>
      <c r="M345" s="31">
        <v>186.53272999999999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365.45</v>
      </c>
      <c r="D346" s="36">
        <v>364.10000000000008</v>
      </c>
      <c r="E346" s="36">
        <v>361.70000000000016</v>
      </c>
      <c r="F346" s="36">
        <v>357.9500000000001</v>
      </c>
      <c r="G346" s="36">
        <v>355.55000000000018</v>
      </c>
      <c r="H346" s="36">
        <v>367.85000000000014</v>
      </c>
      <c r="I346" s="36">
        <v>370.25000000000011</v>
      </c>
      <c r="J346" s="36">
        <v>374.00000000000011</v>
      </c>
      <c r="K346" s="31">
        <v>366.5</v>
      </c>
      <c r="L346" s="31">
        <v>360.35</v>
      </c>
      <c r="M346" s="31">
        <v>85.091790000000003</v>
      </c>
      <c r="N346" s="1"/>
      <c r="O346" s="1"/>
    </row>
    <row r="347" spans="1:15" ht="12.75" customHeight="1">
      <c r="A347" s="33">
        <v>337</v>
      </c>
      <c r="B347" s="53" t="s">
        <v>445</v>
      </c>
      <c r="C347" s="31">
        <v>1293.0999999999999</v>
      </c>
      <c r="D347" s="36">
        <v>1290.1000000000001</v>
      </c>
      <c r="E347" s="36">
        <v>1270.2000000000003</v>
      </c>
      <c r="F347" s="36">
        <v>1247.3000000000002</v>
      </c>
      <c r="G347" s="36">
        <v>1227.4000000000003</v>
      </c>
      <c r="H347" s="36">
        <v>1313.0000000000002</v>
      </c>
      <c r="I347" s="36">
        <v>1332.9000000000003</v>
      </c>
      <c r="J347" s="36">
        <v>1355.8000000000002</v>
      </c>
      <c r="K347" s="31">
        <v>1310</v>
      </c>
      <c r="L347" s="31">
        <v>1267.2</v>
      </c>
      <c r="M347" s="31">
        <v>2.7511899999999998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194.85</v>
      </c>
      <c r="D348" s="36">
        <v>193.51666666666665</v>
      </c>
      <c r="E348" s="36">
        <v>191.0333333333333</v>
      </c>
      <c r="F348" s="36">
        <v>187.21666666666664</v>
      </c>
      <c r="G348" s="36">
        <v>184.73333333333329</v>
      </c>
      <c r="H348" s="36">
        <v>197.33333333333331</v>
      </c>
      <c r="I348" s="36">
        <v>199.81666666666666</v>
      </c>
      <c r="J348" s="36">
        <v>203.63333333333333</v>
      </c>
      <c r="K348" s="31">
        <v>196</v>
      </c>
      <c r="L348" s="31">
        <v>189.7</v>
      </c>
      <c r="M348" s="31">
        <v>208.80587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3428.45</v>
      </c>
      <c r="D349" s="36">
        <v>3392.8166666666671</v>
      </c>
      <c r="E349" s="36">
        <v>3350.6833333333343</v>
      </c>
      <c r="F349" s="36">
        <v>3272.9166666666674</v>
      </c>
      <c r="G349" s="36">
        <v>3230.7833333333347</v>
      </c>
      <c r="H349" s="36">
        <v>3470.5833333333339</v>
      </c>
      <c r="I349" s="36">
        <v>3512.7166666666662</v>
      </c>
      <c r="J349" s="36">
        <v>3590.4833333333336</v>
      </c>
      <c r="K349" s="31">
        <v>3434.95</v>
      </c>
      <c r="L349" s="31">
        <v>3315.05</v>
      </c>
      <c r="M349" s="31">
        <v>3.76376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2445.5</v>
      </c>
      <c r="D350" s="36">
        <v>2449.2166666666667</v>
      </c>
      <c r="E350" s="36">
        <v>2430.0833333333335</v>
      </c>
      <c r="F350" s="36">
        <v>2414.666666666667</v>
      </c>
      <c r="G350" s="36">
        <v>2395.5333333333338</v>
      </c>
      <c r="H350" s="36">
        <v>2464.6333333333332</v>
      </c>
      <c r="I350" s="36">
        <v>2483.7666666666664</v>
      </c>
      <c r="J350" s="36">
        <v>2499.1833333333329</v>
      </c>
      <c r="K350" s="31">
        <v>2468.35</v>
      </c>
      <c r="L350" s="31">
        <v>2433.8000000000002</v>
      </c>
      <c r="M350" s="31">
        <v>7.2117800000000001</v>
      </c>
      <c r="N350" s="1"/>
      <c r="O350" s="1"/>
    </row>
    <row r="351" spans="1:15" ht="12.75" customHeight="1">
      <c r="A351" s="33">
        <v>341</v>
      </c>
      <c r="B351" s="53" t="s">
        <v>446</v>
      </c>
      <c r="C351" s="31">
        <v>81.7</v>
      </c>
      <c r="D351" s="36">
        <v>81.333333333333329</v>
      </c>
      <c r="E351" s="36">
        <v>80.166666666666657</v>
      </c>
      <c r="F351" s="36">
        <v>78.633333333333326</v>
      </c>
      <c r="G351" s="36">
        <v>77.466666666666654</v>
      </c>
      <c r="H351" s="36">
        <v>82.86666666666666</v>
      </c>
      <c r="I351" s="36">
        <v>84.033333333333317</v>
      </c>
      <c r="J351" s="36">
        <v>85.566666666666663</v>
      </c>
      <c r="K351" s="31">
        <v>82.5</v>
      </c>
      <c r="L351" s="31">
        <v>79.8</v>
      </c>
      <c r="M351" s="31">
        <v>6.6446300000000003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593.35</v>
      </c>
      <c r="D352" s="36">
        <v>587.68333333333328</v>
      </c>
      <c r="E352" s="36">
        <v>579.86666666666656</v>
      </c>
      <c r="F352" s="36">
        <v>566.38333333333333</v>
      </c>
      <c r="G352" s="36">
        <v>558.56666666666661</v>
      </c>
      <c r="H352" s="36">
        <v>601.16666666666652</v>
      </c>
      <c r="I352" s="36">
        <v>608.98333333333335</v>
      </c>
      <c r="J352" s="36">
        <v>622.46666666666647</v>
      </c>
      <c r="K352" s="31">
        <v>595.5</v>
      </c>
      <c r="L352" s="31">
        <v>574.20000000000005</v>
      </c>
      <c r="M352" s="31">
        <v>5.8583499999999997</v>
      </c>
      <c r="N352" s="1"/>
      <c r="O352" s="1"/>
    </row>
    <row r="353" spans="1:15" ht="12.75" customHeight="1">
      <c r="A353" s="33">
        <v>343</v>
      </c>
      <c r="B353" s="53" t="s">
        <v>1080</v>
      </c>
      <c r="C353" s="31">
        <v>4778.3500000000004</v>
      </c>
      <c r="D353" s="36">
        <v>4835.166666666667</v>
      </c>
      <c r="E353" s="36">
        <v>4695.3333333333339</v>
      </c>
      <c r="F353" s="36">
        <v>4612.3166666666666</v>
      </c>
      <c r="G353" s="36">
        <v>4472.4833333333336</v>
      </c>
      <c r="H353" s="36">
        <v>4918.1833333333343</v>
      </c>
      <c r="I353" s="36">
        <v>5058.0166666666682</v>
      </c>
      <c r="J353" s="36">
        <v>5141.0333333333347</v>
      </c>
      <c r="K353" s="31">
        <v>4975</v>
      </c>
      <c r="L353" s="31">
        <v>4752.1499999999996</v>
      </c>
      <c r="M353" s="31">
        <v>0.98416999999999999</v>
      </c>
      <c r="N353" s="1"/>
      <c r="O353" s="1"/>
    </row>
    <row r="354" spans="1:15" ht="12.75" customHeight="1">
      <c r="A354" s="33">
        <v>344</v>
      </c>
      <c r="B354" s="53" t="s">
        <v>447</v>
      </c>
      <c r="C354" s="31">
        <v>321.10000000000002</v>
      </c>
      <c r="D354" s="36">
        <v>320.40000000000003</v>
      </c>
      <c r="E354" s="36">
        <v>317.30000000000007</v>
      </c>
      <c r="F354" s="36">
        <v>313.50000000000006</v>
      </c>
      <c r="G354" s="36">
        <v>310.40000000000009</v>
      </c>
      <c r="H354" s="36">
        <v>324.20000000000005</v>
      </c>
      <c r="I354" s="36">
        <v>327.30000000000007</v>
      </c>
      <c r="J354" s="36">
        <v>331.1</v>
      </c>
      <c r="K354" s="31">
        <v>323.5</v>
      </c>
      <c r="L354" s="31">
        <v>316.60000000000002</v>
      </c>
      <c r="M354" s="31">
        <v>1.6626399999999999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1742.8</v>
      </c>
      <c r="D355" s="36">
        <v>1743.7666666666667</v>
      </c>
      <c r="E355" s="36">
        <v>1716.0833333333333</v>
      </c>
      <c r="F355" s="36">
        <v>1689.3666666666666</v>
      </c>
      <c r="G355" s="36">
        <v>1661.6833333333332</v>
      </c>
      <c r="H355" s="36">
        <v>1770.4833333333333</v>
      </c>
      <c r="I355" s="36">
        <v>1798.1666666666667</v>
      </c>
      <c r="J355" s="36">
        <v>1824.8833333333334</v>
      </c>
      <c r="K355" s="31">
        <v>1771.45</v>
      </c>
      <c r="L355" s="31">
        <v>1717.05</v>
      </c>
      <c r="M355" s="31">
        <v>22.562729999999998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277.45</v>
      </c>
      <c r="D356" s="36">
        <v>279.14999999999998</v>
      </c>
      <c r="E356" s="36">
        <v>274.89999999999998</v>
      </c>
      <c r="F356" s="36">
        <v>272.35000000000002</v>
      </c>
      <c r="G356" s="36">
        <v>268.10000000000002</v>
      </c>
      <c r="H356" s="36">
        <v>281.69999999999993</v>
      </c>
      <c r="I356" s="36">
        <v>285.94999999999993</v>
      </c>
      <c r="J356" s="36">
        <v>288.49999999999989</v>
      </c>
      <c r="K356" s="31">
        <v>283.39999999999998</v>
      </c>
      <c r="L356" s="31">
        <v>276.60000000000002</v>
      </c>
      <c r="M356" s="31">
        <v>115.29156999999999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639.35</v>
      </c>
      <c r="D357" s="36">
        <v>638.7833333333333</v>
      </c>
      <c r="E357" s="36">
        <v>634.56666666666661</v>
      </c>
      <c r="F357" s="36">
        <v>629.7833333333333</v>
      </c>
      <c r="G357" s="36">
        <v>625.56666666666661</v>
      </c>
      <c r="H357" s="36">
        <v>643.56666666666661</v>
      </c>
      <c r="I357" s="36">
        <v>647.7833333333333</v>
      </c>
      <c r="J357" s="36">
        <v>652.56666666666661</v>
      </c>
      <c r="K357" s="31">
        <v>643</v>
      </c>
      <c r="L357" s="31">
        <v>634</v>
      </c>
      <c r="M357" s="31">
        <v>26.43862</v>
      </c>
      <c r="N357" s="1"/>
      <c r="O357" s="1"/>
    </row>
    <row r="358" spans="1:15" ht="12.75" customHeight="1">
      <c r="A358" s="33">
        <v>348</v>
      </c>
      <c r="B358" s="53" t="s">
        <v>448</v>
      </c>
      <c r="C358" s="31">
        <v>1694.55</v>
      </c>
      <c r="D358" s="36">
        <v>1697.3833333333332</v>
      </c>
      <c r="E358" s="36">
        <v>1685.3666666666663</v>
      </c>
      <c r="F358" s="36">
        <v>1676.1833333333332</v>
      </c>
      <c r="G358" s="36">
        <v>1664.1666666666663</v>
      </c>
      <c r="H358" s="36">
        <v>1706.5666666666664</v>
      </c>
      <c r="I358" s="36">
        <v>1718.5833333333333</v>
      </c>
      <c r="J358" s="36">
        <v>1727.7666666666664</v>
      </c>
      <c r="K358" s="31">
        <v>1709.4</v>
      </c>
      <c r="L358" s="31">
        <v>1688.2</v>
      </c>
      <c r="M358" s="31">
        <v>2.8809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342.25</v>
      </c>
      <c r="D359" s="36">
        <v>342.84999999999997</v>
      </c>
      <c r="E359" s="36">
        <v>338.69999999999993</v>
      </c>
      <c r="F359" s="36">
        <v>335.15</v>
      </c>
      <c r="G359" s="36">
        <v>330.99999999999994</v>
      </c>
      <c r="H359" s="36">
        <v>346.39999999999992</v>
      </c>
      <c r="I359" s="36">
        <v>350.5499999999999</v>
      </c>
      <c r="J359" s="36">
        <v>354.09999999999991</v>
      </c>
      <c r="K359" s="31">
        <v>347</v>
      </c>
      <c r="L359" s="31">
        <v>339.3</v>
      </c>
      <c r="M359" s="31">
        <v>11.597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7786</v>
      </c>
      <c r="D360" s="36">
        <v>7823.2333333333336</v>
      </c>
      <c r="E360" s="36">
        <v>7732.7666666666673</v>
      </c>
      <c r="F360" s="36">
        <v>7679.5333333333338</v>
      </c>
      <c r="G360" s="36">
        <v>7589.0666666666675</v>
      </c>
      <c r="H360" s="36">
        <v>7876.4666666666672</v>
      </c>
      <c r="I360" s="36">
        <v>7966.9333333333343</v>
      </c>
      <c r="J360" s="36">
        <v>8020.166666666667</v>
      </c>
      <c r="K360" s="31">
        <v>7913.7</v>
      </c>
      <c r="L360" s="31">
        <v>7770</v>
      </c>
      <c r="M360" s="31">
        <v>0.97219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1326.25</v>
      </c>
      <c r="D361" s="36">
        <v>1324.8333333333333</v>
      </c>
      <c r="E361" s="36">
        <v>1294.7166666666665</v>
      </c>
      <c r="F361" s="36">
        <v>1263.1833333333332</v>
      </c>
      <c r="G361" s="36">
        <v>1233.0666666666664</v>
      </c>
      <c r="H361" s="36">
        <v>1356.3666666666666</v>
      </c>
      <c r="I361" s="36">
        <v>1386.4833333333333</v>
      </c>
      <c r="J361" s="36">
        <v>1418.0166666666667</v>
      </c>
      <c r="K361" s="31">
        <v>1354.95</v>
      </c>
      <c r="L361" s="31">
        <v>1293.3</v>
      </c>
      <c r="M361" s="31">
        <v>24.069510000000001</v>
      </c>
      <c r="N361" s="1"/>
      <c r="O361" s="1"/>
    </row>
    <row r="362" spans="1:15" ht="12.75" customHeight="1">
      <c r="A362" s="33">
        <v>352</v>
      </c>
      <c r="B362" s="53" t="s">
        <v>449</v>
      </c>
      <c r="C362" s="31">
        <v>267.89999999999998</v>
      </c>
      <c r="D362" s="36">
        <v>266.25</v>
      </c>
      <c r="E362" s="36">
        <v>262.95</v>
      </c>
      <c r="F362" s="36">
        <v>258</v>
      </c>
      <c r="G362" s="36">
        <v>254.7</v>
      </c>
      <c r="H362" s="36">
        <v>271.2</v>
      </c>
      <c r="I362" s="36">
        <v>274.49999999999994</v>
      </c>
      <c r="J362" s="36">
        <v>279.45</v>
      </c>
      <c r="K362" s="31">
        <v>269.55</v>
      </c>
      <c r="L362" s="31">
        <v>261.3</v>
      </c>
      <c r="M362" s="31">
        <v>11.485580000000001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3576.8</v>
      </c>
      <c r="D363" s="36">
        <v>3578.2833333333333</v>
      </c>
      <c r="E363" s="36">
        <v>3519.6166666666668</v>
      </c>
      <c r="F363" s="36">
        <v>3462.4333333333334</v>
      </c>
      <c r="G363" s="36">
        <v>3403.7666666666669</v>
      </c>
      <c r="H363" s="36">
        <v>3635.4666666666667</v>
      </c>
      <c r="I363" s="36">
        <v>3694.1333333333337</v>
      </c>
      <c r="J363" s="36">
        <v>3751.3166666666666</v>
      </c>
      <c r="K363" s="31">
        <v>3636.95</v>
      </c>
      <c r="L363" s="31">
        <v>3521.1</v>
      </c>
      <c r="M363" s="31">
        <v>11.80397</v>
      </c>
      <c r="N363" s="1"/>
      <c r="O363" s="1"/>
    </row>
    <row r="364" spans="1:15" ht="12.75" customHeight="1">
      <c r="A364" s="33">
        <v>354</v>
      </c>
      <c r="B364" s="53" t="s">
        <v>450</v>
      </c>
      <c r="C364" s="31">
        <v>735.3</v>
      </c>
      <c r="D364" s="36">
        <v>739.44999999999993</v>
      </c>
      <c r="E364" s="36">
        <v>727.89999999999986</v>
      </c>
      <c r="F364" s="36">
        <v>720.49999999999989</v>
      </c>
      <c r="G364" s="36">
        <v>708.94999999999982</v>
      </c>
      <c r="H364" s="36">
        <v>746.84999999999991</v>
      </c>
      <c r="I364" s="36">
        <v>758.39999999999986</v>
      </c>
      <c r="J364" s="36">
        <v>765.8</v>
      </c>
      <c r="K364" s="31">
        <v>751</v>
      </c>
      <c r="L364" s="31">
        <v>732.05</v>
      </c>
      <c r="M364" s="31">
        <v>2.1843300000000001</v>
      </c>
      <c r="N364" s="1"/>
      <c r="O364" s="1"/>
    </row>
    <row r="365" spans="1:15" ht="12.75" customHeight="1">
      <c r="A365" s="33">
        <v>355</v>
      </c>
      <c r="B365" s="53" t="s">
        <v>451</v>
      </c>
      <c r="C365" s="31">
        <v>456.75</v>
      </c>
      <c r="D365" s="36">
        <v>452.09999999999997</v>
      </c>
      <c r="E365" s="36">
        <v>439.19999999999993</v>
      </c>
      <c r="F365" s="36">
        <v>421.65</v>
      </c>
      <c r="G365" s="36">
        <v>408.74999999999994</v>
      </c>
      <c r="H365" s="36">
        <v>469.64999999999992</v>
      </c>
      <c r="I365" s="36">
        <v>482.5499999999999</v>
      </c>
      <c r="J365" s="36">
        <v>500.09999999999991</v>
      </c>
      <c r="K365" s="31">
        <v>465</v>
      </c>
      <c r="L365" s="31">
        <v>434.55</v>
      </c>
      <c r="M365" s="31">
        <v>14.634499999999999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1324.95</v>
      </c>
      <c r="D366" s="36">
        <v>1325</v>
      </c>
      <c r="E366" s="36">
        <v>1316</v>
      </c>
      <c r="F366" s="36">
        <v>1307.05</v>
      </c>
      <c r="G366" s="36">
        <v>1298.05</v>
      </c>
      <c r="H366" s="36">
        <v>1333.95</v>
      </c>
      <c r="I366" s="36">
        <v>1342.95</v>
      </c>
      <c r="J366" s="36">
        <v>1351.9</v>
      </c>
      <c r="K366" s="31">
        <v>1334</v>
      </c>
      <c r="L366" s="31">
        <v>1316.05</v>
      </c>
      <c r="M366" s="31">
        <v>4.5478899999999998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35581.5</v>
      </c>
      <c r="D367" s="36">
        <v>35635.950000000004</v>
      </c>
      <c r="E367" s="36">
        <v>35260.80000000001</v>
      </c>
      <c r="F367" s="36">
        <v>34940.100000000006</v>
      </c>
      <c r="G367" s="36">
        <v>34564.950000000012</v>
      </c>
      <c r="H367" s="36">
        <v>35956.650000000009</v>
      </c>
      <c r="I367" s="36">
        <v>36331.800000000003</v>
      </c>
      <c r="J367" s="36">
        <v>36652.500000000007</v>
      </c>
      <c r="K367" s="31">
        <v>36011.1</v>
      </c>
      <c r="L367" s="31">
        <v>35315.25</v>
      </c>
      <c r="M367" s="31">
        <v>0.13750000000000001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1400.15</v>
      </c>
      <c r="D368" s="36">
        <v>1402.7</v>
      </c>
      <c r="E368" s="36">
        <v>1384.5</v>
      </c>
      <c r="F368" s="36">
        <v>1368.85</v>
      </c>
      <c r="G368" s="36">
        <v>1350.6499999999999</v>
      </c>
      <c r="H368" s="36">
        <v>1418.3500000000001</v>
      </c>
      <c r="I368" s="36">
        <v>1436.5500000000004</v>
      </c>
      <c r="J368" s="36">
        <v>1452.2000000000003</v>
      </c>
      <c r="K368" s="31">
        <v>1420.9</v>
      </c>
      <c r="L368" s="31">
        <v>1387.05</v>
      </c>
      <c r="M368" s="31">
        <v>2.29616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3540.15</v>
      </c>
      <c r="D369" s="36">
        <v>3537.5666666666671</v>
      </c>
      <c r="E369" s="36">
        <v>3515.3833333333341</v>
      </c>
      <c r="F369" s="36">
        <v>3490.6166666666672</v>
      </c>
      <c r="G369" s="36">
        <v>3468.4333333333343</v>
      </c>
      <c r="H369" s="36">
        <v>3562.3333333333339</v>
      </c>
      <c r="I369" s="36">
        <v>3584.5166666666673</v>
      </c>
      <c r="J369" s="36">
        <v>3609.2833333333338</v>
      </c>
      <c r="K369" s="31">
        <v>3559.75</v>
      </c>
      <c r="L369" s="31">
        <v>3512.8</v>
      </c>
      <c r="M369" s="31">
        <v>3.30396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312.2</v>
      </c>
      <c r="D370" s="36">
        <v>314.23333333333335</v>
      </c>
      <c r="E370" s="36">
        <v>308.26666666666671</v>
      </c>
      <c r="F370" s="36">
        <v>304.33333333333337</v>
      </c>
      <c r="G370" s="36">
        <v>298.36666666666673</v>
      </c>
      <c r="H370" s="36">
        <v>318.16666666666669</v>
      </c>
      <c r="I370" s="36">
        <v>324.13333333333338</v>
      </c>
      <c r="J370" s="36">
        <v>328.06666666666666</v>
      </c>
      <c r="K370" s="31">
        <v>320.2</v>
      </c>
      <c r="L370" s="31">
        <v>310.3</v>
      </c>
      <c r="M370" s="31">
        <v>60.108130000000003</v>
      </c>
      <c r="N370" s="1"/>
      <c r="O370" s="1"/>
    </row>
    <row r="371" spans="1:15" ht="12.75" customHeight="1">
      <c r="A371" s="33">
        <v>361</v>
      </c>
      <c r="B371" s="53" t="s">
        <v>452</v>
      </c>
      <c r="C371" s="31">
        <v>3040.25</v>
      </c>
      <c r="D371" s="36">
        <v>3005.1833333333329</v>
      </c>
      <c r="E371" s="36">
        <v>2946.3666666666659</v>
      </c>
      <c r="F371" s="36">
        <v>2852.4833333333331</v>
      </c>
      <c r="G371" s="36">
        <v>2793.6666666666661</v>
      </c>
      <c r="H371" s="36">
        <v>3099.0666666666657</v>
      </c>
      <c r="I371" s="36">
        <v>3157.8833333333323</v>
      </c>
      <c r="J371" s="36">
        <v>3251.7666666666655</v>
      </c>
      <c r="K371" s="31">
        <v>3064</v>
      </c>
      <c r="L371" s="31">
        <v>2911.3</v>
      </c>
      <c r="M371" s="31">
        <v>6.22797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2986.95</v>
      </c>
      <c r="D372" s="36">
        <v>2999.9</v>
      </c>
      <c r="E372" s="36">
        <v>2965.1000000000004</v>
      </c>
      <c r="F372" s="36">
        <v>2943.2500000000005</v>
      </c>
      <c r="G372" s="36">
        <v>2908.4500000000007</v>
      </c>
      <c r="H372" s="36">
        <v>3021.75</v>
      </c>
      <c r="I372" s="36">
        <v>3056.55</v>
      </c>
      <c r="J372" s="36">
        <v>3078.3999999999996</v>
      </c>
      <c r="K372" s="31">
        <v>3034.7</v>
      </c>
      <c r="L372" s="31">
        <v>2978.05</v>
      </c>
      <c r="M372" s="31">
        <v>2.73543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827.2</v>
      </c>
      <c r="D373" s="36">
        <v>826.71666666666658</v>
      </c>
      <c r="E373" s="36">
        <v>822.53333333333319</v>
      </c>
      <c r="F373" s="36">
        <v>817.86666666666656</v>
      </c>
      <c r="G373" s="36">
        <v>813.68333333333317</v>
      </c>
      <c r="H373" s="36">
        <v>831.38333333333321</v>
      </c>
      <c r="I373" s="36">
        <v>835.56666666666661</v>
      </c>
      <c r="J373" s="36">
        <v>840.23333333333323</v>
      </c>
      <c r="K373" s="31">
        <v>830.9</v>
      </c>
      <c r="L373" s="31">
        <v>822.05</v>
      </c>
      <c r="M373" s="31">
        <v>5.3110400000000002</v>
      </c>
      <c r="N373" s="1"/>
      <c r="O373" s="1"/>
    </row>
    <row r="374" spans="1:15" ht="12.75" customHeight="1">
      <c r="A374" s="33">
        <v>364</v>
      </c>
      <c r="B374" s="53" t="s">
        <v>453</v>
      </c>
      <c r="C374" s="31">
        <v>149.85</v>
      </c>
      <c r="D374" s="36">
        <v>150.16666666666666</v>
      </c>
      <c r="E374" s="36">
        <v>148.83333333333331</v>
      </c>
      <c r="F374" s="36">
        <v>147.81666666666666</v>
      </c>
      <c r="G374" s="36">
        <v>146.48333333333332</v>
      </c>
      <c r="H374" s="36">
        <v>151.18333333333331</v>
      </c>
      <c r="I374" s="36">
        <v>152.51666666666662</v>
      </c>
      <c r="J374" s="36">
        <v>153.5333333333333</v>
      </c>
      <c r="K374" s="31">
        <v>151.5</v>
      </c>
      <c r="L374" s="31">
        <v>149.15</v>
      </c>
      <c r="M374" s="31">
        <v>35.306080000000001</v>
      </c>
      <c r="N374" s="1"/>
      <c r="O374" s="1"/>
    </row>
    <row r="375" spans="1:15" ht="12.75" customHeight="1">
      <c r="A375" s="33">
        <v>365</v>
      </c>
      <c r="B375" s="53" t="s">
        <v>454</v>
      </c>
      <c r="C375" s="31">
        <v>1641.4</v>
      </c>
      <c r="D375" s="36">
        <v>1661.3500000000001</v>
      </c>
      <c r="E375" s="36">
        <v>1597.7000000000003</v>
      </c>
      <c r="F375" s="36">
        <v>1554.0000000000002</v>
      </c>
      <c r="G375" s="36">
        <v>1490.3500000000004</v>
      </c>
      <c r="H375" s="36">
        <v>1705.0500000000002</v>
      </c>
      <c r="I375" s="36">
        <v>1768.7000000000003</v>
      </c>
      <c r="J375" s="36">
        <v>1812.4</v>
      </c>
      <c r="K375" s="31">
        <v>1725</v>
      </c>
      <c r="L375" s="31">
        <v>1617.65</v>
      </c>
      <c r="M375" s="31">
        <v>1.78033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6490.95</v>
      </c>
      <c r="D376" s="36">
        <v>6494.9833333333327</v>
      </c>
      <c r="E376" s="36">
        <v>6447.0666666666657</v>
      </c>
      <c r="F376" s="36">
        <v>6403.1833333333334</v>
      </c>
      <c r="G376" s="36">
        <v>6355.2666666666664</v>
      </c>
      <c r="H376" s="36">
        <v>6538.866666666665</v>
      </c>
      <c r="I376" s="36">
        <v>6586.783333333331</v>
      </c>
      <c r="J376" s="36">
        <v>6630.6666666666642</v>
      </c>
      <c r="K376" s="31">
        <v>6542.9</v>
      </c>
      <c r="L376" s="31">
        <v>6451.1</v>
      </c>
      <c r="M376" s="31">
        <v>3.05803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463.5</v>
      </c>
      <c r="D377" s="36">
        <v>465.18333333333334</v>
      </c>
      <c r="E377" s="36">
        <v>460.31666666666666</v>
      </c>
      <c r="F377" s="36">
        <v>457.13333333333333</v>
      </c>
      <c r="G377" s="36">
        <v>452.26666666666665</v>
      </c>
      <c r="H377" s="36">
        <v>468.36666666666667</v>
      </c>
      <c r="I377" s="36">
        <v>473.23333333333335</v>
      </c>
      <c r="J377" s="36">
        <v>476.41666666666669</v>
      </c>
      <c r="K377" s="31">
        <v>470.05</v>
      </c>
      <c r="L377" s="31">
        <v>462</v>
      </c>
      <c r="M377" s="31">
        <v>9.6635299999999997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468.1</v>
      </c>
      <c r="D378" s="36">
        <v>463.8</v>
      </c>
      <c r="E378" s="36">
        <v>458.3</v>
      </c>
      <c r="F378" s="36">
        <v>448.5</v>
      </c>
      <c r="G378" s="36">
        <v>443</v>
      </c>
      <c r="H378" s="36">
        <v>473.6</v>
      </c>
      <c r="I378" s="36">
        <v>479.1</v>
      </c>
      <c r="J378" s="36">
        <v>488.90000000000003</v>
      </c>
      <c r="K378" s="31">
        <v>469.3</v>
      </c>
      <c r="L378" s="31">
        <v>454</v>
      </c>
      <c r="M378" s="31">
        <v>161.22078999999999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313.14999999999998</v>
      </c>
      <c r="D379" s="36">
        <v>313.3</v>
      </c>
      <c r="E379" s="36">
        <v>310.60000000000002</v>
      </c>
      <c r="F379" s="36">
        <v>308.05</v>
      </c>
      <c r="G379" s="36">
        <v>305.35000000000002</v>
      </c>
      <c r="H379" s="36">
        <v>315.85000000000002</v>
      </c>
      <c r="I379" s="36">
        <v>318.54999999999995</v>
      </c>
      <c r="J379" s="36">
        <v>321.10000000000002</v>
      </c>
      <c r="K379" s="31">
        <v>316</v>
      </c>
      <c r="L379" s="31">
        <v>310.75</v>
      </c>
      <c r="M379" s="31">
        <v>90.695509999999999</v>
      </c>
      <c r="N379" s="1"/>
      <c r="O379" s="1"/>
    </row>
    <row r="380" spans="1:15" ht="12.75" customHeight="1">
      <c r="A380" s="33">
        <v>370</v>
      </c>
      <c r="B380" s="53" t="s">
        <v>455</v>
      </c>
      <c r="C380" s="31">
        <v>528.20000000000005</v>
      </c>
      <c r="D380" s="36">
        <v>524.98333333333335</v>
      </c>
      <c r="E380" s="36">
        <v>515.7166666666667</v>
      </c>
      <c r="F380" s="36">
        <v>503.23333333333335</v>
      </c>
      <c r="G380" s="36">
        <v>493.9666666666667</v>
      </c>
      <c r="H380" s="36">
        <v>537.4666666666667</v>
      </c>
      <c r="I380" s="36">
        <v>546.73333333333335</v>
      </c>
      <c r="J380" s="36">
        <v>559.2166666666667</v>
      </c>
      <c r="K380" s="31">
        <v>534.25</v>
      </c>
      <c r="L380" s="31">
        <v>512.5</v>
      </c>
      <c r="M380" s="31">
        <v>6.61151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1561.4</v>
      </c>
      <c r="D381" s="36">
        <v>1553.8166666666666</v>
      </c>
      <c r="E381" s="36">
        <v>1517.6333333333332</v>
      </c>
      <c r="F381" s="36">
        <v>1473.8666666666666</v>
      </c>
      <c r="G381" s="36">
        <v>1437.6833333333332</v>
      </c>
      <c r="H381" s="36">
        <v>1597.5833333333333</v>
      </c>
      <c r="I381" s="36">
        <v>1633.7666666666667</v>
      </c>
      <c r="J381" s="36">
        <v>1677.5333333333333</v>
      </c>
      <c r="K381" s="31">
        <v>1590</v>
      </c>
      <c r="L381" s="31">
        <v>1510.05</v>
      </c>
      <c r="M381" s="31">
        <v>8.8813600000000008</v>
      </c>
      <c r="N381" s="1"/>
      <c r="O381" s="1"/>
    </row>
    <row r="382" spans="1:15" ht="12.75" customHeight="1">
      <c r="A382" s="33">
        <v>372</v>
      </c>
      <c r="B382" s="53" t="s">
        <v>456</v>
      </c>
      <c r="C382" s="31">
        <v>668.6</v>
      </c>
      <c r="D382" s="36">
        <v>655.55</v>
      </c>
      <c r="E382" s="36">
        <v>628.09999999999991</v>
      </c>
      <c r="F382" s="36">
        <v>587.59999999999991</v>
      </c>
      <c r="G382" s="36">
        <v>560.14999999999986</v>
      </c>
      <c r="H382" s="36">
        <v>696.05</v>
      </c>
      <c r="I382" s="36">
        <v>723.5</v>
      </c>
      <c r="J382" s="36">
        <v>764</v>
      </c>
      <c r="K382" s="31">
        <v>683</v>
      </c>
      <c r="L382" s="31">
        <v>615.04999999999995</v>
      </c>
      <c r="M382" s="31">
        <v>22.766490000000001</v>
      </c>
      <c r="N382" s="1"/>
      <c r="O382" s="1"/>
    </row>
    <row r="383" spans="1:15" ht="12.75" customHeight="1">
      <c r="A383" s="33">
        <v>373</v>
      </c>
      <c r="B383" s="53" t="s">
        <v>457</v>
      </c>
      <c r="C383" s="31">
        <v>143.55000000000001</v>
      </c>
      <c r="D383" s="36">
        <v>144.96666666666667</v>
      </c>
      <c r="E383" s="36">
        <v>140.58333333333334</v>
      </c>
      <c r="F383" s="36">
        <v>137.61666666666667</v>
      </c>
      <c r="G383" s="36">
        <v>133.23333333333335</v>
      </c>
      <c r="H383" s="36">
        <v>147.93333333333334</v>
      </c>
      <c r="I383" s="36">
        <v>152.31666666666666</v>
      </c>
      <c r="J383" s="36">
        <v>155.28333333333333</v>
      </c>
      <c r="K383" s="31">
        <v>149.35</v>
      </c>
      <c r="L383" s="31">
        <v>142</v>
      </c>
      <c r="M383" s="31">
        <v>8.8343399999999992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15653.2</v>
      </c>
      <c r="D384" s="36">
        <v>15681.066666666666</v>
      </c>
      <c r="E384" s="36">
        <v>15562.133333333331</v>
      </c>
      <c r="F384" s="36">
        <v>15471.066666666666</v>
      </c>
      <c r="G384" s="36">
        <v>15352.133333333331</v>
      </c>
      <c r="H384" s="36">
        <v>15772.133333333331</v>
      </c>
      <c r="I384" s="36">
        <v>15891.066666666666</v>
      </c>
      <c r="J384" s="36">
        <v>15982.133333333331</v>
      </c>
      <c r="K384" s="31">
        <v>15800</v>
      </c>
      <c r="L384" s="31">
        <v>15590</v>
      </c>
      <c r="M384" s="31">
        <v>2.7050000000000001E-2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125.1</v>
      </c>
      <c r="D385" s="36">
        <v>125.21666666666665</v>
      </c>
      <c r="E385" s="36">
        <v>124.48333333333331</v>
      </c>
      <c r="F385" s="36">
        <v>123.86666666666665</v>
      </c>
      <c r="G385" s="36">
        <v>123.1333333333333</v>
      </c>
      <c r="H385" s="36">
        <v>125.83333333333331</v>
      </c>
      <c r="I385" s="36">
        <v>126.56666666666666</v>
      </c>
      <c r="J385" s="36">
        <v>127.18333333333332</v>
      </c>
      <c r="K385" s="31">
        <v>125.95</v>
      </c>
      <c r="L385" s="31">
        <v>124.6</v>
      </c>
      <c r="M385" s="31">
        <v>200.71553</v>
      </c>
      <c r="N385" s="1"/>
      <c r="O385" s="1"/>
    </row>
    <row r="386" spans="1:15" ht="12.75" customHeight="1">
      <c r="A386" s="33">
        <v>376</v>
      </c>
      <c r="B386" s="53" t="s">
        <v>458</v>
      </c>
      <c r="C386" s="31">
        <v>630.75</v>
      </c>
      <c r="D386" s="36">
        <v>631.36666666666667</v>
      </c>
      <c r="E386" s="36">
        <v>622.83333333333337</v>
      </c>
      <c r="F386" s="36">
        <v>614.91666666666674</v>
      </c>
      <c r="G386" s="36">
        <v>606.38333333333344</v>
      </c>
      <c r="H386" s="36">
        <v>639.2833333333333</v>
      </c>
      <c r="I386" s="36">
        <v>647.81666666666661</v>
      </c>
      <c r="J386" s="36">
        <v>655.73333333333323</v>
      </c>
      <c r="K386" s="31">
        <v>639.9</v>
      </c>
      <c r="L386" s="31">
        <v>623.45000000000005</v>
      </c>
      <c r="M386" s="31">
        <v>2.29318</v>
      </c>
      <c r="N386" s="1"/>
      <c r="O386" s="1"/>
    </row>
    <row r="387" spans="1:15" ht="12.75" customHeight="1">
      <c r="A387" s="33">
        <v>377</v>
      </c>
      <c r="B387" s="53" t="s">
        <v>1081</v>
      </c>
      <c r="C387" s="31">
        <v>1773.9</v>
      </c>
      <c r="D387" s="36">
        <v>1767.6833333333334</v>
      </c>
      <c r="E387" s="36">
        <v>1733.5166666666669</v>
      </c>
      <c r="F387" s="36">
        <v>1693.1333333333334</v>
      </c>
      <c r="G387" s="36">
        <v>1658.9666666666669</v>
      </c>
      <c r="H387" s="36">
        <v>1808.0666666666668</v>
      </c>
      <c r="I387" s="36">
        <v>1842.2333333333333</v>
      </c>
      <c r="J387" s="36">
        <v>1882.6166666666668</v>
      </c>
      <c r="K387" s="31">
        <v>1801.85</v>
      </c>
      <c r="L387" s="31">
        <v>1727.3</v>
      </c>
      <c r="M387" s="31">
        <v>1.73797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251.75</v>
      </c>
      <c r="D388" s="36">
        <v>252.46666666666667</v>
      </c>
      <c r="E388" s="36">
        <v>250.28333333333333</v>
      </c>
      <c r="F388" s="36">
        <v>248.81666666666666</v>
      </c>
      <c r="G388" s="36">
        <v>246.63333333333333</v>
      </c>
      <c r="H388" s="36">
        <v>253.93333333333334</v>
      </c>
      <c r="I388" s="36">
        <v>256.11666666666667</v>
      </c>
      <c r="J388" s="36">
        <v>257.58333333333337</v>
      </c>
      <c r="K388" s="31">
        <v>254.65</v>
      </c>
      <c r="L388" s="31">
        <v>251</v>
      </c>
      <c r="M388" s="31">
        <v>24.288150000000002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543.95000000000005</v>
      </c>
      <c r="D389" s="36">
        <v>543.63333333333333</v>
      </c>
      <c r="E389" s="36">
        <v>539.61666666666667</v>
      </c>
      <c r="F389" s="36">
        <v>535.2833333333333</v>
      </c>
      <c r="G389" s="36">
        <v>531.26666666666665</v>
      </c>
      <c r="H389" s="36">
        <v>547.9666666666667</v>
      </c>
      <c r="I389" s="36">
        <v>551.98333333333335</v>
      </c>
      <c r="J389" s="36">
        <v>556.31666666666672</v>
      </c>
      <c r="K389" s="31">
        <v>547.65</v>
      </c>
      <c r="L389" s="31">
        <v>539.29999999999995</v>
      </c>
      <c r="M389" s="31">
        <v>76.802520000000001</v>
      </c>
      <c r="N389" s="1"/>
      <c r="O389" s="1"/>
    </row>
    <row r="390" spans="1:15" ht="12.75" customHeight="1">
      <c r="A390" s="33">
        <v>380</v>
      </c>
      <c r="B390" s="53" t="s">
        <v>459</v>
      </c>
      <c r="C390" s="31">
        <v>660.05</v>
      </c>
      <c r="D390" s="36">
        <v>656.4</v>
      </c>
      <c r="E390" s="36">
        <v>648.09999999999991</v>
      </c>
      <c r="F390" s="36">
        <v>636.15</v>
      </c>
      <c r="G390" s="36">
        <v>627.84999999999991</v>
      </c>
      <c r="H390" s="36">
        <v>668.34999999999991</v>
      </c>
      <c r="I390" s="36">
        <v>676.64999999999986</v>
      </c>
      <c r="J390" s="36">
        <v>688.59999999999991</v>
      </c>
      <c r="K390" s="31">
        <v>664.7</v>
      </c>
      <c r="L390" s="31">
        <v>644.45000000000005</v>
      </c>
      <c r="M390" s="31">
        <v>1.4722500000000001</v>
      </c>
      <c r="N390" s="1"/>
      <c r="O390" s="1"/>
    </row>
    <row r="391" spans="1:15" ht="12.75" customHeight="1">
      <c r="A391" s="33">
        <v>381</v>
      </c>
      <c r="B391" s="53" t="s">
        <v>460</v>
      </c>
      <c r="C391" s="31">
        <v>696.05</v>
      </c>
      <c r="D391" s="36">
        <v>686.41666666666663</v>
      </c>
      <c r="E391" s="36">
        <v>674.48333333333323</v>
      </c>
      <c r="F391" s="36">
        <v>652.91666666666663</v>
      </c>
      <c r="G391" s="36">
        <v>640.98333333333323</v>
      </c>
      <c r="H391" s="36">
        <v>707.98333333333323</v>
      </c>
      <c r="I391" s="36">
        <v>719.91666666666663</v>
      </c>
      <c r="J391" s="36">
        <v>741.48333333333323</v>
      </c>
      <c r="K391" s="31">
        <v>698.35</v>
      </c>
      <c r="L391" s="31">
        <v>664.85</v>
      </c>
      <c r="M391" s="31">
        <v>21.380549999999999</v>
      </c>
      <c r="N391" s="1"/>
      <c r="O391" s="1"/>
    </row>
    <row r="392" spans="1:15" ht="12.75" customHeight="1">
      <c r="A392" s="33">
        <v>382</v>
      </c>
      <c r="B392" s="53" t="s">
        <v>461</v>
      </c>
      <c r="C392" s="31">
        <v>1730.8</v>
      </c>
      <c r="D392" s="36">
        <v>1729.8500000000001</v>
      </c>
      <c r="E392" s="36">
        <v>1702.1500000000003</v>
      </c>
      <c r="F392" s="36">
        <v>1673.5000000000002</v>
      </c>
      <c r="G392" s="36">
        <v>1645.8000000000004</v>
      </c>
      <c r="H392" s="36">
        <v>1758.5000000000002</v>
      </c>
      <c r="I392" s="36">
        <v>1786.2</v>
      </c>
      <c r="J392" s="36">
        <v>1814.8500000000001</v>
      </c>
      <c r="K392" s="31">
        <v>1757.55</v>
      </c>
      <c r="L392" s="31">
        <v>1701.2</v>
      </c>
      <c r="M392" s="31">
        <v>1.722</v>
      </c>
      <c r="N392" s="1"/>
      <c r="O392" s="1"/>
    </row>
    <row r="393" spans="1:15" ht="12.75" customHeight="1">
      <c r="A393" s="33">
        <v>383</v>
      </c>
      <c r="B393" s="53" t="s">
        <v>462</v>
      </c>
      <c r="C393" s="31">
        <v>290.8</v>
      </c>
      <c r="D393" s="36">
        <v>288.26666666666665</v>
      </c>
      <c r="E393" s="36">
        <v>283.0333333333333</v>
      </c>
      <c r="F393" s="36">
        <v>275.26666666666665</v>
      </c>
      <c r="G393" s="36">
        <v>270.0333333333333</v>
      </c>
      <c r="H393" s="36">
        <v>296.0333333333333</v>
      </c>
      <c r="I393" s="36">
        <v>301.26666666666665</v>
      </c>
      <c r="J393" s="36">
        <v>309.0333333333333</v>
      </c>
      <c r="K393" s="31">
        <v>293.5</v>
      </c>
      <c r="L393" s="31">
        <v>280.5</v>
      </c>
      <c r="M393" s="31">
        <v>295.99889000000002</v>
      </c>
      <c r="N393" s="1"/>
      <c r="O393" s="1"/>
    </row>
    <row r="394" spans="1:15" ht="12.75" customHeight="1">
      <c r="A394" s="33">
        <v>384</v>
      </c>
      <c r="B394" s="53" t="s">
        <v>1082</v>
      </c>
      <c r="C394" s="31">
        <v>408.95</v>
      </c>
      <c r="D394" s="36">
        <v>407.31666666666661</v>
      </c>
      <c r="E394" s="36">
        <v>401.73333333333323</v>
      </c>
      <c r="F394" s="36">
        <v>394.51666666666665</v>
      </c>
      <c r="G394" s="36">
        <v>388.93333333333328</v>
      </c>
      <c r="H394" s="36">
        <v>414.53333333333319</v>
      </c>
      <c r="I394" s="36">
        <v>420.11666666666656</v>
      </c>
      <c r="J394" s="36">
        <v>427.33333333333314</v>
      </c>
      <c r="K394" s="31">
        <v>412.9</v>
      </c>
      <c r="L394" s="31">
        <v>400.1</v>
      </c>
      <c r="M394" s="31">
        <v>56.216830000000002</v>
      </c>
      <c r="N394" s="1"/>
      <c r="O394" s="1"/>
    </row>
    <row r="395" spans="1:15" ht="12.75" customHeight="1">
      <c r="A395" s="33">
        <v>385</v>
      </c>
      <c r="B395" s="53" t="s">
        <v>463</v>
      </c>
      <c r="C395" s="31">
        <v>1341.75</v>
      </c>
      <c r="D395" s="36">
        <v>1347.6000000000001</v>
      </c>
      <c r="E395" s="36">
        <v>1325.2000000000003</v>
      </c>
      <c r="F395" s="36">
        <v>1308.6500000000001</v>
      </c>
      <c r="G395" s="36">
        <v>1286.2500000000002</v>
      </c>
      <c r="H395" s="36">
        <v>1364.1500000000003</v>
      </c>
      <c r="I395" s="36">
        <v>1386.5500000000004</v>
      </c>
      <c r="J395" s="36">
        <v>1403.1000000000004</v>
      </c>
      <c r="K395" s="31">
        <v>1370</v>
      </c>
      <c r="L395" s="31">
        <v>1331.05</v>
      </c>
      <c r="M395" s="31">
        <v>0.79149999999999998</v>
      </c>
      <c r="N395" s="1"/>
      <c r="O395" s="1"/>
    </row>
    <row r="396" spans="1:15" ht="12.75" customHeight="1">
      <c r="A396" s="33">
        <v>386</v>
      </c>
      <c r="B396" s="53" t="s">
        <v>464</v>
      </c>
      <c r="C396" s="31">
        <v>303.35000000000002</v>
      </c>
      <c r="D396" s="36">
        <v>302.88333333333333</v>
      </c>
      <c r="E396" s="36">
        <v>301.11666666666667</v>
      </c>
      <c r="F396" s="36">
        <v>298.88333333333333</v>
      </c>
      <c r="G396" s="36">
        <v>297.11666666666667</v>
      </c>
      <c r="H396" s="36">
        <v>305.11666666666667</v>
      </c>
      <c r="I396" s="36">
        <v>306.88333333333333</v>
      </c>
      <c r="J396" s="36">
        <v>309.11666666666667</v>
      </c>
      <c r="K396" s="31">
        <v>304.64999999999998</v>
      </c>
      <c r="L396" s="31">
        <v>300.64999999999998</v>
      </c>
      <c r="M396" s="31">
        <v>1.5787100000000001</v>
      </c>
      <c r="N396" s="1"/>
      <c r="O396" s="1"/>
    </row>
    <row r="397" spans="1:15" ht="12.75" customHeight="1">
      <c r="A397" s="33">
        <v>387</v>
      </c>
      <c r="B397" s="53" t="s">
        <v>807</v>
      </c>
      <c r="C397" s="31">
        <v>719.25</v>
      </c>
      <c r="D397" s="36">
        <v>719.51666666666677</v>
      </c>
      <c r="E397" s="36">
        <v>713.03333333333353</v>
      </c>
      <c r="F397" s="36">
        <v>706.81666666666672</v>
      </c>
      <c r="G397" s="36">
        <v>700.33333333333348</v>
      </c>
      <c r="H397" s="36">
        <v>725.73333333333358</v>
      </c>
      <c r="I397" s="36">
        <v>732.21666666666692</v>
      </c>
      <c r="J397" s="36">
        <v>738.43333333333362</v>
      </c>
      <c r="K397" s="31">
        <v>726</v>
      </c>
      <c r="L397" s="31">
        <v>713.3</v>
      </c>
      <c r="M397" s="31">
        <v>1.91394</v>
      </c>
      <c r="N397" s="1"/>
      <c r="O397" s="1"/>
    </row>
    <row r="398" spans="1:15" ht="12.75" customHeight="1">
      <c r="A398" s="33">
        <v>388</v>
      </c>
      <c r="B398" s="53" t="s">
        <v>465</v>
      </c>
      <c r="C398" s="31">
        <v>148.4</v>
      </c>
      <c r="D398" s="36">
        <v>147.73333333333335</v>
      </c>
      <c r="E398" s="36">
        <v>144.76666666666671</v>
      </c>
      <c r="F398" s="36">
        <v>141.13333333333335</v>
      </c>
      <c r="G398" s="36">
        <v>138.16666666666671</v>
      </c>
      <c r="H398" s="36">
        <v>151.3666666666667</v>
      </c>
      <c r="I398" s="36">
        <v>154.33333333333334</v>
      </c>
      <c r="J398" s="36">
        <v>157.9666666666667</v>
      </c>
      <c r="K398" s="31">
        <v>150.69999999999999</v>
      </c>
      <c r="L398" s="31">
        <v>144.1</v>
      </c>
      <c r="M398" s="31">
        <v>34.284410000000001</v>
      </c>
      <c r="N398" s="1"/>
      <c r="O398" s="1"/>
    </row>
    <row r="399" spans="1:15" ht="12.75" customHeight="1">
      <c r="A399" s="33">
        <v>389</v>
      </c>
      <c r="B399" s="53" t="s">
        <v>466</v>
      </c>
      <c r="C399" s="31">
        <v>3247.55</v>
      </c>
      <c r="D399" s="36">
        <v>3172.1833333333329</v>
      </c>
      <c r="E399" s="36">
        <v>3075.3666666666659</v>
      </c>
      <c r="F399" s="36">
        <v>2903.1833333333329</v>
      </c>
      <c r="G399" s="36">
        <v>2806.3666666666659</v>
      </c>
      <c r="H399" s="36">
        <v>3344.3666666666659</v>
      </c>
      <c r="I399" s="36">
        <v>3441.1833333333325</v>
      </c>
      <c r="J399" s="36">
        <v>3613.3666666666659</v>
      </c>
      <c r="K399" s="31">
        <v>3269</v>
      </c>
      <c r="L399" s="31">
        <v>3000</v>
      </c>
      <c r="M399" s="31">
        <v>1.41777</v>
      </c>
      <c r="N399" s="1"/>
      <c r="O399" s="1"/>
    </row>
    <row r="400" spans="1:15" ht="12.75" customHeight="1">
      <c r="A400" s="33">
        <v>390</v>
      </c>
      <c r="B400" s="53" t="s">
        <v>467</v>
      </c>
      <c r="C400" s="31">
        <v>74.650000000000006</v>
      </c>
      <c r="D400" s="36">
        <v>75.2</v>
      </c>
      <c r="E400" s="36">
        <v>73.350000000000009</v>
      </c>
      <c r="F400" s="36">
        <v>72.050000000000011</v>
      </c>
      <c r="G400" s="36">
        <v>70.200000000000017</v>
      </c>
      <c r="H400" s="36">
        <v>76.5</v>
      </c>
      <c r="I400" s="36">
        <v>78.349999999999994</v>
      </c>
      <c r="J400" s="36">
        <v>79.649999999999991</v>
      </c>
      <c r="K400" s="31">
        <v>77.05</v>
      </c>
      <c r="L400" s="31">
        <v>73.900000000000006</v>
      </c>
      <c r="M400" s="31">
        <v>29.977139999999999</v>
      </c>
      <c r="N400" s="1"/>
      <c r="O400" s="1"/>
    </row>
    <row r="401" spans="1:15" ht="12.75" customHeight="1">
      <c r="A401" s="33">
        <v>391</v>
      </c>
      <c r="B401" s="53" t="s">
        <v>468</v>
      </c>
      <c r="C401" s="31">
        <v>2253.85</v>
      </c>
      <c r="D401" s="36">
        <v>2227.3166666666671</v>
      </c>
      <c r="E401" s="36">
        <v>2180.6333333333341</v>
      </c>
      <c r="F401" s="36">
        <v>2107.416666666667</v>
      </c>
      <c r="G401" s="36">
        <v>2060.733333333334</v>
      </c>
      <c r="H401" s="36">
        <v>2300.5333333333342</v>
      </c>
      <c r="I401" s="36">
        <v>2347.2166666666676</v>
      </c>
      <c r="J401" s="36">
        <v>2420.4333333333343</v>
      </c>
      <c r="K401" s="31">
        <v>2274</v>
      </c>
      <c r="L401" s="31">
        <v>2154.1</v>
      </c>
      <c r="M401" s="31">
        <v>5.2119299999999997</v>
      </c>
      <c r="N401" s="1"/>
      <c r="O401" s="1"/>
    </row>
    <row r="402" spans="1:15" ht="12.75" customHeight="1">
      <c r="A402" s="33">
        <v>392</v>
      </c>
      <c r="B402" s="53" t="s">
        <v>469</v>
      </c>
      <c r="C402" s="31">
        <v>211.2</v>
      </c>
      <c r="D402" s="36">
        <v>210.35</v>
      </c>
      <c r="E402" s="36">
        <v>207.45</v>
      </c>
      <c r="F402" s="36">
        <v>203.7</v>
      </c>
      <c r="G402" s="36">
        <v>200.79999999999998</v>
      </c>
      <c r="H402" s="36">
        <v>214.1</v>
      </c>
      <c r="I402" s="36">
        <v>217.00000000000003</v>
      </c>
      <c r="J402" s="36">
        <v>220.75</v>
      </c>
      <c r="K402" s="31">
        <v>213.25</v>
      </c>
      <c r="L402" s="31">
        <v>206.6</v>
      </c>
      <c r="M402" s="31">
        <v>32.296230000000001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2871.4</v>
      </c>
      <c r="D403" s="36">
        <v>2857.4333333333329</v>
      </c>
      <c r="E403" s="36">
        <v>2840.4666666666658</v>
      </c>
      <c r="F403" s="36">
        <v>2809.5333333333328</v>
      </c>
      <c r="G403" s="36">
        <v>2792.5666666666657</v>
      </c>
      <c r="H403" s="36">
        <v>2888.3666666666659</v>
      </c>
      <c r="I403" s="36">
        <v>2905.333333333333</v>
      </c>
      <c r="J403" s="36">
        <v>2936.266666666666</v>
      </c>
      <c r="K403" s="31">
        <v>2874.4</v>
      </c>
      <c r="L403" s="31">
        <v>2826.5</v>
      </c>
      <c r="M403" s="31">
        <v>54.582380000000001</v>
      </c>
      <c r="N403" s="1"/>
      <c r="O403" s="1"/>
    </row>
    <row r="404" spans="1:15" ht="12.75" customHeight="1">
      <c r="A404" s="33">
        <v>394</v>
      </c>
      <c r="B404" s="53" t="s">
        <v>470</v>
      </c>
      <c r="C404" s="31">
        <v>105.9</v>
      </c>
      <c r="D404" s="36">
        <v>105.56666666666668</v>
      </c>
      <c r="E404" s="36">
        <v>103.18333333333335</v>
      </c>
      <c r="F404" s="36">
        <v>100.46666666666667</v>
      </c>
      <c r="G404" s="36">
        <v>98.083333333333343</v>
      </c>
      <c r="H404" s="36">
        <v>108.28333333333336</v>
      </c>
      <c r="I404" s="36">
        <v>110.66666666666669</v>
      </c>
      <c r="J404" s="36">
        <v>113.38333333333337</v>
      </c>
      <c r="K404" s="31">
        <v>107.95</v>
      </c>
      <c r="L404" s="31">
        <v>102.85</v>
      </c>
      <c r="M404" s="31">
        <v>82.273920000000004</v>
      </c>
      <c r="N404" s="1"/>
      <c r="O404" s="1"/>
    </row>
    <row r="405" spans="1:15" ht="12.75" customHeight="1">
      <c r="A405" s="33">
        <v>395</v>
      </c>
      <c r="B405" s="53" t="s">
        <v>471</v>
      </c>
      <c r="C405" s="31">
        <v>1446.55</v>
      </c>
      <c r="D405" s="36">
        <v>1442.0666666666666</v>
      </c>
      <c r="E405" s="36">
        <v>1434.4833333333331</v>
      </c>
      <c r="F405" s="36">
        <v>1422.4166666666665</v>
      </c>
      <c r="G405" s="36">
        <v>1414.833333333333</v>
      </c>
      <c r="H405" s="36">
        <v>1454.1333333333332</v>
      </c>
      <c r="I405" s="36">
        <v>1461.7166666666667</v>
      </c>
      <c r="J405" s="36">
        <v>1473.7833333333333</v>
      </c>
      <c r="K405" s="31">
        <v>1449.65</v>
      </c>
      <c r="L405" s="31">
        <v>1430</v>
      </c>
      <c r="M405" s="31">
        <v>0.28697</v>
      </c>
      <c r="N405" s="1"/>
      <c r="O405" s="1"/>
    </row>
    <row r="406" spans="1:15" ht="12.75" customHeight="1">
      <c r="A406" s="33">
        <v>396</v>
      </c>
      <c r="B406" s="53" t="s">
        <v>1083</v>
      </c>
      <c r="C406" s="31">
        <v>81.900000000000006</v>
      </c>
      <c r="D406" s="36">
        <v>82.083333333333329</v>
      </c>
      <c r="E406" s="36">
        <v>81.516666666666652</v>
      </c>
      <c r="F406" s="36">
        <v>81.133333333333326</v>
      </c>
      <c r="G406" s="36">
        <v>80.566666666666649</v>
      </c>
      <c r="H406" s="36">
        <v>82.466666666666654</v>
      </c>
      <c r="I406" s="36">
        <v>83.033333333333346</v>
      </c>
      <c r="J406" s="36">
        <v>83.416666666666657</v>
      </c>
      <c r="K406" s="31">
        <v>82.65</v>
      </c>
      <c r="L406" s="31">
        <v>81.7</v>
      </c>
      <c r="M406" s="31">
        <v>7.9604400000000002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714.9</v>
      </c>
      <c r="D407" s="36">
        <v>715.2833333333333</v>
      </c>
      <c r="E407" s="36">
        <v>712.16666666666663</v>
      </c>
      <c r="F407" s="36">
        <v>709.43333333333328</v>
      </c>
      <c r="G407" s="36">
        <v>706.31666666666661</v>
      </c>
      <c r="H407" s="36">
        <v>718.01666666666665</v>
      </c>
      <c r="I407" s="36">
        <v>721.13333333333344</v>
      </c>
      <c r="J407" s="36">
        <v>723.86666666666667</v>
      </c>
      <c r="K407" s="31">
        <v>718.4</v>
      </c>
      <c r="L407" s="31">
        <v>712.55</v>
      </c>
      <c r="M407" s="31">
        <v>6.4745400000000002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1434.2</v>
      </c>
      <c r="D408" s="36">
        <v>1438.2333333333333</v>
      </c>
      <c r="E408" s="36">
        <v>1426.4666666666667</v>
      </c>
      <c r="F408" s="36">
        <v>1418.7333333333333</v>
      </c>
      <c r="G408" s="36">
        <v>1406.9666666666667</v>
      </c>
      <c r="H408" s="36">
        <v>1445.9666666666667</v>
      </c>
      <c r="I408" s="36">
        <v>1457.7333333333336</v>
      </c>
      <c r="J408" s="36">
        <v>1465.4666666666667</v>
      </c>
      <c r="K408" s="31">
        <v>1450</v>
      </c>
      <c r="L408" s="31">
        <v>1430.5</v>
      </c>
      <c r="M408" s="31">
        <v>24.33315</v>
      </c>
      <c r="N408" s="1"/>
      <c r="O408" s="1"/>
    </row>
    <row r="409" spans="1:15" ht="12.75" customHeight="1">
      <c r="A409" s="33">
        <v>399</v>
      </c>
      <c r="B409" s="53" t="s">
        <v>472</v>
      </c>
      <c r="C409" s="31">
        <v>134.75</v>
      </c>
      <c r="D409" s="36">
        <v>133.98333333333332</v>
      </c>
      <c r="E409" s="36">
        <v>132.06666666666663</v>
      </c>
      <c r="F409" s="36">
        <v>129.38333333333333</v>
      </c>
      <c r="G409" s="36">
        <v>127.46666666666664</v>
      </c>
      <c r="H409" s="36">
        <v>136.66666666666663</v>
      </c>
      <c r="I409" s="36">
        <v>138.58333333333331</v>
      </c>
      <c r="J409" s="36">
        <v>141.26666666666662</v>
      </c>
      <c r="K409" s="31">
        <v>135.9</v>
      </c>
      <c r="L409" s="31">
        <v>131.30000000000001</v>
      </c>
      <c r="M409" s="31">
        <v>193.67923999999999</v>
      </c>
      <c r="N409" s="1"/>
      <c r="O409" s="1"/>
    </row>
    <row r="410" spans="1:15" ht="12.75" customHeight="1">
      <c r="A410" s="33">
        <v>400</v>
      </c>
      <c r="B410" s="53" t="s">
        <v>473</v>
      </c>
      <c r="C410" s="31">
        <v>5985.15</v>
      </c>
      <c r="D410" s="36">
        <v>5905.4000000000005</v>
      </c>
      <c r="E410" s="36">
        <v>5720.8000000000011</v>
      </c>
      <c r="F410" s="36">
        <v>5456.4500000000007</v>
      </c>
      <c r="G410" s="36">
        <v>5271.8500000000013</v>
      </c>
      <c r="H410" s="36">
        <v>6169.7500000000009</v>
      </c>
      <c r="I410" s="36">
        <v>6354.3500000000013</v>
      </c>
      <c r="J410" s="36">
        <v>6618.7000000000007</v>
      </c>
      <c r="K410" s="31">
        <v>6090</v>
      </c>
      <c r="L410" s="31">
        <v>5641.05</v>
      </c>
      <c r="M410" s="31">
        <v>2.1368299999999998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2280.35</v>
      </c>
      <c r="D411" s="36">
        <v>2275.4499999999998</v>
      </c>
      <c r="E411" s="36">
        <v>2263.4499999999998</v>
      </c>
      <c r="F411" s="36">
        <v>2246.5500000000002</v>
      </c>
      <c r="G411" s="36">
        <v>2234.5500000000002</v>
      </c>
      <c r="H411" s="36">
        <v>2292.3499999999995</v>
      </c>
      <c r="I411" s="36">
        <v>2304.3499999999995</v>
      </c>
      <c r="J411" s="36">
        <v>2321.2499999999991</v>
      </c>
      <c r="K411" s="31">
        <v>2287.4499999999998</v>
      </c>
      <c r="L411" s="31">
        <v>2258.5500000000002</v>
      </c>
      <c r="M411" s="31">
        <v>3.2157200000000001</v>
      </c>
      <c r="N411" s="1"/>
      <c r="O411" s="1"/>
    </row>
    <row r="412" spans="1:15" ht="12.75" customHeight="1">
      <c r="A412" s="33">
        <v>402</v>
      </c>
      <c r="B412" s="53" t="s">
        <v>836</v>
      </c>
      <c r="C412" s="31">
        <v>2079.0500000000002</v>
      </c>
      <c r="D412" s="36">
        <v>2064.5833333333335</v>
      </c>
      <c r="E412" s="36">
        <v>2039.166666666667</v>
      </c>
      <c r="F412" s="36">
        <v>1999.2833333333335</v>
      </c>
      <c r="G412" s="36">
        <v>1973.866666666667</v>
      </c>
      <c r="H412" s="36">
        <v>2104.4666666666672</v>
      </c>
      <c r="I412" s="36">
        <v>2129.8833333333341</v>
      </c>
      <c r="J412" s="36">
        <v>2169.7666666666669</v>
      </c>
      <c r="K412" s="31">
        <v>2090</v>
      </c>
      <c r="L412" s="31">
        <v>2024.7</v>
      </c>
      <c r="M412" s="31">
        <v>0.33532000000000001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129.35</v>
      </c>
      <c r="D413" s="36">
        <v>129</v>
      </c>
      <c r="E413" s="36">
        <v>127.9</v>
      </c>
      <c r="F413" s="36">
        <v>126.45</v>
      </c>
      <c r="G413" s="36">
        <v>125.35000000000001</v>
      </c>
      <c r="H413" s="36">
        <v>130.44999999999999</v>
      </c>
      <c r="I413" s="36">
        <v>131.55000000000001</v>
      </c>
      <c r="J413" s="36">
        <v>133</v>
      </c>
      <c r="K413" s="31">
        <v>130.1</v>
      </c>
      <c r="L413" s="31">
        <v>127.55</v>
      </c>
      <c r="M413" s="31">
        <v>121.31501</v>
      </c>
      <c r="N413" s="1"/>
      <c r="O413" s="1"/>
    </row>
    <row r="414" spans="1:15" ht="12.75" customHeight="1">
      <c r="A414" s="33">
        <v>404</v>
      </c>
      <c r="B414" s="53" t="s">
        <v>474</v>
      </c>
      <c r="C414" s="31">
        <v>8851.9500000000007</v>
      </c>
      <c r="D414" s="36">
        <v>8818.6166666666668</v>
      </c>
      <c r="E414" s="36">
        <v>8627.3333333333339</v>
      </c>
      <c r="F414" s="36">
        <v>8402.7166666666672</v>
      </c>
      <c r="G414" s="36">
        <v>8211.4333333333343</v>
      </c>
      <c r="H414" s="36">
        <v>9043.2333333333336</v>
      </c>
      <c r="I414" s="36">
        <v>9234.5166666666664</v>
      </c>
      <c r="J414" s="36">
        <v>9459.1333333333332</v>
      </c>
      <c r="K414" s="31">
        <v>9009.9</v>
      </c>
      <c r="L414" s="31">
        <v>8594</v>
      </c>
      <c r="M414" s="31">
        <v>0.59157999999999999</v>
      </c>
      <c r="N414" s="1"/>
      <c r="O414" s="1"/>
    </row>
    <row r="415" spans="1:15" ht="12.75" customHeight="1">
      <c r="A415" s="33">
        <v>405</v>
      </c>
      <c r="B415" s="53" t="s">
        <v>475</v>
      </c>
      <c r="C415" s="31">
        <v>1390.95</v>
      </c>
      <c r="D415" s="36">
        <v>1387.75</v>
      </c>
      <c r="E415" s="36">
        <v>1373.2</v>
      </c>
      <c r="F415" s="36">
        <v>1355.45</v>
      </c>
      <c r="G415" s="36">
        <v>1340.9</v>
      </c>
      <c r="H415" s="36">
        <v>1405.5</v>
      </c>
      <c r="I415" s="36">
        <v>1420.0500000000002</v>
      </c>
      <c r="J415" s="36">
        <v>1437.8</v>
      </c>
      <c r="K415" s="31">
        <v>1402.3</v>
      </c>
      <c r="L415" s="31">
        <v>1370</v>
      </c>
      <c r="M415" s="31">
        <v>0.97645000000000004</v>
      </c>
      <c r="N415" s="1"/>
      <c r="O415" s="1"/>
    </row>
    <row r="416" spans="1:15" ht="12.75" customHeight="1">
      <c r="A416" s="33">
        <v>406</v>
      </c>
      <c r="B416" s="53" t="s">
        <v>837</v>
      </c>
      <c r="C416" s="31">
        <v>437.35</v>
      </c>
      <c r="D416" s="36">
        <v>434.53333333333336</v>
      </c>
      <c r="E416" s="36">
        <v>427.26666666666671</v>
      </c>
      <c r="F416" s="36">
        <v>417.18333333333334</v>
      </c>
      <c r="G416" s="36">
        <v>409.91666666666669</v>
      </c>
      <c r="H416" s="36">
        <v>444.61666666666673</v>
      </c>
      <c r="I416" s="36">
        <v>451.88333333333338</v>
      </c>
      <c r="J416" s="36">
        <v>461.96666666666675</v>
      </c>
      <c r="K416" s="31">
        <v>441.8</v>
      </c>
      <c r="L416" s="31">
        <v>424.45</v>
      </c>
      <c r="M416" s="31">
        <v>2.7478799999999999</v>
      </c>
      <c r="N416" s="1"/>
      <c r="O416" s="1"/>
    </row>
    <row r="417" spans="1:15" ht="12.75" customHeight="1">
      <c r="A417" s="33">
        <v>407</v>
      </c>
      <c r="B417" s="53" t="s">
        <v>476</v>
      </c>
      <c r="C417" s="31">
        <v>4311.6499999999996</v>
      </c>
      <c r="D417" s="36">
        <v>4375.9333333333334</v>
      </c>
      <c r="E417" s="36">
        <v>4160.8666666666668</v>
      </c>
      <c r="F417" s="36">
        <v>4010.083333333333</v>
      </c>
      <c r="G417" s="36">
        <v>3795.0166666666664</v>
      </c>
      <c r="H417" s="36">
        <v>4526.7166666666672</v>
      </c>
      <c r="I417" s="36">
        <v>4741.7833333333347</v>
      </c>
      <c r="J417" s="36">
        <v>4892.5666666666675</v>
      </c>
      <c r="K417" s="31">
        <v>4591</v>
      </c>
      <c r="L417" s="31">
        <v>4225.1499999999996</v>
      </c>
      <c r="M417" s="31">
        <v>5.5340299999999996</v>
      </c>
      <c r="N417" s="1"/>
      <c r="O417" s="1"/>
    </row>
    <row r="418" spans="1:15" ht="12.75" customHeight="1">
      <c r="A418" s="33">
        <v>408</v>
      </c>
      <c r="B418" s="53" t="s">
        <v>1084</v>
      </c>
      <c r="C418" s="31">
        <v>877.25</v>
      </c>
      <c r="D418" s="36">
        <v>865.5</v>
      </c>
      <c r="E418" s="36">
        <v>853.75</v>
      </c>
      <c r="F418" s="36">
        <v>830.25</v>
      </c>
      <c r="G418" s="36">
        <v>818.5</v>
      </c>
      <c r="H418" s="36">
        <v>889</v>
      </c>
      <c r="I418" s="36">
        <v>900.75</v>
      </c>
      <c r="J418" s="36">
        <v>924.25</v>
      </c>
      <c r="K418" s="31">
        <v>877.25</v>
      </c>
      <c r="L418" s="31">
        <v>842</v>
      </c>
      <c r="M418" s="31">
        <v>1.4547699999999999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26305.8</v>
      </c>
      <c r="D419" s="36">
        <v>26038.483333333334</v>
      </c>
      <c r="E419" s="36">
        <v>25733.566666666666</v>
      </c>
      <c r="F419" s="36">
        <v>25161.333333333332</v>
      </c>
      <c r="G419" s="36">
        <v>24856.416666666664</v>
      </c>
      <c r="H419" s="36">
        <v>26610.716666666667</v>
      </c>
      <c r="I419" s="36">
        <v>26915.633333333331</v>
      </c>
      <c r="J419" s="36">
        <v>27487.866666666669</v>
      </c>
      <c r="K419" s="31">
        <v>26343.4</v>
      </c>
      <c r="L419" s="31">
        <v>25466.25</v>
      </c>
      <c r="M419" s="31">
        <v>0.32324999999999998</v>
      </c>
      <c r="N419" s="1"/>
      <c r="O419" s="1"/>
    </row>
    <row r="420" spans="1:15" ht="12.75" customHeight="1">
      <c r="A420" s="33">
        <v>410</v>
      </c>
      <c r="B420" s="53" t="s">
        <v>477</v>
      </c>
      <c r="C420" s="31">
        <v>42.5</v>
      </c>
      <c r="D420" s="36">
        <v>42.333333333333336</v>
      </c>
      <c r="E420" s="36">
        <v>41.966666666666669</v>
      </c>
      <c r="F420" s="36">
        <v>41.43333333333333</v>
      </c>
      <c r="G420" s="36">
        <v>41.066666666666663</v>
      </c>
      <c r="H420" s="36">
        <v>42.866666666666674</v>
      </c>
      <c r="I420" s="36">
        <v>43.233333333333334</v>
      </c>
      <c r="J420" s="36">
        <v>43.76666666666668</v>
      </c>
      <c r="K420" s="31">
        <v>42.7</v>
      </c>
      <c r="L420" s="31">
        <v>41.8</v>
      </c>
      <c r="M420" s="31">
        <v>44.919789999999999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2371.6</v>
      </c>
      <c r="D421" s="36">
        <v>2359.75</v>
      </c>
      <c r="E421" s="36">
        <v>2332.85</v>
      </c>
      <c r="F421" s="36">
        <v>2294.1</v>
      </c>
      <c r="G421" s="36">
        <v>2267.1999999999998</v>
      </c>
      <c r="H421" s="36">
        <v>2398.5</v>
      </c>
      <c r="I421" s="36">
        <v>2425.3999999999996</v>
      </c>
      <c r="J421" s="36">
        <v>2464.15</v>
      </c>
      <c r="K421" s="31">
        <v>2386.65</v>
      </c>
      <c r="L421" s="31">
        <v>2321</v>
      </c>
      <c r="M421" s="31">
        <v>9.4582700000000006</v>
      </c>
      <c r="N421" s="1"/>
      <c r="O421" s="1"/>
    </row>
    <row r="422" spans="1:15" ht="12.75" customHeight="1">
      <c r="A422" s="33">
        <v>412</v>
      </c>
      <c r="B422" s="53" t="s">
        <v>478</v>
      </c>
      <c r="C422" s="31">
        <v>624.54999999999995</v>
      </c>
      <c r="D422" s="36">
        <v>614.58333333333337</v>
      </c>
      <c r="E422" s="36">
        <v>599.9666666666667</v>
      </c>
      <c r="F422" s="36">
        <v>575.38333333333333</v>
      </c>
      <c r="G422" s="36">
        <v>560.76666666666665</v>
      </c>
      <c r="H422" s="36">
        <v>639.16666666666674</v>
      </c>
      <c r="I422" s="36">
        <v>653.7833333333333</v>
      </c>
      <c r="J422" s="36">
        <v>678.36666666666679</v>
      </c>
      <c r="K422" s="31">
        <v>629.20000000000005</v>
      </c>
      <c r="L422" s="31">
        <v>590</v>
      </c>
      <c r="M422" s="31">
        <v>16.3704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7185.35</v>
      </c>
      <c r="D423" s="36">
        <v>7153.1500000000005</v>
      </c>
      <c r="E423" s="36">
        <v>7076.3000000000011</v>
      </c>
      <c r="F423" s="36">
        <v>6967.2500000000009</v>
      </c>
      <c r="G423" s="36">
        <v>6890.4000000000015</v>
      </c>
      <c r="H423" s="36">
        <v>7262.2000000000007</v>
      </c>
      <c r="I423" s="36">
        <v>7339.0500000000011</v>
      </c>
      <c r="J423" s="36">
        <v>7448.1</v>
      </c>
      <c r="K423" s="31">
        <v>7230</v>
      </c>
      <c r="L423" s="31">
        <v>7044.1</v>
      </c>
      <c r="M423" s="31">
        <v>6.7663200000000003</v>
      </c>
      <c r="N423" s="1"/>
      <c r="O423" s="1"/>
    </row>
    <row r="424" spans="1:15" ht="12.75" customHeight="1">
      <c r="A424" s="33">
        <v>414</v>
      </c>
      <c r="B424" s="53" t="s">
        <v>1085</v>
      </c>
      <c r="C424" s="31">
        <v>1287.55</v>
      </c>
      <c r="D424" s="36">
        <v>1283.1833333333334</v>
      </c>
      <c r="E424" s="36">
        <v>1269.3666666666668</v>
      </c>
      <c r="F424" s="36">
        <v>1251.1833333333334</v>
      </c>
      <c r="G424" s="36">
        <v>1237.3666666666668</v>
      </c>
      <c r="H424" s="36">
        <v>1301.3666666666668</v>
      </c>
      <c r="I424" s="36">
        <v>1315.1833333333334</v>
      </c>
      <c r="J424" s="36">
        <v>1333.3666666666668</v>
      </c>
      <c r="K424" s="31">
        <v>1297</v>
      </c>
      <c r="L424" s="31">
        <v>1265</v>
      </c>
      <c r="M424" s="31">
        <v>9.3699600000000007</v>
      </c>
      <c r="N424" s="1"/>
      <c r="O424" s="1"/>
    </row>
    <row r="425" spans="1:15" ht="12.75" customHeight="1">
      <c r="A425" s="33">
        <v>415</v>
      </c>
      <c r="B425" s="53" t="s">
        <v>479</v>
      </c>
      <c r="C425" s="31">
        <v>1862.55</v>
      </c>
      <c r="D425" s="36">
        <v>1827.4333333333334</v>
      </c>
      <c r="E425" s="36">
        <v>1760.8666666666668</v>
      </c>
      <c r="F425" s="36">
        <v>1659.1833333333334</v>
      </c>
      <c r="G425" s="36">
        <v>1592.6166666666668</v>
      </c>
      <c r="H425" s="36">
        <v>1929.1166666666668</v>
      </c>
      <c r="I425" s="36">
        <v>1995.6833333333334</v>
      </c>
      <c r="J425" s="36">
        <v>2097.3666666666668</v>
      </c>
      <c r="K425" s="31">
        <v>1894</v>
      </c>
      <c r="L425" s="31">
        <v>1725.75</v>
      </c>
      <c r="M425" s="31">
        <v>4.0798100000000002</v>
      </c>
      <c r="N425" s="1"/>
      <c r="O425" s="1"/>
    </row>
    <row r="426" spans="1:15" ht="12.75" customHeight="1">
      <c r="A426" s="33">
        <v>416</v>
      </c>
      <c r="B426" s="53" t="s">
        <v>480</v>
      </c>
      <c r="C426" s="31">
        <v>8983.4500000000007</v>
      </c>
      <c r="D426" s="36">
        <v>8814.8000000000011</v>
      </c>
      <c r="E426" s="36">
        <v>8530.6500000000015</v>
      </c>
      <c r="F426" s="36">
        <v>8077.85</v>
      </c>
      <c r="G426" s="36">
        <v>7793.7000000000007</v>
      </c>
      <c r="H426" s="36">
        <v>9267.6000000000022</v>
      </c>
      <c r="I426" s="36">
        <v>9551.75</v>
      </c>
      <c r="J426" s="36">
        <v>10004.550000000003</v>
      </c>
      <c r="K426" s="31">
        <v>9098.9500000000007</v>
      </c>
      <c r="L426" s="31">
        <v>8362</v>
      </c>
      <c r="M426" s="31">
        <v>4.7907500000000001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612.75</v>
      </c>
      <c r="D427" s="36">
        <v>608.30000000000007</v>
      </c>
      <c r="E427" s="36">
        <v>602.60000000000014</v>
      </c>
      <c r="F427" s="36">
        <v>592.45000000000005</v>
      </c>
      <c r="G427" s="36">
        <v>586.75000000000011</v>
      </c>
      <c r="H427" s="36">
        <v>618.45000000000016</v>
      </c>
      <c r="I427" s="36">
        <v>624.1500000000002</v>
      </c>
      <c r="J427" s="36">
        <v>634.30000000000018</v>
      </c>
      <c r="K427" s="31">
        <v>614</v>
      </c>
      <c r="L427" s="31">
        <v>598.15</v>
      </c>
      <c r="M427" s="31">
        <v>12.713900000000001</v>
      </c>
      <c r="N427" s="1"/>
      <c r="O427" s="1"/>
    </row>
    <row r="428" spans="1:15" ht="12.75" customHeight="1">
      <c r="A428" s="33">
        <v>418</v>
      </c>
      <c r="B428" s="53" t="s">
        <v>481</v>
      </c>
      <c r="C428" s="31">
        <v>535.20000000000005</v>
      </c>
      <c r="D428" s="36">
        <v>534.05000000000007</v>
      </c>
      <c r="E428" s="36">
        <v>530.10000000000014</v>
      </c>
      <c r="F428" s="36">
        <v>525.00000000000011</v>
      </c>
      <c r="G428" s="36">
        <v>521.05000000000018</v>
      </c>
      <c r="H428" s="36">
        <v>539.15000000000009</v>
      </c>
      <c r="I428" s="36">
        <v>543.10000000000014</v>
      </c>
      <c r="J428" s="36">
        <v>548.20000000000005</v>
      </c>
      <c r="K428" s="31">
        <v>538</v>
      </c>
      <c r="L428" s="31">
        <v>528.95000000000005</v>
      </c>
      <c r="M428" s="31">
        <v>12.71739</v>
      </c>
      <c r="N428" s="1"/>
      <c r="O428" s="1"/>
    </row>
    <row r="429" spans="1:15" ht="12.75" customHeight="1">
      <c r="A429" s="33">
        <v>419</v>
      </c>
      <c r="B429" s="53" t="s">
        <v>482</v>
      </c>
      <c r="C429" s="31">
        <v>554.4</v>
      </c>
      <c r="D429" s="36">
        <v>552.26666666666654</v>
      </c>
      <c r="E429" s="36">
        <v>547.73333333333312</v>
      </c>
      <c r="F429" s="36">
        <v>541.06666666666661</v>
      </c>
      <c r="G429" s="36">
        <v>536.53333333333319</v>
      </c>
      <c r="H429" s="36">
        <v>558.93333333333305</v>
      </c>
      <c r="I429" s="36">
        <v>563.46666666666658</v>
      </c>
      <c r="J429" s="36">
        <v>570.13333333333298</v>
      </c>
      <c r="K429" s="31">
        <v>556.79999999999995</v>
      </c>
      <c r="L429" s="31">
        <v>545.6</v>
      </c>
      <c r="M429" s="31">
        <v>2.11456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817.85</v>
      </c>
      <c r="D430" s="36">
        <v>817.16666666666663</v>
      </c>
      <c r="E430" s="36">
        <v>811.88333333333321</v>
      </c>
      <c r="F430" s="36">
        <v>805.91666666666663</v>
      </c>
      <c r="G430" s="36">
        <v>800.63333333333321</v>
      </c>
      <c r="H430" s="36">
        <v>823.13333333333321</v>
      </c>
      <c r="I430" s="36">
        <v>828.41666666666674</v>
      </c>
      <c r="J430" s="36">
        <v>834.38333333333321</v>
      </c>
      <c r="K430" s="31">
        <v>822.45</v>
      </c>
      <c r="L430" s="31">
        <v>811.2</v>
      </c>
      <c r="M430" s="31">
        <v>124.92509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166.9</v>
      </c>
      <c r="D431" s="36">
        <v>166.63333333333333</v>
      </c>
      <c r="E431" s="36">
        <v>164.26666666666665</v>
      </c>
      <c r="F431" s="36">
        <v>161.63333333333333</v>
      </c>
      <c r="G431" s="36">
        <v>159.26666666666665</v>
      </c>
      <c r="H431" s="36">
        <v>169.26666666666665</v>
      </c>
      <c r="I431" s="36">
        <v>171.63333333333333</v>
      </c>
      <c r="J431" s="36">
        <v>174.26666666666665</v>
      </c>
      <c r="K431" s="31">
        <v>169</v>
      </c>
      <c r="L431" s="31">
        <v>164</v>
      </c>
      <c r="M431" s="31">
        <v>249.68544</v>
      </c>
      <c r="N431" s="1"/>
      <c r="O431" s="1"/>
    </row>
    <row r="432" spans="1:15" ht="12.75" customHeight="1">
      <c r="A432" s="33">
        <v>422</v>
      </c>
      <c r="B432" s="53" t="s">
        <v>483</v>
      </c>
      <c r="C432" s="31">
        <v>804.1</v>
      </c>
      <c r="D432" s="36">
        <v>791.73333333333323</v>
      </c>
      <c r="E432" s="36">
        <v>766.56666666666649</v>
      </c>
      <c r="F432" s="36">
        <v>729.0333333333333</v>
      </c>
      <c r="G432" s="36">
        <v>703.86666666666656</v>
      </c>
      <c r="H432" s="36">
        <v>829.26666666666642</v>
      </c>
      <c r="I432" s="36">
        <v>854.43333333333317</v>
      </c>
      <c r="J432" s="36">
        <v>891.96666666666636</v>
      </c>
      <c r="K432" s="31">
        <v>816.9</v>
      </c>
      <c r="L432" s="31">
        <v>754.2</v>
      </c>
      <c r="M432" s="31">
        <v>21.008959999999998</v>
      </c>
      <c r="N432" s="1"/>
      <c r="O432" s="1"/>
    </row>
    <row r="433" spans="1:15" ht="12.75" customHeight="1">
      <c r="A433" s="33">
        <v>423</v>
      </c>
      <c r="B433" s="53" t="s">
        <v>484</v>
      </c>
      <c r="C433" s="31">
        <v>127.85</v>
      </c>
      <c r="D433" s="36">
        <v>127.44999999999999</v>
      </c>
      <c r="E433" s="36">
        <v>126.19999999999999</v>
      </c>
      <c r="F433" s="36">
        <v>124.55</v>
      </c>
      <c r="G433" s="36">
        <v>123.3</v>
      </c>
      <c r="H433" s="36">
        <v>129.09999999999997</v>
      </c>
      <c r="I433" s="36">
        <v>130.34999999999997</v>
      </c>
      <c r="J433" s="36">
        <v>131.99999999999997</v>
      </c>
      <c r="K433" s="31">
        <v>128.69999999999999</v>
      </c>
      <c r="L433" s="31">
        <v>125.8</v>
      </c>
      <c r="M433" s="31">
        <v>16.849959999999999</v>
      </c>
      <c r="N433" s="1"/>
      <c r="O433" s="1"/>
    </row>
    <row r="434" spans="1:15" ht="12.75" customHeight="1">
      <c r="A434" s="33">
        <v>424</v>
      </c>
      <c r="B434" s="53" t="s">
        <v>485</v>
      </c>
      <c r="C434" s="31">
        <v>409.55</v>
      </c>
      <c r="D434" s="36">
        <v>404.73333333333329</v>
      </c>
      <c r="E434" s="36">
        <v>397.46666666666658</v>
      </c>
      <c r="F434" s="36">
        <v>385.38333333333327</v>
      </c>
      <c r="G434" s="36">
        <v>378.11666666666656</v>
      </c>
      <c r="H434" s="36">
        <v>416.81666666666661</v>
      </c>
      <c r="I434" s="36">
        <v>424.08333333333337</v>
      </c>
      <c r="J434" s="36">
        <v>436.16666666666663</v>
      </c>
      <c r="K434" s="31">
        <v>412</v>
      </c>
      <c r="L434" s="31">
        <v>392.65</v>
      </c>
      <c r="M434" s="31">
        <v>7.3842299999999996</v>
      </c>
      <c r="N434" s="1"/>
      <c r="O434" s="1"/>
    </row>
    <row r="435" spans="1:15" ht="12.75" customHeight="1">
      <c r="A435" s="33">
        <v>425</v>
      </c>
      <c r="B435" s="53" t="s">
        <v>486</v>
      </c>
      <c r="C435" s="31">
        <v>216.3</v>
      </c>
      <c r="D435" s="36">
        <v>217.29999999999998</v>
      </c>
      <c r="E435" s="36">
        <v>214.59999999999997</v>
      </c>
      <c r="F435" s="36">
        <v>212.89999999999998</v>
      </c>
      <c r="G435" s="36">
        <v>210.19999999999996</v>
      </c>
      <c r="H435" s="36">
        <v>218.99999999999997</v>
      </c>
      <c r="I435" s="36">
        <v>221.69999999999996</v>
      </c>
      <c r="J435" s="36">
        <v>223.39999999999998</v>
      </c>
      <c r="K435" s="31">
        <v>220</v>
      </c>
      <c r="L435" s="31">
        <v>215.6</v>
      </c>
      <c r="M435" s="31">
        <v>4.6092199999999997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1531.4</v>
      </c>
      <c r="D436" s="36">
        <v>1529.6166666666668</v>
      </c>
      <c r="E436" s="36">
        <v>1521.9333333333336</v>
      </c>
      <c r="F436" s="36">
        <v>1512.4666666666669</v>
      </c>
      <c r="G436" s="36">
        <v>1504.7833333333338</v>
      </c>
      <c r="H436" s="36">
        <v>1539.0833333333335</v>
      </c>
      <c r="I436" s="36">
        <v>1546.7666666666669</v>
      </c>
      <c r="J436" s="36">
        <v>1556.2333333333333</v>
      </c>
      <c r="K436" s="31">
        <v>1537.3</v>
      </c>
      <c r="L436" s="31">
        <v>1520.15</v>
      </c>
      <c r="M436" s="31">
        <v>13.41676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674.5</v>
      </c>
      <c r="D437" s="36">
        <v>672.66666666666663</v>
      </c>
      <c r="E437" s="36">
        <v>668.63333333333321</v>
      </c>
      <c r="F437" s="36">
        <v>662.76666666666654</v>
      </c>
      <c r="G437" s="36">
        <v>658.73333333333312</v>
      </c>
      <c r="H437" s="36">
        <v>678.5333333333333</v>
      </c>
      <c r="I437" s="36">
        <v>682.56666666666683</v>
      </c>
      <c r="J437" s="36">
        <v>688.43333333333339</v>
      </c>
      <c r="K437" s="31">
        <v>676.7</v>
      </c>
      <c r="L437" s="31">
        <v>666.8</v>
      </c>
      <c r="M437" s="31">
        <v>3.87582</v>
      </c>
      <c r="N437" s="1"/>
      <c r="O437" s="1"/>
    </row>
    <row r="438" spans="1:15" ht="12.75" customHeight="1">
      <c r="A438" s="33">
        <v>428</v>
      </c>
      <c r="B438" s="53" t="s">
        <v>487</v>
      </c>
      <c r="C438" s="31">
        <v>4766.3999999999996</v>
      </c>
      <c r="D438" s="36">
        <v>4741.3</v>
      </c>
      <c r="E438" s="36">
        <v>4665.1000000000004</v>
      </c>
      <c r="F438" s="36">
        <v>4563.8</v>
      </c>
      <c r="G438" s="36">
        <v>4487.6000000000004</v>
      </c>
      <c r="H438" s="36">
        <v>4842.6000000000004</v>
      </c>
      <c r="I438" s="36">
        <v>4918.7999999999993</v>
      </c>
      <c r="J438" s="36">
        <v>5020.1000000000004</v>
      </c>
      <c r="K438" s="31">
        <v>4817.5</v>
      </c>
      <c r="L438" s="31">
        <v>4640</v>
      </c>
      <c r="M438" s="31">
        <v>3.3368600000000002</v>
      </c>
      <c r="N438" s="1"/>
      <c r="O438" s="1"/>
    </row>
    <row r="439" spans="1:15" ht="12.75" customHeight="1">
      <c r="A439" s="33">
        <v>429</v>
      </c>
      <c r="B439" s="53" t="s">
        <v>488</v>
      </c>
      <c r="C439" s="31">
        <v>1204.55</v>
      </c>
      <c r="D439" s="36">
        <v>1197.2833333333333</v>
      </c>
      <c r="E439" s="36">
        <v>1185.2666666666667</v>
      </c>
      <c r="F439" s="36">
        <v>1165.9833333333333</v>
      </c>
      <c r="G439" s="36">
        <v>1153.9666666666667</v>
      </c>
      <c r="H439" s="36">
        <v>1216.5666666666666</v>
      </c>
      <c r="I439" s="36">
        <v>1228.583333333333</v>
      </c>
      <c r="J439" s="36">
        <v>1247.8666666666666</v>
      </c>
      <c r="K439" s="31">
        <v>1209.3</v>
      </c>
      <c r="L439" s="31">
        <v>1178</v>
      </c>
      <c r="M439" s="31">
        <v>0.40204000000000001</v>
      </c>
      <c r="N439" s="1"/>
      <c r="O439" s="1"/>
    </row>
    <row r="440" spans="1:15" ht="12.75" customHeight="1">
      <c r="A440" s="33">
        <v>430</v>
      </c>
      <c r="B440" s="53" t="s">
        <v>489</v>
      </c>
      <c r="C440" s="31">
        <v>448.35</v>
      </c>
      <c r="D440" s="36">
        <v>446.75</v>
      </c>
      <c r="E440" s="36">
        <v>439.15</v>
      </c>
      <c r="F440" s="36">
        <v>429.95</v>
      </c>
      <c r="G440" s="36">
        <v>422.34999999999997</v>
      </c>
      <c r="H440" s="36">
        <v>455.95</v>
      </c>
      <c r="I440" s="36">
        <v>463.55</v>
      </c>
      <c r="J440" s="36">
        <v>472.75</v>
      </c>
      <c r="K440" s="31">
        <v>454.35</v>
      </c>
      <c r="L440" s="31">
        <v>437.55</v>
      </c>
      <c r="M440" s="31">
        <v>5.7944599999999999</v>
      </c>
      <c r="N440" s="1"/>
      <c r="O440" s="1"/>
    </row>
    <row r="441" spans="1:15" ht="12.75" customHeight="1">
      <c r="A441" s="33">
        <v>431</v>
      </c>
      <c r="B441" s="53" t="s">
        <v>490</v>
      </c>
      <c r="C441" s="31">
        <v>5612.75</v>
      </c>
      <c r="D441" s="36">
        <v>5576.5</v>
      </c>
      <c r="E441" s="36">
        <v>5486.3</v>
      </c>
      <c r="F441" s="36">
        <v>5359.85</v>
      </c>
      <c r="G441" s="36">
        <v>5269.6500000000005</v>
      </c>
      <c r="H441" s="36">
        <v>5702.95</v>
      </c>
      <c r="I441" s="36">
        <v>5793.1500000000005</v>
      </c>
      <c r="J441" s="36">
        <v>5919.5999999999995</v>
      </c>
      <c r="K441" s="31">
        <v>5666.7</v>
      </c>
      <c r="L441" s="31">
        <v>5450.05</v>
      </c>
      <c r="M441" s="31">
        <v>2.1687099999999999</v>
      </c>
      <c r="N441" s="1"/>
      <c r="O441" s="1"/>
    </row>
    <row r="442" spans="1:15" ht="12.75" customHeight="1">
      <c r="A442" s="33">
        <v>432</v>
      </c>
      <c r="B442" s="53" t="s">
        <v>491</v>
      </c>
      <c r="C442" s="31">
        <v>644.15</v>
      </c>
      <c r="D442" s="36">
        <v>641.88333333333333</v>
      </c>
      <c r="E442" s="36">
        <v>634.26666666666665</v>
      </c>
      <c r="F442" s="36">
        <v>624.38333333333333</v>
      </c>
      <c r="G442" s="36">
        <v>616.76666666666665</v>
      </c>
      <c r="H442" s="36">
        <v>651.76666666666665</v>
      </c>
      <c r="I442" s="36">
        <v>659.38333333333321</v>
      </c>
      <c r="J442" s="36">
        <v>669.26666666666665</v>
      </c>
      <c r="K442" s="31">
        <v>649.5</v>
      </c>
      <c r="L442" s="31">
        <v>632</v>
      </c>
      <c r="M442" s="31">
        <v>0.56118999999999997</v>
      </c>
      <c r="N442" s="1"/>
      <c r="O442" s="1"/>
    </row>
    <row r="443" spans="1:15" ht="12.75" customHeight="1">
      <c r="A443" s="33">
        <v>433</v>
      </c>
      <c r="B443" s="53" t="s">
        <v>492</v>
      </c>
      <c r="C443" s="31">
        <v>42.6</v>
      </c>
      <c r="D443" s="36">
        <v>42.550000000000004</v>
      </c>
      <c r="E443" s="36">
        <v>42.150000000000006</v>
      </c>
      <c r="F443" s="36">
        <v>41.7</v>
      </c>
      <c r="G443" s="36">
        <v>41.300000000000004</v>
      </c>
      <c r="H443" s="36">
        <v>43.000000000000007</v>
      </c>
      <c r="I443" s="36">
        <v>43.4</v>
      </c>
      <c r="J443" s="36">
        <v>43.850000000000009</v>
      </c>
      <c r="K443" s="31">
        <v>42.95</v>
      </c>
      <c r="L443" s="31">
        <v>42.1</v>
      </c>
      <c r="M443" s="31">
        <v>241.16415000000001</v>
      </c>
      <c r="N443" s="1"/>
      <c r="O443" s="1"/>
    </row>
    <row r="444" spans="1:15" ht="12.75" customHeight="1">
      <c r="A444" s="33">
        <v>434</v>
      </c>
      <c r="B444" s="53" t="s">
        <v>493</v>
      </c>
      <c r="C444" s="31">
        <v>599.20000000000005</v>
      </c>
      <c r="D444" s="36">
        <v>597.4666666666667</v>
      </c>
      <c r="E444" s="36">
        <v>585.73333333333335</v>
      </c>
      <c r="F444" s="36">
        <v>572.26666666666665</v>
      </c>
      <c r="G444" s="36">
        <v>560.5333333333333</v>
      </c>
      <c r="H444" s="36">
        <v>610.93333333333339</v>
      </c>
      <c r="I444" s="36">
        <v>622.66666666666674</v>
      </c>
      <c r="J444" s="36">
        <v>636.13333333333344</v>
      </c>
      <c r="K444" s="31">
        <v>609.20000000000005</v>
      </c>
      <c r="L444" s="31">
        <v>584</v>
      </c>
      <c r="M444" s="31">
        <v>17.604340000000001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690.85</v>
      </c>
      <c r="D445" s="36">
        <v>690.65</v>
      </c>
      <c r="E445" s="36">
        <v>687.3</v>
      </c>
      <c r="F445" s="36">
        <v>683.75</v>
      </c>
      <c r="G445" s="36">
        <v>680.4</v>
      </c>
      <c r="H445" s="36">
        <v>694.19999999999993</v>
      </c>
      <c r="I445" s="36">
        <v>697.55000000000007</v>
      </c>
      <c r="J445" s="36">
        <v>701.09999999999991</v>
      </c>
      <c r="K445" s="31">
        <v>694</v>
      </c>
      <c r="L445" s="31">
        <v>687.1</v>
      </c>
      <c r="M445" s="31">
        <v>6.96455</v>
      </c>
      <c r="N445" s="1"/>
      <c r="O445" s="1"/>
    </row>
    <row r="446" spans="1:15" ht="12.75" customHeight="1">
      <c r="A446" s="33">
        <v>436</v>
      </c>
      <c r="B446" s="53" t="s">
        <v>838</v>
      </c>
      <c r="C446" s="31">
        <v>395.4</v>
      </c>
      <c r="D446" s="36">
        <v>396.13333333333338</v>
      </c>
      <c r="E446" s="36">
        <v>389.26666666666677</v>
      </c>
      <c r="F446" s="36">
        <v>383.13333333333338</v>
      </c>
      <c r="G446" s="36">
        <v>376.26666666666677</v>
      </c>
      <c r="H446" s="36">
        <v>402.26666666666677</v>
      </c>
      <c r="I446" s="36">
        <v>409.13333333333344</v>
      </c>
      <c r="J446" s="36">
        <v>415.26666666666677</v>
      </c>
      <c r="K446" s="31">
        <v>403</v>
      </c>
      <c r="L446" s="31">
        <v>390</v>
      </c>
      <c r="M446" s="31">
        <v>7.2530400000000004</v>
      </c>
      <c r="N446" s="1"/>
      <c r="O446" s="1"/>
    </row>
    <row r="447" spans="1:15" ht="12.75" customHeight="1">
      <c r="A447" s="33">
        <v>437</v>
      </c>
      <c r="B447" s="53" t="s">
        <v>494</v>
      </c>
      <c r="C447" s="31">
        <v>42.9</v>
      </c>
      <c r="D447" s="36">
        <v>43.1</v>
      </c>
      <c r="E447" s="36">
        <v>42.550000000000004</v>
      </c>
      <c r="F447" s="36">
        <v>42.2</v>
      </c>
      <c r="G447" s="36">
        <v>41.650000000000006</v>
      </c>
      <c r="H447" s="36">
        <v>43.45</v>
      </c>
      <c r="I447" s="36">
        <v>44</v>
      </c>
      <c r="J447" s="36">
        <v>44.35</v>
      </c>
      <c r="K447" s="31">
        <v>43.65</v>
      </c>
      <c r="L447" s="31">
        <v>42.75</v>
      </c>
      <c r="M447" s="31">
        <v>27.39781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2184.4499999999998</v>
      </c>
      <c r="D448" s="36">
        <v>2164.0500000000002</v>
      </c>
      <c r="E448" s="36">
        <v>2135.4500000000003</v>
      </c>
      <c r="F448" s="36">
        <v>2086.4500000000003</v>
      </c>
      <c r="G448" s="36">
        <v>2057.8500000000004</v>
      </c>
      <c r="H448" s="36">
        <v>2213.0500000000002</v>
      </c>
      <c r="I448" s="36">
        <v>2241.6500000000005</v>
      </c>
      <c r="J448" s="36">
        <v>2290.65</v>
      </c>
      <c r="K448" s="31">
        <v>2192.65</v>
      </c>
      <c r="L448" s="31">
        <v>2115.0500000000002</v>
      </c>
      <c r="M448" s="31">
        <v>10.907</v>
      </c>
      <c r="N448" s="1"/>
      <c r="O448" s="1"/>
    </row>
    <row r="449" spans="1:15" ht="12.75" customHeight="1">
      <c r="A449" s="33">
        <v>439</v>
      </c>
      <c r="B449" s="53" t="s">
        <v>1086</v>
      </c>
      <c r="C449" s="31">
        <v>175.3</v>
      </c>
      <c r="D449" s="36">
        <v>174.5</v>
      </c>
      <c r="E449" s="36">
        <v>170.65</v>
      </c>
      <c r="F449" s="36">
        <v>166</v>
      </c>
      <c r="G449" s="36">
        <v>162.15</v>
      </c>
      <c r="H449" s="36">
        <v>179.15</v>
      </c>
      <c r="I449" s="36">
        <v>183.00000000000003</v>
      </c>
      <c r="J449" s="36">
        <v>187.65</v>
      </c>
      <c r="K449" s="31">
        <v>178.35</v>
      </c>
      <c r="L449" s="31">
        <v>169.85</v>
      </c>
      <c r="M449" s="31">
        <v>18.716729999999998</v>
      </c>
      <c r="N449" s="1"/>
      <c r="O449" s="1"/>
    </row>
    <row r="450" spans="1:15" ht="12.75" customHeight="1">
      <c r="A450" s="33">
        <v>440</v>
      </c>
      <c r="B450" s="53" t="s">
        <v>1087</v>
      </c>
      <c r="C450" s="31">
        <v>465.55</v>
      </c>
      <c r="D450" s="36">
        <v>466.5</v>
      </c>
      <c r="E450" s="36">
        <v>463</v>
      </c>
      <c r="F450" s="36">
        <v>460.45</v>
      </c>
      <c r="G450" s="36">
        <v>456.95</v>
      </c>
      <c r="H450" s="36">
        <v>469.05</v>
      </c>
      <c r="I450" s="36">
        <v>472.55</v>
      </c>
      <c r="J450" s="36">
        <v>475.1</v>
      </c>
      <c r="K450" s="31">
        <v>470</v>
      </c>
      <c r="L450" s="31">
        <v>463.95</v>
      </c>
      <c r="M450" s="31">
        <v>0.78181999999999996</v>
      </c>
      <c r="N450" s="1"/>
      <c r="O450" s="1"/>
    </row>
    <row r="451" spans="1:15" ht="12.75" customHeight="1">
      <c r="A451" s="33">
        <v>441</v>
      </c>
      <c r="B451" s="53" t="s">
        <v>495</v>
      </c>
      <c r="C451" s="31">
        <v>890.7</v>
      </c>
      <c r="D451" s="36">
        <v>892.68333333333339</v>
      </c>
      <c r="E451" s="36">
        <v>886.11666666666679</v>
      </c>
      <c r="F451" s="36">
        <v>881.53333333333342</v>
      </c>
      <c r="G451" s="36">
        <v>874.96666666666681</v>
      </c>
      <c r="H451" s="36">
        <v>897.26666666666677</v>
      </c>
      <c r="I451" s="36">
        <v>903.83333333333337</v>
      </c>
      <c r="J451" s="36">
        <v>908.41666666666674</v>
      </c>
      <c r="K451" s="31">
        <v>899.25</v>
      </c>
      <c r="L451" s="31">
        <v>888.1</v>
      </c>
      <c r="M451" s="31">
        <v>1.30507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1084.45</v>
      </c>
      <c r="D452" s="36">
        <v>1089.5</v>
      </c>
      <c r="E452" s="36">
        <v>1073.75</v>
      </c>
      <c r="F452" s="36">
        <v>1063.05</v>
      </c>
      <c r="G452" s="36">
        <v>1047.3</v>
      </c>
      <c r="H452" s="36">
        <v>1100.2</v>
      </c>
      <c r="I452" s="36">
        <v>1115.95</v>
      </c>
      <c r="J452" s="36">
        <v>1126.6500000000001</v>
      </c>
      <c r="K452" s="31">
        <v>1105.25</v>
      </c>
      <c r="L452" s="31">
        <v>1078.8</v>
      </c>
      <c r="M452" s="31">
        <v>6.9584999999999999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1802.05</v>
      </c>
      <c r="D453" s="36">
        <v>1801.05</v>
      </c>
      <c r="E453" s="36">
        <v>1791.75</v>
      </c>
      <c r="F453" s="36">
        <v>1781.45</v>
      </c>
      <c r="G453" s="36">
        <v>1772.15</v>
      </c>
      <c r="H453" s="36">
        <v>1811.35</v>
      </c>
      <c r="I453" s="36">
        <v>1820.6499999999996</v>
      </c>
      <c r="J453" s="36">
        <v>1830.9499999999998</v>
      </c>
      <c r="K453" s="31">
        <v>1810.35</v>
      </c>
      <c r="L453" s="31">
        <v>1790.75</v>
      </c>
      <c r="M453" s="31">
        <v>3.0044200000000001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3834.1</v>
      </c>
      <c r="D454" s="36">
        <v>3861.3666666666668</v>
      </c>
      <c r="E454" s="36">
        <v>3802.7333333333336</v>
      </c>
      <c r="F454" s="36">
        <v>3771.3666666666668</v>
      </c>
      <c r="G454" s="36">
        <v>3712.7333333333336</v>
      </c>
      <c r="H454" s="36">
        <v>3892.7333333333336</v>
      </c>
      <c r="I454" s="36">
        <v>3951.3666666666668</v>
      </c>
      <c r="J454" s="36">
        <v>3982.7333333333336</v>
      </c>
      <c r="K454" s="31">
        <v>3920</v>
      </c>
      <c r="L454" s="31">
        <v>3830</v>
      </c>
      <c r="M454" s="31">
        <v>27.65804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1095.2</v>
      </c>
      <c r="D455" s="36">
        <v>1095.1833333333334</v>
      </c>
      <c r="E455" s="36">
        <v>1089.1666666666667</v>
      </c>
      <c r="F455" s="36">
        <v>1083.1333333333334</v>
      </c>
      <c r="G455" s="36">
        <v>1077.1166666666668</v>
      </c>
      <c r="H455" s="36">
        <v>1101.2166666666667</v>
      </c>
      <c r="I455" s="36">
        <v>1107.2333333333331</v>
      </c>
      <c r="J455" s="36">
        <v>1113.2666666666667</v>
      </c>
      <c r="K455" s="31">
        <v>1101.2</v>
      </c>
      <c r="L455" s="31">
        <v>1089.1500000000001</v>
      </c>
      <c r="M455" s="31">
        <v>10.69069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7359</v>
      </c>
      <c r="D456" s="36">
        <v>7332.9000000000005</v>
      </c>
      <c r="E456" s="36">
        <v>7296.1000000000013</v>
      </c>
      <c r="F456" s="36">
        <v>7233.2000000000007</v>
      </c>
      <c r="G456" s="36">
        <v>7196.4000000000015</v>
      </c>
      <c r="H456" s="36">
        <v>7395.8000000000011</v>
      </c>
      <c r="I456" s="36">
        <v>7432.6</v>
      </c>
      <c r="J456" s="36">
        <v>7495.5000000000009</v>
      </c>
      <c r="K456" s="31">
        <v>7369.7</v>
      </c>
      <c r="L456" s="31">
        <v>7270</v>
      </c>
      <c r="M456" s="31">
        <v>0.82865999999999995</v>
      </c>
      <c r="N456" s="1"/>
      <c r="O456" s="1"/>
    </row>
    <row r="457" spans="1:15" ht="12.75" customHeight="1">
      <c r="A457" s="33">
        <v>447</v>
      </c>
      <c r="B457" s="53" t="s">
        <v>496</v>
      </c>
      <c r="C457" s="31">
        <v>6610.7</v>
      </c>
      <c r="D457" s="36">
        <v>6590.9000000000005</v>
      </c>
      <c r="E457" s="36">
        <v>6541.8000000000011</v>
      </c>
      <c r="F457" s="36">
        <v>6472.9000000000005</v>
      </c>
      <c r="G457" s="36">
        <v>6423.8000000000011</v>
      </c>
      <c r="H457" s="36">
        <v>6659.8000000000011</v>
      </c>
      <c r="I457" s="36">
        <v>6708.9000000000015</v>
      </c>
      <c r="J457" s="36">
        <v>6777.8000000000011</v>
      </c>
      <c r="K457" s="31">
        <v>6640</v>
      </c>
      <c r="L457" s="31">
        <v>6522</v>
      </c>
      <c r="M457" s="31">
        <v>0.12605</v>
      </c>
      <c r="N457" s="1"/>
      <c r="O457" s="1"/>
    </row>
    <row r="458" spans="1:15" ht="12.75" customHeight="1">
      <c r="A458" s="33">
        <v>448</v>
      </c>
      <c r="B458" s="53" t="s">
        <v>497</v>
      </c>
      <c r="C458" s="31">
        <v>636.75</v>
      </c>
      <c r="D458" s="36">
        <v>635.91666666666663</v>
      </c>
      <c r="E458" s="36">
        <v>632.58333333333326</v>
      </c>
      <c r="F458" s="36">
        <v>628.41666666666663</v>
      </c>
      <c r="G458" s="36">
        <v>625.08333333333326</v>
      </c>
      <c r="H458" s="36">
        <v>640.08333333333326</v>
      </c>
      <c r="I458" s="36">
        <v>643.41666666666652</v>
      </c>
      <c r="J458" s="36">
        <v>647.58333333333326</v>
      </c>
      <c r="K458" s="31">
        <v>639.25</v>
      </c>
      <c r="L458" s="31">
        <v>631.75</v>
      </c>
      <c r="M458" s="31">
        <v>10.81386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945.7</v>
      </c>
      <c r="D459" s="36">
        <v>946.69999999999993</v>
      </c>
      <c r="E459" s="36">
        <v>939.99999999999989</v>
      </c>
      <c r="F459" s="36">
        <v>934.3</v>
      </c>
      <c r="G459" s="36">
        <v>927.59999999999991</v>
      </c>
      <c r="H459" s="36">
        <v>952.39999999999986</v>
      </c>
      <c r="I459" s="36">
        <v>959.09999999999991</v>
      </c>
      <c r="J459" s="36">
        <v>964.79999999999984</v>
      </c>
      <c r="K459" s="31">
        <v>953.4</v>
      </c>
      <c r="L459" s="31">
        <v>941</v>
      </c>
      <c r="M459" s="31">
        <v>132.05511999999999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436.3</v>
      </c>
      <c r="D460" s="36">
        <v>435.65000000000003</v>
      </c>
      <c r="E460" s="36">
        <v>433.00000000000006</v>
      </c>
      <c r="F460" s="36">
        <v>429.70000000000005</v>
      </c>
      <c r="G460" s="36">
        <v>427.05000000000007</v>
      </c>
      <c r="H460" s="36">
        <v>438.95000000000005</v>
      </c>
      <c r="I460" s="36">
        <v>441.6</v>
      </c>
      <c r="J460" s="36">
        <v>444.90000000000003</v>
      </c>
      <c r="K460" s="31">
        <v>438.3</v>
      </c>
      <c r="L460" s="31">
        <v>432.35</v>
      </c>
      <c r="M460" s="31">
        <v>73.882130000000004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167.35</v>
      </c>
      <c r="D461" s="36">
        <v>167.08333333333331</v>
      </c>
      <c r="E461" s="36">
        <v>165.71666666666664</v>
      </c>
      <c r="F461" s="36">
        <v>164.08333333333331</v>
      </c>
      <c r="G461" s="36">
        <v>162.71666666666664</v>
      </c>
      <c r="H461" s="36">
        <v>168.71666666666664</v>
      </c>
      <c r="I461" s="36">
        <v>170.08333333333331</v>
      </c>
      <c r="J461" s="36">
        <v>171.71666666666664</v>
      </c>
      <c r="K461" s="31">
        <v>168.45</v>
      </c>
      <c r="L461" s="31">
        <v>165.45</v>
      </c>
      <c r="M461" s="31">
        <v>391.81277</v>
      </c>
      <c r="N461" s="1"/>
      <c r="O461" s="1"/>
    </row>
    <row r="462" spans="1:15" ht="12.75" customHeight="1">
      <c r="A462" s="33">
        <v>452</v>
      </c>
      <c r="B462" s="53" t="s">
        <v>1088</v>
      </c>
      <c r="C462" s="31">
        <v>1046.4000000000001</v>
      </c>
      <c r="D462" s="36">
        <v>1047.9666666666667</v>
      </c>
      <c r="E462" s="36">
        <v>1042.4333333333334</v>
      </c>
      <c r="F462" s="36">
        <v>1038.4666666666667</v>
      </c>
      <c r="G462" s="36">
        <v>1032.9333333333334</v>
      </c>
      <c r="H462" s="36">
        <v>1051.9333333333334</v>
      </c>
      <c r="I462" s="36">
        <v>1057.4666666666667</v>
      </c>
      <c r="J462" s="36">
        <v>1061.4333333333334</v>
      </c>
      <c r="K462" s="31">
        <v>1053.5</v>
      </c>
      <c r="L462" s="31">
        <v>1044</v>
      </c>
      <c r="M462" s="31">
        <v>3.35954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77.8</v>
      </c>
      <c r="D463" s="36">
        <v>78.066666666666663</v>
      </c>
      <c r="E463" s="36">
        <v>76.73333333333332</v>
      </c>
      <c r="F463" s="36">
        <v>75.666666666666657</v>
      </c>
      <c r="G463" s="36">
        <v>74.333333333333314</v>
      </c>
      <c r="H463" s="36">
        <v>79.133333333333326</v>
      </c>
      <c r="I463" s="36">
        <v>80.466666666666669</v>
      </c>
      <c r="J463" s="36">
        <v>81.533333333333331</v>
      </c>
      <c r="K463" s="31">
        <v>79.400000000000006</v>
      </c>
      <c r="L463" s="31">
        <v>77</v>
      </c>
      <c r="M463" s="31">
        <v>17.944040000000001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1305.4000000000001</v>
      </c>
      <c r="D464" s="36">
        <v>1307.7333333333333</v>
      </c>
      <c r="E464" s="36">
        <v>1295.4666666666667</v>
      </c>
      <c r="F464" s="36">
        <v>1285.5333333333333</v>
      </c>
      <c r="G464" s="36">
        <v>1273.2666666666667</v>
      </c>
      <c r="H464" s="36">
        <v>1317.6666666666667</v>
      </c>
      <c r="I464" s="36">
        <v>1329.9333333333336</v>
      </c>
      <c r="J464" s="36">
        <v>1339.8666666666668</v>
      </c>
      <c r="K464" s="31">
        <v>1320</v>
      </c>
      <c r="L464" s="31">
        <v>1297.8</v>
      </c>
      <c r="M464" s="31">
        <v>19.253869999999999</v>
      </c>
      <c r="N464" s="1"/>
      <c r="O464" s="1"/>
    </row>
    <row r="465" spans="1:15" ht="12.75" customHeight="1">
      <c r="A465" s="33">
        <v>455</v>
      </c>
      <c r="B465" s="53" t="s">
        <v>498</v>
      </c>
      <c r="C465" s="31">
        <v>1204.45</v>
      </c>
      <c r="D465" s="36">
        <v>1207.6000000000001</v>
      </c>
      <c r="E465" s="36">
        <v>1194.8500000000004</v>
      </c>
      <c r="F465" s="36">
        <v>1185.2500000000002</v>
      </c>
      <c r="G465" s="36">
        <v>1172.5000000000005</v>
      </c>
      <c r="H465" s="36">
        <v>1217.2000000000003</v>
      </c>
      <c r="I465" s="36">
        <v>1229.9499999999998</v>
      </c>
      <c r="J465" s="36">
        <v>1239.5500000000002</v>
      </c>
      <c r="K465" s="31">
        <v>1220.3499999999999</v>
      </c>
      <c r="L465" s="31">
        <v>1198</v>
      </c>
      <c r="M465" s="31">
        <v>3.5365700000000002</v>
      </c>
      <c r="N465" s="1"/>
      <c r="O465" s="1"/>
    </row>
    <row r="466" spans="1:15" ht="12.75" customHeight="1">
      <c r="A466" s="33">
        <v>456</v>
      </c>
      <c r="B466" s="53" t="s">
        <v>499</v>
      </c>
      <c r="C466" s="31">
        <v>232.85</v>
      </c>
      <c r="D466" s="36">
        <v>232.78333333333333</v>
      </c>
      <c r="E466" s="36">
        <v>231.56666666666666</v>
      </c>
      <c r="F466" s="36">
        <v>230.28333333333333</v>
      </c>
      <c r="G466" s="36">
        <v>229.06666666666666</v>
      </c>
      <c r="H466" s="36">
        <v>234.06666666666666</v>
      </c>
      <c r="I466" s="36">
        <v>235.2833333333333</v>
      </c>
      <c r="J466" s="36">
        <v>236.56666666666666</v>
      </c>
      <c r="K466" s="31">
        <v>234</v>
      </c>
      <c r="L466" s="31">
        <v>231.5</v>
      </c>
      <c r="M466" s="31">
        <v>7.8229899999999999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777.1</v>
      </c>
      <c r="D467" s="36">
        <v>774.61666666666667</v>
      </c>
      <c r="E467" s="36">
        <v>770.23333333333335</v>
      </c>
      <c r="F467" s="36">
        <v>763.36666666666667</v>
      </c>
      <c r="G467" s="36">
        <v>758.98333333333335</v>
      </c>
      <c r="H467" s="36">
        <v>781.48333333333335</v>
      </c>
      <c r="I467" s="36">
        <v>785.86666666666679</v>
      </c>
      <c r="J467" s="36">
        <v>792.73333333333335</v>
      </c>
      <c r="K467" s="31">
        <v>779</v>
      </c>
      <c r="L467" s="31">
        <v>767.75</v>
      </c>
      <c r="M467" s="31">
        <v>3.2338</v>
      </c>
      <c r="N467" s="1"/>
      <c r="O467" s="1"/>
    </row>
    <row r="468" spans="1:15" ht="12.75" customHeight="1">
      <c r="A468" s="33">
        <v>458</v>
      </c>
      <c r="B468" s="53" t="s">
        <v>500</v>
      </c>
      <c r="C468" s="31">
        <v>4941.25</v>
      </c>
      <c r="D468" s="36">
        <v>4965.3833333333332</v>
      </c>
      <c r="E468" s="36">
        <v>4881.3666666666668</v>
      </c>
      <c r="F468" s="36">
        <v>4821.4833333333336</v>
      </c>
      <c r="G468" s="36">
        <v>4737.4666666666672</v>
      </c>
      <c r="H468" s="36">
        <v>5025.2666666666664</v>
      </c>
      <c r="I468" s="36">
        <v>5109.2833333333328</v>
      </c>
      <c r="J468" s="36">
        <v>5169.1666666666661</v>
      </c>
      <c r="K468" s="31">
        <v>5049.3999999999996</v>
      </c>
      <c r="L468" s="31">
        <v>4905.5</v>
      </c>
      <c r="M468" s="31">
        <v>2.9565199999999998</v>
      </c>
      <c r="N468" s="1"/>
      <c r="O468" s="1"/>
    </row>
    <row r="469" spans="1:15" ht="12.75" customHeight="1">
      <c r="A469" s="33">
        <v>459</v>
      </c>
      <c r="B469" s="53" t="s">
        <v>501</v>
      </c>
      <c r="C469" s="31">
        <v>4215.3999999999996</v>
      </c>
      <c r="D469" s="36">
        <v>4208.6833333333334</v>
      </c>
      <c r="E469" s="36">
        <v>4129.3666666666668</v>
      </c>
      <c r="F469" s="36">
        <v>4043.333333333333</v>
      </c>
      <c r="G469" s="36">
        <v>3964.0166666666664</v>
      </c>
      <c r="H469" s="36">
        <v>4294.7166666666672</v>
      </c>
      <c r="I469" s="36">
        <v>4374.0333333333347</v>
      </c>
      <c r="J469" s="36">
        <v>4460.0666666666675</v>
      </c>
      <c r="K469" s="31">
        <v>4288</v>
      </c>
      <c r="L469" s="31">
        <v>4122.6499999999996</v>
      </c>
      <c r="M469" s="31">
        <v>0.74675999999999998</v>
      </c>
      <c r="N469" s="1"/>
      <c r="O469" s="1"/>
    </row>
    <row r="470" spans="1:15" ht="12.75" customHeight="1">
      <c r="A470" s="33">
        <v>460</v>
      </c>
      <c r="B470" s="53" t="s">
        <v>1089</v>
      </c>
      <c r="C470" s="31">
        <v>1224.3499999999999</v>
      </c>
      <c r="D470" s="36">
        <v>1244.6499999999999</v>
      </c>
      <c r="E470" s="36">
        <v>1179.6999999999998</v>
      </c>
      <c r="F470" s="36">
        <v>1135.05</v>
      </c>
      <c r="G470" s="36">
        <v>1070.0999999999999</v>
      </c>
      <c r="H470" s="36">
        <v>1289.2999999999997</v>
      </c>
      <c r="I470" s="36">
        <v>1354.25</v>
      </c>
      <c r="J470" s="36">
        <v>1398.8999999999996</v>
      </c>
      <c r="K470" s="31">
        <v>1309.5999999999999</v>
      </c>
      <c r="L470" s="31">
        <v>1200</v>
      </c>
      <c r="M470" s="31">
        <v>70.022670000000005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3361.15</v>
      </c>
      <c r="D471" s="36">
        <v>3345.7166666666667</v>
      </c>
      <c r="E471" s="36">
        <v>3323.4333333333334</v>
      </c>
      <c r="F471" s="36">
        <v>3285.7166666666667</v>
      </c>
      <c r="G471" s="36">
        <v>3263.4333333333334</v>
      </c>
      <c r="H471" s="36">
        <v>3383.4333333333334</v>
      </c>
      <c r="I471" s="36">
        <v>3405.7166666666672</v>
      </c>
      <c r="J471" s="36">
        <v>3443.4333333333334</v>
      </c>
      <c r="K471" s="31">
        <v>3368</v>
      </c>
      <c r="L471" s="31">
        <v>3308</v>
      </c>
      <c r="M471" s="31">
        <v>11.94228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2698.7</v>
      </c>
      <c r="D472" s="36">
        <v>2700.6333333333332</v>
      </c>
      <c r="E472" s="36">
        <v>2682.4666666666662</v>
      </c>
      <c r="F472" s="36">
        <v>2666.2333333333331</v>
      </c>
      <c r="G472" s="36">
        <v>2648.0666666666662</v>
      </c>
      <c r="H472" s="36">
        <v>2716.8666666666663</v>
      </c>
      <c r="I472" s="36">
        <v>2735.0333333333333</v>
      </c>
      <c r="J472" s="36">
        <v>2751.2666666666664</v>
      </c>
      <c r="K472" s="31">
        <v>2718.8</v>
      </c>
      <c r="L472" s="31">
        <v>2684.4</v>
      </c>
      <c r="M472" s="31">
        <v>0.74126000000000003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1378.65</v>
      </c>
      <c r="D473" s="36">
        <v>1369.05</v>
      </c>
      <c r="E473" s="36">
        <v>1341.1</v>
      </c>
      <c r="F473" s="36">
        <v>1303.55</v>
      </c>
      <c r="G473" s="36">
        <v>1275.5999999999999</v>
      </c>
      <c r="H473" s="36">
        <v>1406.6</v>
      </c>
      <c r="I473" s="36">
        <v>1434.5500000000002</v>
      </c>
      <c r="J473" s="36">
        <v>1472.1</v>
      </c>
      <c r="K473" s="31">
        <v>1397</v>
      </c>
      <c r="L473" s="31">
        <v>1331.5</v>
      </c>
      <c r="M473" s="31">
        <v>9.5080200000000001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4634.55</v>
      </c>
      <c r="D474" s="36">
        <v>4620.8499999999995</v>
      </c>
      <c r="E474" s="36">
        <v>4568.6999999999989</v>
      </c>
      <c r="F474" s="36">
        <v>4502.8499999999995</v>
      </c>
      <c r="G474" s="36">
        <v>4450.6999999999989</v>
      </c>
      <c r="H474" s="36">
        <v>4686.6999999999989</v>
      </c>
      <c r="I474" s="36">
        <v>4738.8499999999985</v>
      </c>
      <c r="J474" s="36">
        <v>4804.6999999999989</v>
      </c>
      <c r="K474" s="31">
        <v>4673</v>
      </c>
      <c r="L474" s="31">
        <v>4555</v>
      </c>
      <c r="M474" s="31">
        <v>7.5225400000000002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40.200000000000003</v>
      </c>
      <c r="D475" s="36">
        <v>39.56666666666667</v>
      </c>
      <c r="E475" s="36">
        <v>38.783333333333339</v>
      </c>
      <c r="F475" s="36">
        <v>37.366666666666667</v>
      </c>
      <c r="G475" s="36">
        <v>36.583333333333336</v>
      </c>
      <c r="H475" s="36">
        <v>40.983333333333341</v>
      </c>
      <c r="I475" s="36">
        <v>41.766666666666673</v>
      </c>
      <c r="J475" s="36">
        <v>43.183333333333344</v>
      </c>
      <c r="K475" s="31">
        <v>40.35</v>
      </c>
      <c r="L475" s="31">
        <v>38.15</v>
      </c>
      <c r="M475" s="31">
        <v>241.75991999999999</v>
      </c>
      <c r="N475" s="1"/>
      <c r="O475" s="1"/>
    </row>
    <row r="476" spans="1:15" ht="12.75" customHeight="1">
      <c r="A476" s="33">
        <v>466</v>
      </c>
      <c r="B476" s="53" t="s">
        <v>503</v>
      </c>
      <c r="C476" s="31">
        <v>365.1</v>
      </c>
      <c r="D476" s="36">
        <v>360.95</v>
      </c>
      <c r="E476" s="36">
        <v>355.2</v>
      </c>
      <c r="F476" s="36">
        <v>345.3</v>
      </c>
      <c r="G476" s="36">
        <v>339.55</v>
      </c>
      <c r="H476" s="36">
        <v>370.84999999999997</v>
      </c>
      <c r="I476" s="36">
        <v>376.59999999999997</v>
      </c>
      <c r="J476" s="36">
        <v>386.49999999999994</v>
      </c>
      <c r="K476" s="31">
        <v>366.7</v>
      </c>
      <c r="L476" s="31">
        <v>351.05</v>
      </c>
      <c r="M476" s="31">
        <v>11.45757</v>
      </c>
      <c r="N476" s="1"/>
      <c r="O476" s="1"/>
    </row>
    <row r="477" spans="1:15" ht="12.75" customHeight="1">
      <c r="A477" s="33">
        <v>467</v>
      </c>
      <c r="B477" s="31" t="s">
        <v>504</v>
      </c>
      <c r="C477" s="36">
        <v>630.9</v>
      </c>
      <c r="D477" s="36">
        <v>634.36666666666667</v>
      </c>
      <c r="E477" s="36">
        <v>614.33333333333337</v>
      </c>
      <c r="F477" s="36">
        <v>597.76666666666665</v>
      </c>
      <c r="G477" s="36">
        <v>577.73333333333335</v>
      </c>
      <c r="H477" s="36">
        <v>650.93333333333339</v>
      </c>
      <c r="I477" s="36">
        <v>670.9666666666667</v>
      </c>
      <c r="J477" s="31">
        <v>687.53333333333342</v>
      </c>
      <c r="K477" s="31">
        <v>654.4</v>
      </c>
      <c r="L477" s="31">
        <v>617.79999999999995</v>
      </c>
      <c r="M477" s="53">
        <v>65.288749999999993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3804.85</v>
      </c>
      <c r="D478" s="36">
        <v>3792.4333333333329</v>
      </c>
      <c r="E478" s="36">
        <v>3757.2166666666658</v>
      </c>
      <c r="F478" s="36">
        <v>3709.583333333333</v>
      </c>
      <c r="G478" s="36">
        <v>3674.3666666666659</v>
      </c>
      <c r="H478" s="36">
        <v>3840.0666666666657</v>
      </c>
      <c r="I478" s="36">
        <v>3875.2833333333328</v>
      </c>
      <c r="J478" s="31">
        <v>3922.9166666666656</v>
      </c>
      <c r="K478" s="31">
        <v>3827.65</v>
      </c>
      <c r="L478" s="31">
        <v>3744.8</v>
      </c>
      <c r="M478" s="53">
        <v>2.7553700000000001</v>
      </c>
      <c r="N478" s="1"/>
      <c r="O478" s="1"/>
    </row>
    <row r="479" spans="1:15" ht="12.75" customHeight="1">
      <c r="A479" s="33">
        <v>469</v>
      </c>
      <c r="B479" s="31" t="s">
        <v>505</v>
      </c>
      <c r="C479" s="31">
        <v>52.8</v>
      </c>
      <c r="D479" s="36">
        <v>52.783333333333331</v>
      </c>
      <c r="E479" s="36">
        <v>52.36666666666666</v>
      </c>
      <c r="F479" s="36">
        <v>51.93333333333333</v>
      </c>
      <c r="G479" s="36">
        <v>51.516666666666659</v>
      </c>
      <c r="H479" s="36">
        <v>53.216666666666661</v>
      </c>
      <c r="I479" s="36">
        <v>53.633333333333333</v>
      </c>
      <c r="J479" s="36">
        <v>54.066666666666663</v>
      </c>
      <c r="K479" s="31">
        <v>53.2</v>
      </c>
      <c r="L479" s="31">
        <v>52.35</v>
      </c>
      <c r="M479" s="31">
        <v>49.486809999999998</v>
      </c>
      <c r="N479" s="1"/>
      <c r="O479" s="1"/>
    </row>
    <row r="480" spans="1:15" ht="12.75" customHeight="1">
      <c r="A480" s="33">
        <v>470</v>
      </c>
      <c r="B480" s="31" t="s">
        <v>506</v>
      </c>
      <c r="C480" s="36">
        <v>749.45</v>
      </c>
      <c r="D480" s="36">
        <v>743.85</v>
      </c>
      <c r="E480" s="36">
        <v>729.7</v>
      </c>
      <c r="F480" s="36">
        <v>709.95</v>
      </c>
      <c r="G480" s="36">
        <v>695.80000000000007</v>
      </c>
      <c r="H480" s="36">
        <v>763.6</v>
      </c>
      <c r="I480" s="36">
        <v>777.74999999999989</v>
      </c>
      <c r="J480" s="31">
        <v>797.5</v>
      </c>
      <c r="K480" s="31">
        <v>758</v>
      </c>
      <c r="L480" s="31">
        <v>724.1</v>
      </c>
      <c r="M480" s="53">
        <v>4.48055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511.25</v>
      </c>
      <c r="D481" s="36">
        <v>512.2166666666667</v>
      </c>
      <c r="E481" s="36">
        <v>509.13333333333344</v>
      </c>
      <c r="F481" s="36">
        <v>507.01666666666677</v>
      </c>
      <c r="G481" s="36">
        <v>503.93333333333351</v>
      </c>
      <c r="H481" s="36">
        <v>514.33333333333337</v>
      </c>
      <c r="I481" s="36">
        <v>517.41666666666663</v>
      </c>
      <c r="J481" s="36">
        <v>519.5333333333333</v>
      </c>
      <c r="K481" s="31">
        <v>515.29999999999995</v>
      </c>
      <c r="L481" s="31">
        <v>510.1</v>
      </c>
      <c r="M481" s="31">
        <v>19.113119999999999</v>
      </c>
      <c r="N481" s="1"/>
      <c r="O481" s="1"/>
    </row>
    <row r="482" spans="1:15" ht="12.75" customHeight="1">
      <c r="A482" s="33">
        <v>472</v>
      </c>
      <c r="B482" s="31" t="s">
        <v>507</v>
      </c>
      <c r="C482" s="36">
        <v>919.5</v>
      </c>
      <c r="D482" s="36">
        <v>919</v>
      </c>
      <c r="E482" s="36">
        <v>913.45</v>
      </c>
      <c r="F482" s="36">
        <v>907.40000000000009</v>
      </c>
      <c r="G482" s="36">
        <v>901.85000000000014</v>
      </c>
      <c r="H482" s="36">
        <v>925.05</v>
      </c>
      <c r="I482" s="36">
        <v>930.59999999999991</v>
      </c>
      <c r="J482" s="36">
        <v>936.64999999999986</v>
      </c>
      <c r="K482" s="31">
        <v>924.55</v>
      </c>
      <c r="L482" s="31">
        <v>912.95</v>
      </c>
      <c r="M482" s="31">
        <v>1.11483</v>
      </c>
      <c r="N482" s="1"/>
      <c r="O482" s="1"/>
    </row>
    <row r="483" spans="1:15" ht="12.75" customHeight="1">
      <c r="A483" s="33">
        <v>473</v>
      </c>
      <c r="B483" s="31" t="s">
        <v>839</v>
      </c>
      <c r="C483" s="31">
        <v>52.7</v>
      </c>
      <c r="D483" s="36">
        <v>52.233333333333327</v>
      </c>
      <c r="E483" s="36">
        <v>51.666666666666657</v>
      </c>
      <c r="F483" s="36">
        <v>50.633333333333333</v>
      </c>
      <c r="G483" s="36">
        <v>50.066666666666663</v>
      </c>
      <c r="H483" s="36">
        <v>53.266666666666652</v>
      </c>
      <c r="I483" s="36">
        <v>53.833333333333329</v>
      </c>
      <c r="J483" s="36">
        <v>54.866666666666646</v>
      </c>
      <c r="K483" s="31">
        <v>52.8</v>
      </c>
      <c r="L483" s="31">
        <v>51.2</v>
      </c>
      <c r="M483" s="31">
        <v>62.364510000000003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9890.35</v>
      </c>
      <c r="D484" s="36">
        <v>9825.1999999999989</v>
      </c>
      <c r="E484" s="36">
        <v>9750.3999999999978</v>
      </c>
      <c r="F484" s="36">
        <v>9610.4499999999989</v>
      </c>
      <c r="G484" s="36">
        <v>9535.6499999999978</v>
      </c>
      <c r="H484" s="36">
        <v>9965.1499999999978</v>
      </c>
      <c r="I484" s="36">
        <v>10039.949999999997</v>
      </c>
      <c r="J484" s="36">
        <v>10179.899999999998</v>
      </c>
      <c r="K484" s="31">
        <v>9900</v>
      </c>
      <c r="L484" s="31">
        <v>9685.25</v>
      </c>
      <c r="M484" s="31">
        <v>2.8384999999999998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139.15</v>
      </c>
      <c r="D485" s="36">
        <v>139.76666666666668</v>
      </c>
      <c r="E485" s="36">
        <v>138.38333333333335</v>
      </c>
      <c r="F485" s="36">
        <v>137.61666666666667</v>
      </c>
      <c r="G485" s="36">
        <v>136.23333333333335</v>
      </c>
      <c r="H485" s="36">
        <v>140.53333333333336</v>
      </c>
      <c r="I485" s="36">
        <v>141.91666666666669</v>
      </c>
      <c r="J485" s="36">
        <v>142.68333333333337</v>
      </c>
      <c r="K485" s="31">
        <v>141.15</v>
      </c>
      <c r="L485" s="31">
        <v>139</v>
      </c>
      <c r="M485" s="31">
        <v>114.80094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1928.05</v>
      </c>
      <c r="D486" s="36">
        <v>1915.3833333333332</v>
      </c>
      <c r="E486" s="36">
        <v>1899.1666666666665</v>
      </c>
      <c r="F486" s="36">
        <v>1870.2833333333333</v>
      </c>
      <c r="G486" s="36">
        <v>1854.0666666666666</v>
      </c>
      <c r="H486" s="36">
        <v>1944.2666666666664</v>
      </c>
      <c r="I486" s="36">
        <v>1960.4833333333331</v>
      </c>
      <c r="J486" s="36">
        <v>1989.3666666666663</v>
      </c>
      <c r="K486" s="31">
        <v>1931.6</v>
      </c>
      <c r="L486" s="31">
        <v>1886.5</v>
      </c>
      <c r="M486" s="31">
        <v>2.2091099999999999</v>
      </c>
      <c r="N486" s="1"/>
      <c r="O486" s="1"/>
    </row>
    <row r="487" spans="1:15" ht="12.75" customHeight="1">
      <c r="A487" s="33">
        <v>477</v>
      </c>
      <c r="B487" s="53" t="s">
        <v>172</v>
      </c>
      <c r="C487" s="31">
        <v>1182.55</v>
      </c>
      <c r="D487" s="36">
        <v>1180.75</v>
      </c>
      <c r="E487" s="36">
        <v>1170.05</v>
      </c>
      <c r="F487" s="36">
        <v>1157.55</v>
      </c>
      <c r="G487" s="36">
        <v>1146.8499999999999</v>
      </c>
      <c r="H487" s="36">
        <v>1193.25</v>
      </c>
      <c r="I487" s="36">
        <v>1203.9499999999998</v>
      </c>
      <c r="J487" s="36">
        <v>1216.45</v>
      </c>
      <c r="K487" s="31">
        <v>1191.45</v>
      </c>
      <c r="L487" s="31">
        <v>1168.25</v>
      </c>
      <c r="M487" s="31">
        <v>5.9242999999999997</v>
      </c>
      <c r="N487" s="1"/>
      <c r="O487" s="1"/>
    </row>
    <row r="488" spans="1:15" ht="12.75" customHeight="1">
      <c r="A488" s="33">
        <v>478</v>
      </c>
      <c r="B488" s="53" t="s">
        <v>840</v>
      </c>
      <c r="C488" s="36">
        <v>352.6</v>
      </c>
      <c r="D488" s="36">
        <v>347.25</v>
      </c>
      <c r="E488" s="36">
        <v>338.9</v>
      </c>
      <c r="F488" s="36">
        <v>325.2</v>
      </c>
      <c r="G488" s="36">
        <v>316.84999999999997</v>
      </c>
      <c r="H488" s="36">
        <v>360.95</v>
      </c>
      <c r="I488" s="36">
        <v>369.3</v>
      </c>
      <c r="J488" s="36">
        <v>383</v>
      </c>
      <c r="K488" s="31">
        <v>355.6</v>
      </c>
      <c r="L488" s="31">
        <v>333.55</v>
      </c>
      <c r="M488" s="31">
        <v>11.669639999999999</v>
      </c>
      <c r="N488" s="1"/>
      <c r="O488" s="1"/>
    </row>
    <row r="489" spans="1:15" ht="12.75" customHeight="1">
      <c r="A489" s="33">
        <v>479</v>
      </c>
      <c r="B489" s="53" t="s">
        <v>508</v>
      </c>
      <c r="C489" s="36">
        <v>369.5</v>
      </c>
      <c r="D489" s="36">
        <v>371.2166666666667</v>
      </c>
      <c r="E489" s="36">
        <v>365.28333333333342</v>
      </c>
      <c r="F489" s="36">
        <v>361.06666666666672</v>
      </c>
      <c r="G489" s="36">
        <v>355.13333333333344</v>
      </c>
      <c r="H489" s="36">
        <v>375.43333333333339</v>
      </c>
      <c r="I489" s="36">
        <v>381.36666666666667</v>
      </c>
      <c r="J489" s="36">
        <v>385.58333333333337</v>
      </c>
      <c r="K489" s="31">
        <v>377.15</v>
      </c>
      <c r="L489" s="31">
        <v>367</v>
      </c>
      <c r="M489" s="31">
        <v>7.5376300000000001</v>
      </c>
      <c r="N489" s="1"/>
      <c r="O489" s="1"/>
    </row>
    <row r="490" spans="1:15" ht="12.75" customHeight="1">
      <c r="A490" s="33">
        <v>480</v>
      </c>
      <c r="B490" s="53" t="s">
        <v>509</v>
      </c>
      <c r="C490" s="36">
        <v>521.85</v>
      </c>
      <c r="D490" s="36">
        <v>519.61666666666667</v>
      </c>
      <c r="E490" s="36">
        <v>512.23333333333335</v>
      </c>
      <c r="F490" s="36">
        <v>502.61666666666667</v>
      </c>
      <c r="G490" s="36">
        <v>495.23333333333335</v>
      </c>
      <c r="H490" s="36">
        <v>529.23333333333335</v>
      </c>
      <c r="I490" s="36">
        <v>536.61666666666679</v>
      </c>
      <c r="J490" s="36">
        <v>546.23333333333335</v>
      </c>
      <c r="K490" s="31">
        <v>527</v>
      </c>
      <c r="L490" s="31">
        <v>510</v>
      </c>
      <c r="M490" s="31">
        <v>3.08358</v>
      </c>
      <c r="N490" s="1"/>
      <c r="O490" s="1"/>
    </row>
    <row r="491" spans="1:15" ht="12.75" customHeight="1">
      <c r="A491" s="33">
        <v>481</v>
      </c>
      <c r="B491" s="53" t="s">
        <v>510</v>
      </c>
      <c r="C491" s="36">
        <v>382.45</v>
      </c>
      <c r="D491" s="36">
        <v>380.43333333333339</v>
      </c>
      <c r="E491" s="36">
        <v>375.86666666666679</v>
      </c>
      <c r="F491" s="36">
        <v>369.28333333333342</v>
      </c>
      <c r="G491" s="36">
        <v>364.71666666666681</v>
      </c>
      <c r="H491" s="36">
        <v>387.01666666666677</v>
      </c>
      <c r="I491" s="36">
        <v>391.58333333333337</v>
      </c>
      <c r="J491" s="36">
        <v>398.16666666666674</v>
      </c>
      <c r="K491" s="31">
        <v>385</v>
      </c>
      <c r="L491" s="31">
        <v>373.85</v>
      </c>
      <c r="M491" s="31">
        <v>2.7451500000000002</v>
      </c>
      <c r="N491" s="1"/>
      <c r="O491" s="1"/>
    </row>
    <row r="492" spans="1:15" ht="12.75" customHeight="1">
      <c r="A492" s="33">
        <v>482</v>
      </c>
      <c r="B492" s="53" t="s">
        <v>511</v>
      </c>
      <c r="C492" s="36">
        <v>461.95</v>
      </c>
      <c r="D492" s="36">
        <v>458.51666666666671</v>
      </c>
      <c r="E492" s="36">
        <v>452.03333333333342</v>
      </c>
      <c r="F492" s="36">
        <v>442.11666666666673</v>
      </c>
      <c r="G492" s="36">
        <v>435.63333333333344</v>
      </c>
      <c r="H492" s="36">
        <v>468.43333333333339</v>
      </c>
      <c r="I492" s="36">
        <v>474.91666666666663</v>
      </c>
      <c r="J492" s="36">
        <v>484.83333333333337</v>
      </c>
      <c r="K492" s="31">
        <v>465</v>
      </c>
      <c r="L492" s="31">
        <v>448.6</v>
      </c>
      <c r="M492" s="31">
        <v>2.6002900000000002</v>
      </c>
      <c r="N492" s="1"/>
      <c r="O492" s="1"/>
    </row>
    <row r="493" spans="1:15" ht="12.75" customHeight="1">
      <c r="A493" s="33">
        <v>483</v>
      </c>
      <c r="B493" s="53" t="s">
        <v>512</v>
      </c>
      <c r="C493" s="36">
        <v>568.45000000000005</v>
      </c>
      <c r="D493" s="36">
        <v>566.69999999999993</v>
      </c>
      <c r="E493" s="36">
        <v>545.89999999999986</v>
      </c>
      <c r="F493" s="36">
        <v>523.34999999999991</v>
      </c>
      <c r="G493" s="36">
        <v>502.54999999999984</v>
      </c>
      <c r="H493" s="36">
        <v>589.24999999999989</v>
      </c>
      <c r="I493" s="36">
        <v>610.04999999999984</v>
      </c>
      <c r="J493" s="36">
        <v>632.59999999999991</v>
      </c>
      <c r="K493" s="31">
        <v>587.5</v>
      </c>
      <c r="L493" s="31">
        <v>544.15</v>
      </c>
      <c r="M493" s="31">
        <v>6.3724800000000004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1515.5</v>
      </c>
      <c r="D494" s="36">
        <v>1510.1333333333332</v>
      </c>
      <c r="E494" s="36">
        <v>1500.3666666666663</v>
      </c>
      <c r="F494" s="36">
        <v>1485.2333333333331</v>
      </c>
      <c r="G494" s="36">
        <v>1475.4666666666662</v>
      </c>
      <c r="H494" s="36">
        <v>1525.2666666666664</v>
      </c>
      <c r="I494" s="36">
        <v>1535.0333333333333</v>
      </c>
      <c r="J494" s="36">
        <v>1550.1666666666665</v>
      </c>
      <c r="K494" s="31">
        <v>1519.9</v>
      </c>
      <c r="L494" s="31">
        <v>1495</v>
      </c>
      <c r="M494" s="31">
        <v>11.50803</v>
      </c>
      <c r="N494" s="1"/>
      <c r="O494" s="1"/>
    </row>
    <row r="495" spans="1:15" ht="12.75" customHeight="1">
      <c r="A495" s="33">
        <v>485</v>
      </c>
      <c r="B495" s="53" t="s">
        <v>513</v>
      </c>
      <c r="C495" s="53">
        <v>1044</v>
      </c>
      <c r="D495" s="36">
        <v>1050.0833333333333</v>
      </c>
      <c r="E495" s="36">
        <v>1017.8666666666666</v>
      </c>
      <c r="F495" s="36">
        <v>991.73333333333335</v>
      </c>
      <c r="G495" s="36">
        <v>959.51666666666665</v>
      </c>
      <c r="H495" s="36">
        <v>1076.2166666666665</v>
      </c>
      <c r="I495" s="36">
        <v>1108.4333333333332</v>
      </c>
      <c r="J495" s="36">
        <v>1134.5666666666664</v>
      </c>
      <c r="K495" s="31">
        <v>1082.3</v>
      </c>
      <c r="L495" s="31">
        <v>1023.95</v>
      </c>
      <c r="M495" s="31">
        <v>2.9190499999999999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442.65</v>
      </c>
      <c r="D496" s="36">
        <v>440.08333333333331</v>
      </c>
      <c r="E496" s="36">
        <v>435.16666666666663</v>
      </c>
      <c r="F496" s="36">
        <v>427.68333333333334</v>
      </c>
      <c r="G496" s="36">
        <v>422.76666666666665</v>
      </c>
      <c r="H496" s="36">
        <v>447.56666666666661</v>
      </c>
      <c r="I496" s="36">
        <v>452.48333333333323</v>
      </c>
      <c r="J496" s="36">
        <v>459.96666666666658</v>
      </c>
      <c r="K496" s="31">
        <v>445</v>
      </c>
      <c r="L496" s="31">
        <v>432.6</v>
      </c>
      <c r="M496" s="31">
        <v>133.66917000000001</v>
      </c>
      <c r="N496" s="1"/>
      <c r="O496" s="1"/>
    </row>
    <row r="497" spans="1:15" ht="12.75" customHeight="1">
      <c r="A497" s="33">
        <v>487</v>
      </c>
      <c r="B497" s="53" t="s">
        <v>514</v>
      </c>
      <c r="C497" s="53">
        <v>776.2</v>
      </c>
      <c r="D497" s="36">
        <v>777.95000000000016</v>
      </c>
      <c r="E497" s="36">
        <v>767.20000000000027</v>
      </c>
      <c r="F497" s="36">
        <v>758.20000000000016</v>
      </c>
      <c r="G497" s="36">
        <v>747.45000000000027</v>
      </c>
      <c r="H497" s="36">
        <v>786.95000000000027</v>
      </c>
      <c r="I497" s="36">
        <v>797.7</v>
      </c>
      <c r="J497" s="36">
        <v>806.70000000000027</v>
      </c>
      <c r="K497" s="31">
        <v>788.7</v>
      </c>
      <c r="L497" s="31">
        <v>768.95</v>
      </c>
      <c r="M497" s="31">
        <v>2.37032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13.25</v>
      </c>
      <c r="D498" s="36">
        <v>13.316666666666668</v>
      </c>
      <c r="E498" s="36">
        <v>12.983333333333336</v>
      </c>
      <c r="F498" s="36">
        <v>12.716666666666669</v>
      </c>
      <c r="G498" s="36">
        <v>12.383333333333336</v>
      </c>
      <c r="H498" s="36">
        <v>13.583333333333336</v>
      </c>
      <c r="I498" s="36">
        <v>13.916666666666668</v>
      </c>
      <c r="J498" s="36">
        <v>14.183333333333335</v>
      </c>
      <c r="K498" s="31">
        <v>13.65</v>
      </c>
      <c r="L498" s="31">
        <v>13.05</v>
      </c>
      <c r="M498" s="31">
        <v>6307.3273399999998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1288.3</v>
      </c>
      <c r="D499" s="36">
        <v>1299.75</v>
      </c>
      <c r="E499" s="36">
        <v>1273.55</v>
      </c>
      <c r="F499" s="36">
        <v>1258.8</v>
      </c>
      <c r="G499" s="36">
        <v>1232.5999999999999</v>
      </c>
      <c r="H499" s="36">
        <v>1314.5</v>
      </c>
      <c r="I499" s="36">
        <v>1340.6999999999998</v>
      </c>
      <c r="J499" s="31">
        <v>1355.45</v>
      </c>
      <c r="K499" s="31">
        <v>1325.95</v>
      </c>
      <c r="L499" s="31">
        <v>1285</v>
      </c>
      <c r="M499" s="53">
        <v>26.724350000000001</v>
      </c>
      <c r="N499" s="1"/>
      <c r="O499" s="1"/>
    </row>
    <row r="500" spans="1:15" ht="12.75" customHeight="1">
      <c r="A500" s="33">
        <v>490</v>
      </c>
      <c r="B500" s="53" t="s">
        <v>515</v>
      </c>
      <c r="C500" s="36">
        <v>609.79999999999995</v>
      </c>
      <c r="D500" s="36">
        <v>608.83333333333337</v>
      </c>
      <c r="E500" s="36">
        <v>599.11666666666679</v>
      </c>
      <c r="F500" s="36">
        <v>588.43333333333339</v>
      </c>
      <c r="G500" s="36">
        <v>578.71666666666681</v>
      </c>
      <c r="H500" s="36">
        <v>619.51666666666677</v>
      </c>
      <c r="I500" s="36">
        <v>629.23333333333323</v>
      </c>
      <c r="J500" s="31">
        <v>639.91666666666674</v>
      </c>
      <c r="K500" s="31">
        <v>618.54999999999995</v>
      </c>
      <c r="L500" s="31">
        <v>598.15</v>
      </c>
      <c r="M500" s="53">
        <v>13.28431</v>
      </c>
      <c r="N500" s="1"/>
      <c r="O500" s="1"/>
    </row>
    <row r="501" spans="1:15" ht="12.75" customHeight="1">
      <c r="A501" s="33">
        <v>491</v>
      </c>
      <c r="B501" s="53" t="s">
        <v>841</v>
      </c>
      <c r="C501" s="53">
        <v>144.15</v>
      </c>
      <c r="D501" s="36">
        <v>144.79999999999998</v>
      </c>
      <c r="E501" s="36">
        <v>143.34999999999997</v>
      </c>
      <c r="F501" s="36">
        <v>142.54999999999998</v>
      </c>
      <c r="G501" s="36">
        <v>141.09999999999997</v>
      </c>
      <c r="H501" s="36">
        <v>145.59999999999997</v>
      </c>
      <c r="I501" s="36">
        <v>147.04999999999995</v>
      </c>
      <c r="J501" s="36">
        <v>147.84999999999997</v>
      </c>
      <c r="K501" s="31">
        <v>146.25</v>
      </c>
      <c r="L501" s="31">
        <v>144</v>
      </c>
      <c r="M501" s="31">
        <v>8.9112799999999996</v>
      </c>
      <c r="N501" s="1"/>
      <c r="O501" s="1"/>
    </row>
    <row r="502" spans="1:15" ht="12.75" customHeight="1">
      <c r="A502" s="33">
        <v>492</v>
      </c>
      <c r="B502" s="53" t="s">
        <v>516</v>
      </c>
      <c r="C502" s="53">
        <v>840.65</v>
      </c>
      <c r="D502" s="36">
        <v>840.81666666666661</v>
      </c>
      <c r="E502" s="36">
        <v>836.68333333333317</v>
      </c>
      <c r="F502" s="36">
        <v>832.71666666666658</v>
      </c>
      <c r="G502" s="36">
        <v>828.58333333333314</v>
      </c>
      <c r="H502" s="36">
        <v>844.78333333333319</v>
      </c>
      <c r="I502" s="36">
        <v>848.91666666666663</v>
      </c>
      <c r="J502" s="36">
        <v>852.88333333333321</v>
      </c>
      <c r="K502" s="31">
        <v>844.95</v>
      </c>
      <c r="L502" s="31">
        <v>836.85</v>
      </c>
      <c r="M502" s="31">
        <v>0.71123000000000003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1559.55</v>
      </c>
      <c r="D503" s="36">
        <v>1555.5166666666667</v>
      </c>
      <c r="E503" s="36">
        <v>1519.0333333333333</v>
      </c>
      <c r="F503" s="36">
        <v>1478.5166666666667</v>
      </c>
      <c r="G503" s="36">
        <v>1442.0333333333333</v>
      </c>
      <c r="H503" s="36">
        <v>1596.0333333333333</v>
      </c>
      <c r="I503" s="36">
        <v>1632.5166666666664</v>
      </c>
      <c r="J503" s="31">
        <v>1673.0333333333333</v>
      </c>
      <c r="K503" s="31">
        <v>1592</v>
      </c>
      <c r="L503" s="31">
        <v>1515</v>
      </c>
      <c r="M503" s="53">
        <v>12.902139999999999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461</v>
      </c>
      <c r="D504" s="36">
        <v>461.81666666666666</v>
      </c>
      <c r="E504" s="36">
        <v>459.23333333333335</v>
      </c>
      <c r="F504" s="36">
        <v>457.4666666666667</v>
      </c>
      <c r="G504" s="36">
        <v>454.88333333333338</v>
      </c>
      <c r="H504" s="36">
        <v>463.58333333333331</v>
      </c>
      <c r="I504" s="36">
        <v>466.16666666666669</v>
      </c>
      <c r="J504" s="36">
        <v>467.93333333333328</v>
      </c>
      <c r="K504" s="31">
        <v>464.4</v>
      </c>
      <c r="L504" s="31">
        <v>460.05</v>
      </c>
      <c r="M504" s="31">
        <v>34.384099999999997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</v>
      </c>
      <c r="D505" s="200">
        <v>22.900000000000002</v>
      </c>
      <c r="E505" s="200">
        <v>22.650000000000006</v>
      </c>
      <c r="F505" s="200">
        <v>22.300000000000004</v>
      </c>
      <c r="G505" s="200">
        <v>22.050000000000008</v>
      </c>
      <c r="H505" s="200">
        <v>23.250000000000004</v>
      </c>
      <c r="I505" s="200">
        <v>23.499999999999996</v>
      </c>
      <c r="J505" s="200">
        <v>23.85</v>
      </c>
      <c r="K505" s="201">
        <v>23.15</v>
      </c>
      <c r="L505" s="201">
        <v>22.55</v>
      </c>
      <c r="M505" s="201">
        <v>1569.3050800000001</v>
      </c>
      <c r="N505" s="1"/>
      <c r="O505" s="1"/>
    </row>
    <row r="506" spans="1:15" ht="12.75" customHeight="1">
      <c r="A506" s="33">
        <v>496</v>
      </c>
      <c r="B506" s="371" t="s">
        <v>517</v>
      </c>
      <c r="C506" s="371">
        <v>13628.2</v>
      </c>
      <c r="D506" s="372">
        <v>13657.733333333332</v>
      </c>
      <c r="E506" s="372">
        <v>13395.466666666664</v>
      </c>
      <c r="F506" s="372">
        <v>13162.733333333332</v>
      </c>
      <c r="G506" s="372">
        <v>12900.466666666664</v>
      </c>
      <c r="H506" s="372">
        <v>13890.466666666664</v>
      </c>
      <c r="I506" s="372">
        <v>14152.73333333333</v>
      </c>
      <c r="J506" s="372">
        <v>14385.466666666664</v>
      </c>
      <c r="K506" s="373">
        <v>13920</v>
      </c>
      <c r="L506" s="373">
        <v>13425</v>
      </c>
      <c r="M506" s="373">
        <v>4.6719999999999998E-2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134.94999999999999</v>
      </c>
      <c r="D507" s="215">
        <v>134.73333333333332</v>
      </c>
      <c r="E507" s="215">
        <v>133.46666666666664</v>
      </c>
      <c r="F507" s="215">
        <v>131.98333333333332</v>
      </c>
      <c r="G507" s="215">
        <v>130.71666666666664</v>
      </c>
      <c r="H507" s="215">
        <v>136.21666666666664</v>
      </c>
      <c r="I507" s="215">
        <v>137.48333333333335</v>
      </c>
      <c r="J507" s="215">
        <v>138.96666666666664</v>
      </c>
      <c r="K507" s="213">
        <v>136</v>
      </c>
      <c r="L507" s="213">
        <v>133.25</v>
      </c>
      <c r="M507" s="213">
        <v>82.926019999999994</v>
      </c>
      <c r="N507" s="198"/>
      <c r="O507" s="198"/>
    </row>
    <row r="508" spans="1:15" ht="12.75" customHeight="1">
      <c r="A508" s="33">
        <v>498</v>
      </c>
      <c r="B508" s="375" t="s">
        <v>518</v>
      </c>
      <c r="C508" s="375">
        <v>616.5</v>
      </c>
      <c r="D508" s="375">
        <v>622.18333333333328</v>
      </c>
      <c r="E508" s="375">
        <v>606.81666666666661</v>
      </c>
      <c r="F508" s="375">
        <v>597.13333333333333</v>
      </c>
      <c r="G508" s="375">
        <v>581.76666666666665</v>
      </c>
      <c r="H508" s="375">
        <v>631.86666666666656</v>
      </c>
      <c r="I508" s="375">
        <v>647.23333333333312</v>
      </c>
      <c r="J508" s="375">
        <v>656.91666666666652</v>
      </c>
      <c r="K508" s="375">
        <v>637.54999999999995</v>
      </c>
      <c r="L508" s="375">
        <v>612.5</v>
      </c>
      <c r="M508" s="375">
        <v>11.16442</v>
      </c>
      <c r="N508" s="198"/>
      <c r="O508" s="198"/>
    </row>
    <row r="509" spans="1:15" ht="12.75" customHeight="1">
      <c r="A509" s="370">
        <v>499</v>
      </c>
      <c r="B509" s="383" t="s">
        <v>301</v>
      </c>
      <c r="C509" s="383">
        <v>194.85</v>
      </c>
      <c r="D509" s="383">
        <v>194.65</v>
      </c>
      <c r="E509" s="383">
        <v>193.3</v>
      </c>
      <c r="F509" s="383">
        <v>191.75</v>
      </c>
      <c r="G509" s="383">
        <v>190.4</v>
      </c>
      <c r="H509" s="383">
        <v>196.20000000000002</v>
      </c>
      <c r="I509" s="383">
        <v>197.54999999999998</v>
      </c>
      <c r="J509" s="383">
        <v>199.10000000000002</v>
      </c>
      <c r="K509" s="383">
        <v>196</v>
      </c>
      <c r="L509" s="383">
        <v>193.1</v>
      </c>
      <c r="M509" s="383">
        <v>208.41351</v>
      </c>
      <c r="N509" s="198"/>
      <c r="O509" s="198"/>
    </row>
    <row r="510" spans="1:15" ht="12.75" customHeight="1">
      <c r="A510" s="374">
        <v>500</v>
      </c>
      <c r="B510" s="375" t="s">
        <v>237</v>
      </c>
      <c r="C510" s="375">
        <v>1051.4000000000001</v>
      </c>
      <c r="D510" s="375">
        <v>1039.2333333333333</v>
      </c>
      <c r="E510" s="375">
        <v>1021.3666666666668</v>
      </c>
      <c r="F510" s="375">
        <v>991.33333333333348</v>
      </c>
      <c r="G510" s="375">
        <v>973.46666666666692</v>
      </c>
      <c r="H510" s="375">
        <v>1069.2666666666667</v>
      </c>
      <c r="I510" s="375">
        <v>1087.133333333333</v>
      </c>
      <c r="J510" s="375">
        <v>1117.1666666666665</v>
      </c>
      <c r="K510" s="375">
        <v>1057.0999999999999</v>
      </c>
      <c r="L510" s="375">
        <v>1009.2</v>
      </c>
      <c r="M510" s="375">
        <v>30.184349999999998</v>
      </c>
      <c r="N510" s="198"/>
      <c r="O510" s="198"/>
    </row>
    <row r="511" spans="1:15" ht="12.75" customHeight="1">
      <c r="A511" s="374">
        <v>501</v>
      </c>
      <c r="B511" s="384" t="s">
        <v>1090</v>
      </c>
      <c r="C511" s="384">
        <v>2278.8000000000002</v>
      </c>
      <c r="D511" s="384">
        <v>2293.5666666666671</v>
      </c>
      <c r="E511" s="384">
        <v>2237.233333333334</v>
      </c>
      <c r="F511" s="384">
        <v>2195.666666666667</v>
      </c>
      <c r="G511" s="384">
        <v>2139.3333333333339</v>
      </c>
      <c r="H511" s="384">
        <v>2335.1333333333341</v>
      </c>
      <c r="I511" s="384">
        <v>2391.4666666666672</v>
      </c>
      <c r="J511" s="384">
        <v>2433.0333333333342</v>
      </c>
      <c r="K511" s="384">
        <v>2349.9</v>
      </c>
      <c r="L511" s="384">
        <v>2252</v>
      </c>
      <c r="M511" s="384">
        <v>4.41981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519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99"/>
      <c r="B5" s="400"/>
      <c r="C5" s="399"/>
      <c r="D5" s="400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520</v>
      </c>
      <c r="B7" s="401" t="s">
        <v>521</v>
      </c>
      <c r="C7" s="401"/>
      <c r="D7" s="7">
        <f>Main!B10</f>
        <v>45430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522</v>
      </c>
      <c r="B9" s="82" t="s">
        <v>523</v>
      </c>
      <c r="C9" s="82" t="s">
        <v>524</v>
      </c>
      <c r="D9" s="82" t="s">
        <v>525</v>
      </c>
      <c r="E9" s="82" t="s">
        <v>526</v>
      </c>
      <c r="F9" s="82" t="s">
        <v>527</v>
      </c>
      <c r="G9" s="82" t="s">
        <v>528</v>
      </c>
      <c r="H9" s="82" t="s">
        <v>529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45429</v>
      </c>
      <c r="B10" s="32">
        <v>543319</v>
      </c>
      <c r="C10" s="31" t="s">
        <v>1111</v>
      </c>
      <c r="D10" s="31" t="s">
        <v>1024</v>
      </c>
      <c r="E10" s="31" t="s">
        <v>530</v>
      </c>
      <c r="F10" s="84">
        <v>56000</v>
      </c>
      <c r="G10" s="32">
        <v>16.61</v>
      </c>
      <c r="H10" s="32" t="s">
        <v>326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45429</v>
      </c>
      <c r="B11" s="32">
        <v>531300</v>
      </c>
      <c r="C11" s="31" t="s">
        <v>1112</v>
      </c>
      <c r="D11" s="31" t="s">
        <v>1113</v>
      </c>
      <c r="E11" s="31" t="s">
        <v>530</v>
      </c>
      <c r="F11" s="84">
        <v>100000</v>
      </c>
      <c r="G11" s="32">
        <v>3.5</v>
      </c>
      <c r="H11" s="32" t="s">
        <v>326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45429</v>
      </c>
      <c r="B12" s="32">
        <v>531300</v>
      </c>
      <c r="C12" s="31" t="s">
        <v>1112</v>
      </c>
      <c r="D12" s="31" t="s">
        <v>1114</v>
      </c>
      <c r="E12" s="31" t="s">
        <v>531</v>
      </c>
      <c r="F12" s="84">
        <v>100000</v>
      </c>
      <c r="G12" s="32">
        <v>3.5</v>
      </c>
      <c r="H12" s="32" t="s">
        <v>326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45429</v>
      </c>
      <c r="B13" s="32">
        <v>544169</v>
      </c>
      <c r="C13" s="31" t="s">
        <v>1115</v>
      </c>
      <c r="D13" s="31" t="s">
        <v>1031</v>
      </c>
      <c r="E13" s="31" t="s">
        <v>530</v>
      </c>
      <c r="F13" s="84">
        <v>50000</v>
      </c>
      <c r="G13" s="32">
        <v>93.63</v>
      </c>
      <c r="H13" s="32" t="s">
        <v>326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45429</v>
      </c>
      <c r="B14" s="32">
        <v>544169</v>
      </c>
      <c r="C14" s="31" t="s">
        <v>1115</v>
      </c>
      <c r="D14" s="31" t="s">
        <v>1003</v>
      </c>
      <c r="E14" s="31" t="s">
        <v>530</v>
      </c>
      <c r="F14" s="84">
        <v>124000</v>
      </c>
      <c r="G14" s="32">
        <v>93.64</v>
      </c>
      <c r="H14" s="32" t="s">
        <v>326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45429</v>
      </c>
      <c r="B15" s="32">
        <v>544169</v>
      </c>
      <c r="C15" s="31" t="s">
        <v>1115</v>
      </c>
      <c r="D15" s="31" t="s">
        <v>1116</v>
      </c>
      <c r="E15" s="31" t="s">
        <v>531</v>
      </c>
      <c r="F15" s="84">
        <v>96000</v>
      </c>
      <c r="G15" s="32">
        <v>96.98</v>
      </c>
      <c r="H15" s="32" t="s">
        <v>326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45429</v>
      </c>
      <c r="B16" s="32">
        <v>544177</v>
      </c>
      <c r="C16" s="31" t="s">
        <v>1117</v>
      </c>
      <c r="D16" s="31" t="s">
        <v>1022</v>
      </c>
      <c r="E16" s="31" t="s">
        <v>530</v>
      </c>
      <c r="F16" s="84">
        <v>198000</v>
      </c>
      <c r="G16" s="32">
        <v>89.59</v>
      </c>
      <c r="H16" s="32" t="s">
        <v>326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45429</v>
      </c>
      <c r="B17" s="32">
        <v>509053</v>
      </c>
      <c r="C17" s="31" t="s">
        <v>1118</v>
      </c>
      <c r="D17" s="31" t="s">
        <v>1119</v>
      </c>
      <c r="E17" s="31" t="s">
        <v>531</v>
      </c>
      <c r="F17" s="84">
        <v>1145716</v>
      </c>
      <c r="G17" s="32">
        <v>10.83</v>
      </c>
      <c r="H17" s="32" t="s">
        <v>326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45429</v>
      </c>
      <c r="B18" s="32">
        <v>530457</v>
      </c>
      <c r="C18" s="31" t="s">
        <v>1120</v>
      </c>
      <c r="D18" s="31" t="s">
        <v>1092</v>
      </c>
      <c r="E18" s="31" t="s">
        <v>530</v>
      </c>
      <c r="F18" s="84">
        <v>104742</v>
      </c>
      <c r="G18" s="32">
        <v>61.23</v>
      </c>
      <c r="H18" s="32" t="s">
        <v>326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45429</v>
      </c>
      <c r="B19" s="32">
        <v>537707</v>
      </c>
      <c r="C19" s="31" t="s">
        <v>965</v>
      </c>
      <c r="D19" s="31" t="s">
        <v>1121</v>
      </c>
      <c r="E19" s="31" t="s">
        <v>531</v>
      </c>
      <c r="F19" s="84">
        <v>404000</v>
      </c>
      <c r="G19" s="32">
        <v>22.99</v>
      </c>
      <c r="H19" s="32" t="s">
        <v>326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45429</v>
      </c>
      <c r="B20" s="32">
        <v>537707</v>
      </c>
      <c r="C20" s="31" t="s">
        <v>965</v>
      </c>
      <c r="D20" s="31" t="s">
        <v>1122</v>
      </c>
      <c r="E20" s="31" t="s">
        <v>530</v>
      </c>
      <c r="F20" s="84">
        <v>130525</v>
      </c>
      <c r="G20" s="32">
        <v>22.99</v>
      </c>
      <c r="H20" s="32" t="s">
        <v>326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45429</v>
      </c>
      <c r="B21" s="32">
        <v>537707</v>
      </c>
      <c r="C21" s="31" t="s">
        <v>965</v>
      </c>
      <c r="D21" s="31" t="s">
        <v>966</v>
      </c>
      <c r="E21" s="31" t="s">
        <v>531</v>
      </c>
      <c r="F21" s="84">
        <v>157104</v>
      </c>
      <c r="G21" s="32">
        <v>22.99</v>
      </c>
      <c r="H21" s="32" t="s">
        <v>326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45429</v>
      </c>
      <c r="B22" s="32">
        <v>537707</v>
      </c>
      <c r="C22" s="31" t="s">
        <v>965</v>
      </c>
      <c r="D22" s="31" t="s">
        <v>966</v>
      </c>
      <c r="E22" s="31" t="s">
        <v>530</v>
      </c>
      <c r="F22" s="84">
        <v>79844</v>
      </c>
      <c r="G22" s="32">
        <v>22.99</v>
      </c>
      <c r="H22" s="32" t="s">
        <v>326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45429</v>
      </c>
      <c r="B23" s="32">
        <v>537707</v>
      </c>
      <c r="C23" s="31" t="s">
        <v>965</v>
      </c>
      <c r="D23" s="31" t="s">
        <v>1123</v>
      </c>
      <c r="E23" s="31" t="s">
        <v>531</v>
      </c>
      <c r="F23" s="84">
        <v>93386</v>
      </c>
      <c r="G23" s="32">
        <v>22.99</v>
      </c>
      <c r="H23" s="32" t="s">
        <v>326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45429</v>
      </c>
      <c r="B24" s="32">
        <v>537707</v>
      </c>
      <c r="C24" s="31" t="s">
        <v>965</v>
      </c>
      <c r="D24" s="31" t="s">
        <v>1123</v>
      </c>
      <c r="E24" s="31" t="s">
        <v>530</v>
      </c>
      <c r="F24" s="84">
        <v>193967</v>
      </c>
      <c r="G24" s="32">
        <v>22.99</v>
      </c>
      <c r="H24" s="32" t="s">
        <v>326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45429</v>
      </c>
      <c r="B25" s="32">
        <v>544173</v>
      </c>
      <c r="C25" s="31" t="s">
        <v>998</v>
      </c>
      <c r="D25" s="31" t="s">
        <v>848</v>
      </c>
      <c r="E25" s="31" t="s">
        <v>530</v>
      </c>
      <c r="F25" s="84">
        <v>73000</v>
      </c>
      <c r="G25" s="32">
        <v>154.35</v>
      </c>
      <c r="H25" s="32" t="s">
        <v>326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45429</v>
      </c>
      <c r="B26" s="32">
        <v>512443</v>
      </c>
      <c r="C26" s="31" t="s">
        <v>1124</v>
      </c>
      <c r="D26" s="31" t="s">
        <v>1125</v>
      </c>
      <c r="E26" s="31" t="s">
        <v>531</v>
      </c>
      <c r="F26" s="84">
        <v>100000</v>
      </c>
      <c r="G26" s="32">
        <v>6.7</v>
      </c>
      <c r="H26" s="32" t="s">
        <v>326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45429</v>
      </c>
      <c r="B27" s="32">
        <v>530663</v>
      </c>
      <c r="C27" s="31" t="s">
        <v>1126</v>
      </c>
      <c r="D27" s="31" t="s">
        <v>1127</v>
      </c>
      <c r="E27" s="31" t="s">
        <v>530</v>
      </c>
      <c r="F27" s="84">
        <v>18246</v>
      </c>
      <c r="G27" s="32">
        <v>1.82</v>
      </c>
      <c r="H27" s="32" t="s">
        <v>326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45429</v>
      </c>
      <c r="B28" s="32">
        <v>530663</v>
      </c>
      <c r="C28" s="31" t="s">
        <v>1126</v>
      </c>
      <c r="D28" s="31" t="s">
        <v>1127</v>
      </c>
      <c r="E28" s="31" t="s">
        <v>531</v>
      </c>
      <c r="F28" s="84">
        <v>261467</v>
      </c>
      <c r="G28" s="32">
        <v>1.99</v>
      </c>
      <c r="H28" s="32" t="s">
        <v>326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45429</v>
      </c>
      <c r="B29" s="32">
        <v>513337</v>
      </c>
      <c r="C29" s="31" t="s">
        <v>906</v>
      </c>
      <c r="D29" s="31" t="s">
        <v>1023</v>
      </c>
      <c r="E29" s="31" t="s">
        <v>531</v>
      </c>
      <c r="F29" s="84">
        <v>500000</v>
      </c>
      <c r="G29" s="32">
        <v>22.56</v>
      </c>
      <c r="H29" s="32" t="s">
        <v>326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45429</v>
      </c>
      <c r="B30" s="32">
        <v>542924</v>
      </c>
      <c r="C30" s="31" t="s">
        <v>1093</v>
      </c>
      <c r="D30" s="31" t="s">
        <v>1128</v>
      </c>
      <c r="E30" s="31" t="s">
        <v>531</v>
      </c>
      <c r="F30" s="84">
        <v>80500</v>
      </c>
      <c r="G30" s="32">
        <v>8.4499999999999993</v>
      </c>
      <c r="H30" s="32" t="s">
        <v>326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45429</v>
      </c>
      <c r="B31" s="32">
        <v>542924</v>
      </c>
      <c r="C31" s="31" t="s">
        <v>1093</v>
      </c>
      <c r="D31" s="31" t="s">
        <v>1129</v>
      </c>
      <c r="E31" s="31" t="s">
        <v>530</v>
      </c>
      <c r="F31" s="84">
        <v>84000</v>
      </c>
      <c r="G31" s="32">
        <v>8.44</v>
      </c>
      <c r="H31" s="32" t="s">
        <v>326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45429</v>
      </c>
      <c r="B32" s="32">
        <v>538794</v>
      </c>
      <c r="C32" s="31" t="s">
        <v>1130</v>
      </c>
      <c r="D32" s="31" t="s">
        <v>1131</v>
      </c>
      <c r="E32" s="31" t="s">
        <v>530</v>
      </c>
      <c r="F32" s="84">
        <v>28000</v>
      </c>
      <c r="G32" s="32">
        <v>15.47</v>
      </c>
      <c r="H32" s="32" t="s">
        <v>326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45429</v>
      </c>
      <c r="B33" s="32">
        <v>540360</v>
      </c>
      <c r="C33" s="31" t="s">
        <v>1026</v>
      </c>
      <c r="D33" s="31" t="s">
        <v>848</v>
      </c>
      <c r="E33" s="31" t="s">
        <v>530</v>
      </c>
      <c r="F33" s="84">
        <v>600000</v>
      </c>
      <c r="G33" s="32">
        <v>4.01</v>
      </c>
      <c r="H33" s="32" t="s">
        <v>326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45429</v>
      </c>
      <c r="B34" s="32">
        <v>540360</v>
      </c>
      <c r="C34" s="31" t="s">
        <v>1026</v>
      </c>
      <c r="D34" s="31" t="s">
        <v>848</v>
      </c>
      <c r="E34" s="31" t="s">
        <v>531</v>
      </c>
      <c r="F34" s="84">
        <v>1135621</v>
      </c>
      <c r="G34" s="32">
        <v>4.01</v>
      </c>
      <c r="H34" s="32" t="s">
        <v>326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45429</v>
      </c>
      <c r="B35" s="32">
        <v>540360</v>
      </c>
      <c r="C35" s="31" t="s">
        <v>1026</v>
      </c>
      <c r="D35" s="31" t="s">
        <v>999</v>
      </c>
      <c r="E35" s="31" t="s">
        <v>531</v>
      </c>
      <c r="F35" s="84">
        <v>476020</v>
      </c>
      <c r="G35" s="32">
        <v>4.01</v>
      </c>
      <c r="H35" s="32" t="s">
        <v>326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45429</v>
      </c>
      <c r="B36" s="32">
        <v>540360</v>
      </c>
      <c r="C36" s="31" t="s">
        <v>1026</v>
      </c>
      <c r="D36" s="31" t="s">
        <v>999</v>
      </c>
      <c r="E36" s="31" t="s">
        <v>530</v>
      </c>
      <c r="F36" s="84">
        <v>596022</v>
      </c>
      <c r="G36" s="32">
        <v>4.01</v>
      </c>
      <c r="H36" s="32" t="s">
        <v>326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45429</v>
      </c>
      <c r="B37" s="32">
        <v>513460</v>
      </c>
      <c r="C37" s="31" t="s">
        <v>1132</v>
      </c>
      <c r="D37" s="31" t="s">
        <v>1133</v>
      </c>
      <c r="E37" s="31" t="s">
        <v>531</v>
      </c>
      <c r="F37" s="84">
        <v>51359</v>
      </c>
      <c r="G37" s="32">
        <v>10.220000000000001</v>
      </c>
      <c r="H37" s="32" t="s">
        <v>326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45429</v>
      </c>
      <c r="B38" s="32">
        <v>531832</v>
      </c>
      <c r="C38" s="31" t="s">
        <v>1094</v>
      </c>
      <c r="D38" s="31" t="s">
        <v>1095</v>
      </c>
      <c r="E38" s="31" t="s">
        <v>531</v>
      </c>
      <c r="F38" s="84">
        <v>58688</v>
      </c>
      <c r="G38" s="32">
        <v>13.37</v>
      </c>
      <c r="H38" s="32" t="s">
        <v>326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45429</v>
      </c>
      <c r="B39" s="32">
        <v>523242</v>
      </c>
      <c r="C39" s="31" t="s">
        <v>1027</v>
      </c>
      <c r="D39" s="31" t="s">
        <v>1021</v>
      </c>
      <c r="E39" s="31" t="s">
        <v>530</v>
      </c>
      <c r="F39" s="84">
        <v>70000</v>
      </c>
      <c r="G39" s="32">
        <v>6.14</v>
      </c>
      <c r="H39" s="32" t="s">
        <v>326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45429</v>
      </c>
      <c r="B40" s="32">
        <v>523242</v>
      </c>
      <c r="C40" s="31" t="s">
        <v>1027</v>
      </c>
      <c r="D40" s="31" t="s">
        <v>848</v>
      </c>
      <c r="E40" s="31" t="s">
        <v>530</v>
      </c>
      <c r="F40" s="84">
        <v>200000</v>
      </c>
      <c r="G40" s="32">
        <v>5.85</v>
      </c>
      <c r="H40" s="32" t="s">
        <v>326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45429</v>
      </c>
      <c r="B41" s="32">
        <v>523242</v>
      </c>
      <c r="C41" s="31" t="s">
        <v>1027</v>
      </c>
      <c r="D41" s="31" t="s">
        <v>1098</v>
      </c>
      <c r="E41" s="31" t="s">
        <v>531</v>
      </c>
      <c r="F41" s="84">
        <v>400</v>
      </c>
      <c r="G41" s="32">
        <v>6.39</v>
      </c>
      <c r="H41" s="32" t="s">
        <v>326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45429</v>
      </c>
      <c r="B42" s="32">
        <v>523242</v>
      </c>
      <c r="C42" s="31" t="s">
        <v>1027</v>
      </c>
      <c r="D42" s="31" t="s">
        <v>1098</v>
      </c>
      <c r="E42" s="31" t="s">
        <v>530</v>
      </c>
      <c r="F42" s="84">
        <v>285000</v>
      </c>
      <c r="G42" s="32">
        <v>5.85</v>
      </c>
      <c r="H42" s="32" t="s">
        <v>326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45429</v>
      </c>
      <c r="B43" s="32">
        <v>523242</v>
      </c>
      <c r="C43" s="31" t="s">
        <v>1027</v>
      </c>
      <c r="D43" s="31" t="s">
        <v>1096</v>
      </c>
      <c r="E43" s="31" t="s">
        <v>531</v>
      </c>
      <c r="F43" s="84">
        <v>300000</v>
      </c>
      <c r="G43" s="32">
        <v>6.32</v>
      </c>
      <c r="H43" s="32" t="s">
        <v>326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45429</v>
      </c>
      <c r="B44" s="32">
        <v>523242</v>
      </c>
      <c r="C44" s="31" t="s">
        <v>1027</v>
      </c>
      <c r="D44" s="31" t="s">
        <v>1134</v>
      </c>
      <c r="E44" s="31" t="s">
        <v>530</v>
      </c>
      <c r="F44" s="84">
        <v>381900</v>
      </c>
      <c r="G44" s="32">
        <v>5.84</v>
      </c>
      <c r="H44" s="32" t="s">
        <v>326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45429</v>
      </c>
      <c r="B45" s="32">
        <v>523242</v>
      </c>
      <c r="C45" s="31" t="s">
        <v>1027</v>
      </c>
      <c r="D45" s="31" t="s">
        <v>1135</v>
      </c>
      <c r="E45" s="31" t="s">
        <v>531</v>
      </c>
      <c r="F45" s="84">
        <v>260900</v>
      </c>
      <c r="G45" s="32">
        <v>5.85</v>
      </c>
      <c r="H45" s="32" t="s">
        <v>326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45429</v>
      </c>
      <c r="B46" s="32">
        <v>523242</v>
      </c>
      <c r="C46" s="31" t="s">
        <v>1027</v>
      </c>
      <c r="D46" s="31" t="s">
        <v>1097</v>
      </c>
      <c r="E46" s="31" t="s">
        <v>531</v>
      </c>
      <c r="F46" s="84">
        <v>74900</v>
      </c>
      <c r="G46" s="32">
        <v>5.84</v>
      </c>
      <c r="H46" s="32" t="s">
        <v>326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45429</v>
      </c>
      <c r="B47" s="32">
        <v>523242</v>
      </c>
      <c r="C47" s="31" t="s">
        <v>1027</v>
      </c>
      <c r="D47" s="31" t="s">
        <v>1136</v>
      </c>
      <c r="E47" s="31" t="s">
        <v>531</v>
      </c>
      <c r="F47" s="84">
        <v>194000</v>
      </c>
      <c r="G47" s="32">
        <v>5.84</v>
      </c>
      <c r="H47" s="32" t="s">
        <v>326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45429</v>
      </c>
      <c r="B48" s="32">
        <v>523242</v>
      </c>
      <c r="C48" s="31" t="s">
        <v>1027</v>
      </c>
      <c r="D48" s="31" t="s">
        <v>1137</v>
      </c>
      <c r="E48" s="31" t="s">
        <v>531</v>
      </c>
      <c r="F48" s="84">
        <v>133400</v>
      </c>
      <c r="G48" s="32">
        <v>5.84</v>
      </c>
      <c r="H48" s="32" t="s">
        <v>326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45429</v>
      </c>
      <c r="B49" s="32">
        <v>523242</v>
      </c>
      <c r="C49" s="31" t="s">
        <v>1027</v>
      </c>
      <c r="D49" s="31" t="s">
        <v>1138</v>
      </c>
      <c r="E49" s="31" t="s">
        <v>531</v>
      </c>
      <c r="F49" s="84">
        <v>290800</v>
      </c>
      <c r="G49" s="32">
        <v>5.87</v>
      </c>
      <c r="H49" s="32" t="s">
        <v>326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45429</v>
      </c>
      <c r="B50" s="32">
        <v>540198</v>
      </c>
      <c r="C50" s="31" t="s">
        <v>1028</v>
      </c>
      <c r="D50" s="31" t="s">
        <v>1029</v>
      </c>
      <c r="E50" s="31" t="s">
        <v>531</v>
      </c>
      <c r="F50" s="84">
        <v>30422</v>
      </c>
      <c r="G50" s="32">
        <v>42.5</v>
      </c>
      <c r="H50" s="32" t="s">
        <v>326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45429</v>
      </c>
      <c r="B51" s="32">
        <v>544178</v>
      </c>
      <c r="C51" s="31" t="s">
        <v>1139</v>
      </c>
      <c r="D51" s="31" t="s">
        <v>1140</v>
      </c>
      <c r="E51" s="31" t="s">
        <v>530</v>
      </c>
      <c r="F51" s="84">
        <v>54000</v>
      </c>
      <c r="G51" s="32">
        <v>111.06</v>
      </c>
      <c r="H51" s="32" t="s">
        <v>326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45429</v>
      </c>
      <c r="B52" s="32">
        <v>544178</v>
      </c>
      <c r="C52" s="31" t="s">
        <v>1139</v>
      </c>
      <c r="D52" s="31" t="s">
        <v>1141</v>
      </c>
      <c r="E52" s="31" t="s">
        <v>530</v>
      </c>
      <c r="F52" s="84">
        <v>51600</v>
      </c>
      <c r="G52" s="32">
        <v>108.94</v>
      </c>
      <c r="H52" s="32" t="s">
        <v>326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45429</v>
      </c>
      <c r="B53" s="32">
        <v>544178</v>
      </c>
      <c r="C53" s="31" t="s">
        <v>1139</v>
      </c>
      <c r="D53" s="31" t="s">
        <v>1142</v>
      </c>
      <c r="E53" s="31" t="s">
        <v>530</v>
      </c>
      <c r="F53" s="84">
        <v>121200</v>
      </c>
      <c r="G53" s="32">
        <v>110.19</v>
      </c>
      <c r="H53" s="32" t="s">
        <v>326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45429</v>
      </c>
      <c r="B54" s="32">
        <v>544178</v>
      </c>
      <c r="C54" s="31" t="s">
        <v>1139</v>
      </c>
      <c r="D54" s="31" t="s">
        <v>1143</v>
      </c>
      <c r="E54" s="31" t="s">
        <v>530</v>
      </c>
      <c r="F54" s="84">
        <v>34800</v>
      </c>
      <c r="G54" s="32">
        <v>109</v>
      </c>
      <c r="H54" s="32" t="s">
        <v>326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45429</v>
      </c>
      <c r="B55" s="32">
        <v>544178</v>
      </c>
      <c r="C55" s="31" t="s">
        <v>1139</v>
      </c>
      <c r="D55" s="31" t="s">
        <v>1144</v>
      </c>
      <c r="E55" s="31" t="s">
        <v>530</v>
      </c>
      <c r="F55" s="84">
        <v>79200</v>
      </c>
      <c r="G55" s="32">
        <v>109.49</v>
      </c>
      <c r="H55" s="32" t="s">
        <v>326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45429</v>
      </c>
      <c r="B56" s="32">
        <v>544178</v>
      </c>
      <c r="C56" s="31" t="s">
        <v>1139</v>
      </c>
      <c r="D56" s="31" t="s">
        <v>1145</v>
      </c>
      <c r="E56" s="31" t="s">
        <v>530</v>
      </c>
      <c r="F56" s="84">
        <v>36000</v>
      </c>
      <c r="G56" s="32">
        <v>114.23</v>
      </c>
      <c r="H56" s="32" t="s">
        <v>326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45429</v>
      </c>
      <c r="B57" s="32">
        <v>544178</v>
      </c>
      <c r="C57" s="31" t="s">
        <v>1139</v>
      </c>
      <c r="D57" s="31" t="s">
        <v>1146</v>
      </c>
      <c r="E57" s="31" t="s">
        <v>530</v>
      </c>
      <c r="F57" s="84">
        <v>31200</v>
      </c>
      <c r="G57" s="32">
        <v>110.26</v>
      </c>
      <c r="H57" s="32" t="s">
        <v>326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45429</v>
      </c>
      <c r="B58" s="32">
        <v>544178</v>
      </c>
      <c r="C58" s="31" t="s">
        <v>1139</v>
      </c>
      <c r="D58" s="31" t="s">
        <v>1147</v>
      </c>
      <c r="E58" s="31" t="s">
        <v>530</v>
      </c>
      <c r="F58" s="84">
        <v>32400</v>
      </c>
      <c r="G58" s="32">
        <v>109.19</v>
      </c>
      <c r="H58" s="32" t="s">
        <v>326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45429</v>
      </c>
      <c r="B59" s="32">
        <v>544178</v>
      </c>
      <c r="C59" s="31" t="s">
        <v>1139</v>
      </c>
      <c r="D59" s="31" t="s">
        <v>1148</v>
      </c>
      <c r="E59" s="31" t="s">
        <v>530</v>
      </c>
      <c r="F59" s="84">
        <v>4800</v>
      </c>
      <c r="G59" s="32">
        <v>114.45</v>
      </c>
      <c r="H59" s="32" t="s">
        <v>326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45429</v>
      </c>
      <c r="B60" s="32">
        <v>544178</v>
      </c>
      <c r="C60" s="31" t="s">
        <v>1139</v>
      </c>
      <c r="D60" s="31" t="s">
        <v>1148</v>
      </c>
      <c r="E60" s="31" t="s">
        <v>531</v>
      </c>
      <c r="F60" s="84">
        <v>30000</v>
      </c>
      <c r="G60" s="32">
        <v>114.45</v>
      </c>
      <c r="H60" s="32" t="s">
        <v>326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45429</v>
      </c>
      <c r="B61" s="32">
        <v>540159</v>
      </c>
      <c r="C61" s="31" t="s">
        <v>1149</v>
      </c>
      <c r="D61" s="31" t="s">
        <v>1150</v>
      </c>
      <c r="E61" s="31" t="s">
        <v>531</v>
      </c>
      <c r="F61" s="84">
        <v>73410</v>
      </c>
      <c r="G61" s="32">
        <v>4.71</v>
      </c>
      <c r="H61" s="32" t="s">
        <v>326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45429</v>
      </c>
      <c r="B62" s="32">
        <v>531893</v>
      </c>
      <c r="C62" s="31" t="s">
        <v>1030</v>
      </c>
      <c r="D62" s="31" t="s">
        <v>1025</v>
      </c>
      <c r="E62" s="31" t="s">
        <v>530</v>
      </c>
      <c r="F62" s="84">
        <v>9341284</v>
      </c>
      <c r="G62" s="32">
        <v>1.62</v>
      </c>
      <c r="H62" s="32" t="s">
        <v>326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45429</v>
      </c>
      <c r="B63" s="32">
        <v>531893</v>
      </c>
      <c r="C63" s="31" t="s">
        <v>1030</v>
      </c>
      <c r="D63" s="31" t="s">
        <v>1025</v>
      </c>
      <c r="E63" s="31" t="s">
        <v>531</v>
      </c>
      <c r="F63" s="84">
        <v>9247442</v>
      </c>
      <c r="G63" s="32">
        <v>1.61</v>
      </c>
      <c r="H63" s="32" t="s">
        <v>326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45429</v>
      </c>
      <c r="B64" s="32">
        <v>539584</v>
      </c>
      <c r="C64" s="31" t="s">
        <v>870</v>
      </c>
      <c r="D64" s="31" t="s">
        <v>848</v>
      </c>
      <c r="E64" s="31" t="s">
        <v>531</v>
      </c>
      <c r="F64" s="84">
        <v>1653054</v>
      </c>
      <c r="G64" s="32">
        <v>0.6</v>
      </c>
      <c r="H64" s="32" t="s">
        <v>326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45429</v>
      </c>
      <c r="B65" s="32">
        <v>511447</v>
      </c>
      <c r="C65" s="31" t="s">
        <v>1099</v>
      </c>
      <c r="D65" s="31" t="s">
        <v>1151</v>
      </c>
      <c r="E65" s="31" t="s">
        <v>531</v>
      </c>
      <c r="F65" s="84">
        <v>2037907</v>
      </c>
      <c r="G65" s="32">
        <v>2.54</v>
      </c>
      <c r="H65" s="32" t="s">
        <v>326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45429</v>
      </c>
      <c r="B66" s="32">
        <v>511447</v>
      </c>
      <c r="C66" s="31" t="s">
        <v>1099</v>
      </c>
      <c r="D66" s="31" t="s">
        <v>1151</v>
      </c>
      <c r="E66" s="31" t="s">
        <v>530</v>
      </c>
      <c r="F66" s="84">
        <v>100000</v>
      </c>
      <c r="G66" s="32">
        <v>2.54</v>
      </c>
      <c r="H66" s="32" t="s">
        <v>326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45429</v>
      </c>
      <c r="B67" s="32">
        <v>543754</v>
      </c>
      <c r="C67" s="31" t="s">
        <v>1152</v>
      </c>
      <c r="D67" s="31" t="s">
        <v>1153</v>
      </c>
      <c r="E67" s="31" t="s">
        <v>530</v>
      </c>
      <c r="F67" s="84">
        <v>24000</v>
      </c>
      <c r="G67" s="32">
        <v>113.49</v>
      </c>
      <c r="H67" s="32" t="s">
        <v>326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45429</v>
      </c>
      <c r="B68" s="32">
        <v>531334</v>
      </c>
      <c r="C68" s="31" t="s">
        <v>1154</v>
      </c>
      <c r="D68" s="31" t="s">
        <v>1155</v>
      </c>
      <c r="E68" s="31" t="s">
        <v>531</v>
      </c>
      <c r="F68" s="84">
        <v>24958</v>
      </c>
      <c r="G68" s="32">
        <v>37.54</v>
      </c>
      <c r="H68" s="32" t="s">
        <v>326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45429</v>
      </c>
      <c r="B69" s="32">
        <v>531334</v>
      </c>
      <c r="C69" s="31" t="s">
        <v>1154</v>
      </c>
      <c r="D69" s="31" t="s">
        <v>1091</v>
      </c>
      <c r="E69" s="31" t="s">
        <v>530</v>
      </c>
      <c r="F69" s="84">
        <v>19698</v>
      </c>
      <c r="G69" s="32">
        <v>37.24</v>
      </c>
      <c r="H69" s="32" t="s">
        <v>326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45429</v>
      </c>
      <c r="B70" s="32">
        <v>541445</v>
      </c>
      <c r="C70" s="31" t="s">
        <v>1101</v>
      </c>
      <c r="D70" s="31" t="s">
        <v>848</v>
      </c>
      <c r="E70" s="31" t="s">
        <v>531</v>
      </c>
      <c r="F70" s="84">
        <v>80000</v>
      </c>
      <c r="G70" s="32">
        <v>183.4</v>
      </c>
      <c r="H70" s="32" t="s">
        <v>326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45429</v>
      </c>
      <c r="B71" s="32">
        <v>541445</v>
      </c>
      <c r="C71" s="31" t="s">
        <v>1101</v>
      </c>
      <c r="D71" s="31" t="s">
        <v>1021</v>
      </c>
      <c r="E71" s="31" t="s">
        <v>531</v>
      </c>
      <c r="F71" s="84">
        <v>83200</v>
      </c>
      <c r="G71" s="32">
        <v>183.44</v>
      </c>
      <c r="H71" s="32" t="s">
        <v>326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45429</v>
      </c>
      <c r="B72" s="32">
        <v>541445</v>
      </c>
      <c r="C72" s="31" t="s">
        <v>1101</v>
      </c>
      <c r="D72" s="31" t="s">
        <v>848</v>
      </c>
      <c r="E72" s="31" t="s">
        <v>530</v>
      </c>
      <c r="F72" s="84">
        <v>109600</v>
      </c>
      <c r="G72" s="32">
        <v>183.44</v>
      </c>
      <c r="H72" s="32" t="s">
        <v>326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45429</v>
      </c>
      <c r="B73" s="32">
        <v>541445</v>
      </c>
      <c r="C73" s="31" t="s">
        <v>1101</v>
      </c>
      <c r="D73" s="31" t="s">
        <v>1021</v>
      </c>
      <c r="E73" s="31" t="s">
        <v>530</v>
      </c>
      <c r="F73" s="84">
        <v>83200</v>
      </c>
      <c r="G73" s="32">
        <v>183.64</v>
      </c>
      <c r="H73" s="32" t="s">
        <v>326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45429</v>
      </c>
      <c r="B74" s="32">
        <v>526586</v>
      </c>
      <c r="C74" s="31" t="s">
        <v>1156</v>
      </c>
      <c r="D74" s="31" t="s">
        <v>1157</v>
      </c>
      <c r="E74" s="31" t="s">
        <v>531</v>
      </c>
      <c r="F74" s="84">
        <v>60826</v>
      </c>
      <c r="G74" s="32">
        <v>530.02</v>
      </c>
      <c r="H74" s="32" t="s">
        <v>326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45429</v>
      </c>
      <c r="B75" s="32" t="s">
        <v>1158</v>
      </c>
      <c r="C75" s="31" t="s">
        <v>1159</v>
      </c>
      <c r="D75" s="31" t="s">
        <v>1160</v>
      </c>
      <c r="E75" s="31" t="s">
        <v>530</v>
      </c>
      <c r="F75" s="84">
        <v>2000</v>
      </c>
      <c r="G75" s="32">
        <v>51.45</v>
      </c>
      <c r="H75" s="32" t="s">
        <v>864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45429</v>
      </c>
      <c r="B76" s="32" t="s">
        <v>1102</v>
      </c>
      <c r="C76" s="31" t="s">
        <v>1103</v>
      </c>
      <c r="D76" s="31" t="s">
        <v>1100</v>
      </c>
      <c r="E76" s="31" t="s">
        <v>530</v>
      </c>
      <c r="F76" s="84">
        <v>60000</v>
      </c>
      <c r="G76" s="32">
        <v>289.24</v>
      </c>
      <c r="H76" s="32" t="s">
        <v>864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45429</v>
      </c>
      <c r="B77" s="32" t="s">
        <v>97</v>
      </c>
      <c r="C77" s="31" t="s">
        <v>1161</v>
      </c>
      <c r="D77" s="31" t="s">
        <v>967</v>
      </c>
      <c r="E77" s="31" t="s">
        <v>530</v>
      </c>
      <c r="F77" s="84">
        <v>3230372</v>
      </c>
      <c r="G77" s="32">
        <v>387.01</v>
      </c>
      <c r="H77" s="32" t="s">
        <v>864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45429</v>
      </c>
      <c r="B78" s="32" t="s">
        <v>1162</v>
      </c>
      <c r="C78" s="31" t="s">
        <v>1163</v>
      </c>
      <c r="D78" s="31" t="s">
        <v>1164</v>
      </c>
      <c r="E78" s="31" t="s">
        <v>530</v>
      </c>
      <c r="F78" s="84">
        <v>500000</v>
      </c>
      <c r="G78" s="32">
        <v>98.91</v>
      </c>
      <c r="H78" s="32" t="s">
        <v>864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45429</v>
      </c>
      <c r="B79" s="32" t="s">
        <v>785</v>
      </c>
      <c r="C79" s="31" t="s">
        <v>1165</v>
      </c>
      <c r="D79" s="31" t="s">
        <v>967</v>
      </c>
      <c r="E79" s="31" t="s">
        <v>530</v>
      </c>
      <c r="F79" s="84">
        <v>578862</v>
      </c>
      <c r="G79" s="32">
        <v>1052.07</v>
      </c>
      <c r="H79" s="32" t="s">
        <v>864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45429</v>
      </c>
      <c r="B80" s="32" t="s">
        <v>1001</v>
      </c>
      <c r="C80" s="31" t="s">
        <v>1002</v>
      </c>
      <c r="D80" s="31" t="s">
        <v>1039</v>
      </c>
      <c r="E80" s="31" t="s">
        <v>530</v>
      </c>
      <c r="F80" s="84">
        <v>401687</v>
      </c>
      <c r="G80" s="32">
        <v>38.479999999999997</v>
      </c>
      <c r="H80" s="32" t="s">
        <v>864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45429</v>
      </c>
      <c r="B81" s="32" t="s">
        <v>1001</v>
      </c>
      <c r="C81" s="31" t="s">
        <v>1002</v>
      </c>
      <c r="D81" s="31" t="s">
        <v>1166</v>
      </c>
      <c r="E81" s="31" t="s">
        <v>530</v>
      </c>
      <c r="F81" s="84">
        <v>1152432</v>
      </c>
      <c r="G81" s="32">
        <v>38.46</v>
      </c>
      <c r="H81" s="32" t="s">
        <v>864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45429</v>
      </c>
      <c r="B82" s="32" t="s">
        <v>1167</v>
      </c>
      <c r="C82" s="31" t="s">
        <v>1168</v>
      </c>
      <c r="D82" s="31" t="s">
        <v>967</v>
      </c>
      <c r="E82" s="31" t="s">
        <v>530</v>
      </c>
      <c r="F82" s="84">
        <v>1421230</v>
      </c>
      <c r="G82" s="32">
        <v>479.01</v>
      </c>
      <c r="H82" s="32" t="s">
        <v>864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45429</v>
      </c>
      <c r="B83" s="32" t="s">
        <v>1169</v>
      </c>
      <c r="C83" s="31" t="s">
        <v>1170</v>
      </c>
      <c r="D83" s="31" t="s">
        <v>1171</v>
      </c>
      <c r="E83" s="31" t="s">
        <v>530</v>
      </c>
      <c r="F83" s="84">
        <v>54400</v>
      </c>
      <c r="G83" s="32">
        <v>123.09</v>
      </c>
      <c r="H83" s="32" t="s">
        <v>864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45429</v>
      </c>
      <c r="B84" s="32" t="s">
        <v>1172</v>
      </c>
      <c r="C84" s="31" t="s">
        <v>1173</v>
      </c>
      <c r="D84" s="31" t="s">
        <v>1174</v>
      </c>
      <c r="E84" s="31" t="s">
        <v>530</v>
      </c>
      <c r="F84" s="84">
        <v>753939</v>
      </c>
      <c r="G84" s="32">
        <v>39</v>
      </c>
      <c r="H84" s="32" t="s">
        <v>864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45429</v>
      </c>
      <c r="B85" s="32" t="s">
        <v>1175</v>
      </c>
      <c r="C85" s="31" t="s">
        <v>1176</v>
      </c>
      <c r="D85" s="31" t="s">
        <v>1177</v>
      </c>
      <c r="E85" s="31" t="s">
        <v>530</v>
      </c>
      <c r="F85" s="84">
        <v>702728</v>
      </c>
      <c r="G85" s="32">
        <v>228.09</v>
      </c>
      <c r="H85" s="32" t="s">
        <v>864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45429</v>
      </c>
      <c r="B86" s="32" t="s">
        <v>1178</v>
      </c>
      <c r="C86" s="31" t="s">
        <v>1179</v>
      </c>
      <c r="D86" s="31" t="s">
        <v>1180</v>
      </c>
      <c r="E86" s="31" t="s">
        <v>530</v>
      </c>
      <c r="F86" s="84">
        <v>90000</v>
      </c>
      <c r="G86" s="32">
        <v>168.74</v>
      </c>
      <c r="H86" s="32" t="s">
        <v>864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45429</v>
      </c>
      <c r="B87" s="32" t="s">
        <v>1178</v>
      </c>
      <c r="C87" s="31" t="s">
        <v>1179</v>
      </c>
      <c r="D87" s="31" t="s">
        <v>1181</v>
      </c>
      <c r="E87" s="31" t="s">
        <v>530</v>
      </c>
      <c r="F87" s="84">
        <v>16000</v>
      </c>
      <c r="G87" s="32">
        <v>165.48</v>
      </c>
      <c r="H87" s="32" t="s">
        <v>864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45429</v>
      </c>
      <c r="B88" s="32" t="s">
        <v>1178</v>
      </c>
      <c r="C88" s="31" t="s">
        <v>1179</v>
      </c>
      <c r="D88" s="31" t="s">
        <v>1182</v>
      </c>
      <c r="E88" s="31" t="s">
        <v>530</v>
      </c>
      <c r="F88" s="84">
        <v>70000</v>
      </c>
      <c r="G88" s="32">
        <v>169.1</v>
      </c>
      <c r="H88" s="32" t="s">
        <v>864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45429</v>
      </c>
      <c r="B89" s="32" t="s">
        <v>1178</v>
      </c>
      <c r="C89" s="31" t="s">
        <v>1179</v>
      </c>
      <c r="D89" s="31" t="s">
        <v>999</v>
      </c>
      <c r="E89" s="31" t="s">
        <v>530</v>
      </c>
      <c r="F89" s="84">
        <v>14000</v>
      </c>
      <c r="G89" s="32">
        <v>169.23</v>
      </c>
      <c r="H89" s="32" t="s">
        <v>864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45429</v>
      </c>
      <c r="B90" s="32" t="s">
        <v>1183</v>
      </c>
      <c r="C90" s="31" t="s">
        <v>1184</v>
      </c>
      <c r="D90" s="31" t="s">
        <v>1185</v>
      </c>
      <c r="E90" s="31" t="s">
        <v>530</v>
      </c>
      <c r="F90" s="84">
        <v>352000</v>
      </c>
      <c r="G90" s="32">
        <v>91.35</v>
      </c>
      <c r="H90" s="32" t="s">
        <v>864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45429</v>
      </c>
      <c r="B91" s="32" t="s">
        <v>1034</v>
      </c>
      <c r="C91" s="31" t="s">
        <v>1035</v>
      </c>
      <c r="D91" s="31" t="s">
        <v>1036</v>
      </c>
      <c r="E91" s="31" t="s">
        <v>530</v>
      </c>
      <c r="F91" s="84">
        <v>975368</v>
      </c>
      <c r="G91" s="32">
        <v>2.9</v>
      </c>
      <c r="H91" s="32" t="s">
        <v>864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45429</v>
      </c>
      <c r="B92" s="32" t="s">
        <v>1034</v>
      </c>
      <c r="C92" s="31" t="s">
        <v>1035</v>
      </c>
      <c r="D92" s="31" t="s">
        <v>848</v>
      </c>
      <c r="E92" s="31" t="s">
        <v>530</v>
      </c>
      <c r="F92" s="84">
        <v>100000</v>
      </c>
      <c r="G92" s="32">
        <v>2.9</v>
      </c>
      <c r="H92" s="32" t="s">
        <v>864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45429</v>
      </c>
      <c r="B93" s="32" t="s">
        <v>1186</v>
      </c>
      <c r="C93" s="31" t="s">
        <v>1187</v>
      </c>
      <c r="D93" s="31" t="s">
        <v>967</v>
      </c>
      <c r="E93" s="31" t="s">
        <v>530</v>
      </c>
      <c r="F93" s="84">
        <v>242757</v>
      </c>
      <c r="G93" s="32">
        <v>1181.73</v>
      </c>
      <c r="H93" s="32" t="s">
        <v>864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45429</v>
      </c>
      <c r="B94" s="32" t="s">
        <v>1188</v>
      </c>
      <c r="C94" s="31" t="s">
        <v>1189</v>
      </c>
      <c r="D94" s="31" t="s">
        <v>1190</v>
      </c>
      <c r="E94" s="31" t="s">
        <v>530</v>
      </c>
      <c r="F94" s="84">
        <v>51576</v>
      </c>
      <c r="G94" s="32">
        <v>162.71</v>
      </c>
      <c r="H94" s="32" t="s">
        <v>864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45429</v>
      </c>
      <c r="B95" s="32" t="s">
        <v>1191</v>
      </c>
      <c r="C95" s="31" t="s">
        <v>1192</v>
      </c>
      <c r="D95" s="31" t="s">
        <v>1193</v>
      </c>
      <c r="E95" s="31" t="s">
        <v>530</v>
      </c>
      <c r="F95" s="84">
        <v>523495</v>
      </c>
      <c r="G95" s="32">
        <v>263.92</v>
      </c>
      <c r="H95" s="32" t="s">
        <v>864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45429</v>
      </c>
      <c r="B96" s="32" t="s">
        <v>1089</v>
      </c>
      <c r="C96" s="31" t="s">
        <v>1104</v>
      </c>
      <c r="D96" s="31" t="s">
        <v>967</v>
      </c>
      <c r="E96" s="31" t="s">
        <v>530</v>
      </c>
      <c r="F96" s="84">
        <v>680151</v>
      </c>
      <c r="G96" s="32">
        <v>1265.1600000000001</v>
      </c>
      <c r="H96" s="32" t="s">
        <v>864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45429</v>
      </c>
      <c r="B97" s="32" t="s">
        <v>968</v>
      </c>
      <c r="C97" s="31" t="s">
        <v>969</v>
      </c>
      <c r="D97" s="31" t="s">
        <v>1194</v>
      </c>
      <c r="E97" s="31" t="s">
        <v>530</v>
      </c>
      <c r="F97" s="84">
        <v>612000</v>
      </c>
      <c r="G97" s="32">
        <v>61.71</v>
      </c>
      <c r="H97" s="32" t="s">
        <v>864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45429</v>
      </c>
      <c r="B98" s="32" t="s">
        <v>968</v>
      </c>
      <c r="C98" s="31" t="s">
        <v>969</v>
      </c>
      <c r="D98" s="31" t="s">
        <v>970</v>
      </c>
      <c r="E98" s="31" t="s">
        <v>530</v>
      </c>
      <c r="F98" s="84">
        <v>2437352</v>
      </c>
      <c r="G98" s="32">
        <v>62.53</v>
      </c>
      <c r="H98" s="32" t="s">
        <v>864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45429</v>
      </c>
      <c r="B99" s="32" t="s">
        <v>1195</v>
      </c>
      <c r="C99" s="31" t="s">
        <v>1196</v>
      </c>
      <c r="D99" s="31" t="s">
        <v>1197</v>
      </c>
      <c r="E99" s="31" t="s">
        <v>530</v>
      </c>
      <c r="F99" s="84">
        <v>41600</v>
      </c>
      <c r="G99" s="32">
        <v>168.7</v>
      </c>
      <c r="H99" s="32" t="s">
        <v>864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45429</v>
      </c>
      <c r="B100" s="32" t="s">
        <v>1195</v>
      </c>
      <c r="C100" s="31" t="s">
        <v>1196</v>
      </c>
      <c r="D100" s="31" t="s">
        <v>999</v>
      </c>
      <c r="E100" s="31" t="s">
        <v>530</v>
      </c>
      <c r="F100" s="84">
        <v>17600</v>
      </c>
      <c r="G100" s="32">
        <v>165.38</v>
      </c>
      <c r="H100" s="32" t="s">
        <v>864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45429</v>
      </c>
      <c r="B101" s="32" t="s">
        <v>1195</v>
      </c>
      <c r="C101" s="31" t="s">
        <v>1196</v>
      </c>
      <c r="D101" s="31" t="s">
        <v>848</v>
      </c>
      <c r="E101" s="31" t="s">
        <v>530</v>
      </c>
      <c r="F101" s="84">
        <v>22400</v>
      </c>
      <c r="G101" s="32">
        <v>164.2</v>
      </c>
      <c r="H101" s="32" t="s">
        <v>864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45429</v>
      </c>
      <c r="B102" s="32" t="s">
        <v>1158</v>
      </c>
      <c r="C102" s="31" t="s">
        <v>1159</v>
      </c>
      <c r="D102" s="31" t="s">
        <v>1160</v>
      </c>
      <c r="E102" s="31" t="s">
        <v>531</v>
      </c>
      <c r="F102" s="84">
        <v>58000</v>
      </c>
      <c r="G102" s="32">
        <v>51.58</v>
      </c>
      <c r="H102" s="32" t="s">
        <v>864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45429</v>
      </c>
      <c r="B103" s="32" t="s">
        <v>1102</v>
      </c>
      <c r="C103" s="31" t="s">
        <v>1103</v>
      </c>
      <c r="D103" s="31" t="s">
        <v>1100</v>
      </c>
      <c r="E103" s="31" t="s">
        <v>531</v>
      </c>
      <c r="F103" s="84">
        <v>60000</v>
      </c>
      <c r="G103" s="32">
        <v>280.97000000000003</v>
      </c>
      <c r="H103" s="32" t="s">
        <v>864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45429</v>
      </c>
      <c r="B104" s="32" t="s">
        <v>97</v>
      </c>
      <c r="C104" s="31" t="s">
        <v>1161</v>
      </c>
      <c r="D104" s="31" t="s">
        <v>967</v>
      </c>
      <c r="E104" s="31" t="s">
        <v>531</v>
      </c>
      <c r="F104" s="84">
        <v>3206972</v>
      </c>
      <c r="G104" s="32">
        <v>387.55</v>
      </c>
      <c r="H104" s="32" t="s">
        <v>864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45429</v>
      </c>
      <c r="B105" s="32" t="s">
        <v>1162</v>
      </c>
      <c r="C105" s="31" t="s">
        <v>1163</v>
      </c>
      <c r="D105" s="31" t="s">
        <v>1198</v>
      </c>
      <c r="E105" s="31" t="s">
        <v>531</v>
      </c>
      <c r="F105" s="84">
        <v>500000</v>
      </c>
      <c r="G105" s="32">
        <v>98.91</v>
      </c>
      <c r="H105" s="32" t="s">
        <v>864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45429</v>
      </c>
      <c r="B106" s="32" t="s">
        <v>785</v>
      </c>
      <c r="C106" s="31" t="s">
        <v>1165</v>
      </c>
      <c r="D106" s="31" t="s">
        <v>967</v>
      </c>
      <c r="E106" s="31" t="s">
        <v>531</v>
      </c>
      <c r="F106" s="84">
        <v>578862</v>
      </c>
      <c r="G106" s="32">
        <v>1052.28</v>
      </c>
      <c r="H106" s="32" t="s">
        <v>864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5" customHeight="1">
      <c r="A107" s="83">
        <v>45429</v>
      </c>
      <c r="B107" s="32" t="s">
        <v>1001</v>
      </c>
      <c r="C107" s="31" t="s">
        <v>1002</v>
      </c>
      <c r="D107" s="31" t="s">
        <v>1166</v>
      </c>
      <c r="E107" s="31" t="s">
        <v>531</v>
      </c>
      <c r="F107" s="84">
        <v>1052432</v>
      </c>
      <c r="G107" s="32">
        <v>38.630000000000003</v>
      </c>
      <c r="H107" s="32" t="s">
        <v>864</v>
      </c>
    </row>
    <row r="108" spans="1:28" ht="15" customHeight="1">
      <c r="A108" s="83">
        <v>45429</v>
      </c>
      <c r="B108" s="32" t="s">
        <v>1001</v>
      </c>
      <c r="C108" s="31" t="s">
        <v>1002</v>
      </c>
      <c r="D108" s="31" t="s">
        <v>1039</v>
      </c>
      <c r="E108" s="31" t="s">
        <v>531</v>
      </c>
      <c r="F108" s="84">
        <v>1052682</v>
      </c>
      <c r="G108" s="32">
        <v>38.47</v>
      </c>
      <c r="H108" s="32" t="s">
        <v>864</v>
      </c>
    </row>
    <row r="109" spans="1:28" ht="15" customHeight="1">
      <c r="A109" s="83">
        <v>45429</v>
      </c>
      <c r="B109" s="32" t="s">
        <v>1199</v>
      </c>
      <c r="C109" s="31" t="s">
        <v>1200</v>
      </c>
      <c r="D109" s="31" t="s">
        <v>1201</v>
      </c>
      <c r="E109" s="31" t="s">
        <v>531</v>
      </c>
      <c r="F109" s="84">
        <v>280000</v>
      </c>
      <c r="G109" s="32">
        <v>330.4</v>
      </c>
      <c r="H109" s="32" t="s">
        <v>864</v>
      </c>
    </row>
    <row r="110" spans="1:28" ht="15" customHeight="1">
      <c r="A110" s="83">
        <v>45429</v>
      </c>
      <c r="B110" s="32" t="s">
        <v>1202</v>
      </c>
      <c r="C110" s="31" t="s">
        <v>1203</v>
      </c>
      <c r="D110" s="31" t="s">
        <v>1204</v>
      </c>
      <c r="E110" s="31" t="s">
        <v>531</v>
      </c>
      <c r="F110" s="84">
        <v>60000</v>
      </c>
      <c r="G110" s="32">
        <v>30.74</v>
      </c>
      <c r="H110" s="32" t="s">
        <v>864</v>
      </c>
    </row>
    <row r="111" spans="1:28" ht="15" customHeight="1">
      <c r="A111" s="83">
        <v>45429</v>
      </c>
      <c r="B111" s="32" t="s">
        <v>1167</v>
      </c>
      <c r="C111" s="31" t="s">
        <v>1168</v>
      </c>
      <c r="D111" s="31" t="s">
        <v>967</v>
      </c>
      <c r="E111" s="31" t="s">
        <v>531</v>
      </c>
      <c r="F111" s="84">
        <v>1421230</v>
      </c>
      <c r="G111" s="32">
        <v>479.4</v>
      </c>
      <c r="H111" s="32" t="s">
        <v>864</v>
      </c>
    </row>
    <row r="112" spans="1:28" ht="15" customHeight="1">
      <c r="A112" s="83">
        <v>45429</v>
      </c>
      <c r="B112" s="32" t="s">
        <v>1032</v>
      </c>
      <c r="C112" s="31" t="s">
        <v>1033</v>
      </c>
      <c r="D112" s="31" t="s">
        <v>1205</v>
      </c>
      <c r="E112" s="31" t="s">
        <v>531</v>
      </c>
      <c r="F112" s="84">
        <v>149600</v>
      </c>
      <c r="G112" s="32">
        <v>199.87</v>
      </c>
      <c r="H112" s="32" t="s">
        <v>864</v>
      </c>
    </row>
    <row r="113" spans="1:8" ht="15" customHeight="1">
      <c r="A113" s="83">
        <v>45429</v>
      </c>
      <c r="B113" s="32" t="s">
        <v>1172</v>
      </c>
      <c r="C113" s="31" t="s">
        <v>1173</v>
      </c>
      <c r="D113" s="31" t="s">
        <v>1174</v>
      </c>
      <c r="E113" s="31" t="s">
        <v>531</v>
      </c>
      <c r="F113" s="84">
        <v>214156</v>
      </c>
      <c r="G113" s="32">
        <v>39.28</v>
      </c>
      <c r="H113" s="32" t="s">
        <v>864</v>
      </c>
    </row>
    <row r="114" spans="1:8" ht="15" customHeight="1">
      <c r="A114" s="83">
        <v>45429</v>
      </c>
      <c r="B114" s="32" t="s">
        <v>1175</v>
      </c>
      <c r="C114" s="31" t="s">
        <v>1176</v>
      </c>
      <c r="D114" s="31" t="s">
        <v>1177</v>
      </c>
      <c r="E114" s="31" t="s">
        <v>531</v>
      </c>
      <c r="F114" s="84">
        <v>702728</v>
      </c>
      <c r="G114" s="32">
        <v>216.15</v>
      </c>
      <c r="H114" s="32" t="s">
        <v>864</v>
      </c>
    </row>
    <row r="115" spans="1:8" ht="15" customHeight="1">
      <c r="A115" s="83">
        <v>45429</v>
      </c>
      <c r="B115" s="32" t="s">
        <v>286</v>
      </c>
      <c r="C115" s="31" t="s">
        <v>1206</v>
      </c>
      <c r="D115" s="31" t="s">
        <v>1207</v>
      </c>
      <c r="E115" s="31" t="s">
        <v>531</v>
      </c>
      <c r="F115" s="84">
        <v>2970578</v>
      </c>
      <c r="G115" s="32">
        <v>1325.15</v>
      </c>
      <c r="H115" s="32" t="s">
        <v>864</v>
      </c>
    </row>
    <row r="116" spans="1:8" ht="15" customHeight="1">
      <c r="A116" s="83">
        <v>45429</v>
      </c>
      <c r="B116" s="32" t="s">
        <v>286</v>
      </c>
      <c r="C116" s="31" t="s">
        <v>1206</v>
      </c>
      <c r="D116" s="31" t="s">
        <v>1208</v>
      </c>
      <c r="E116" s="31" t="s">
        <v>531</v>
      </c>
      <c r="F116" s="84">
        <v>5400000</v>
      </c>
      <c r="G116" s="32">
        <v>1325.15</v>
      </c>
      <c r="H116" s="32" t="s">
        <v>864</v>
      </c>
    </row>
    <row r="117" spans="1:8" ht="15" customHeight="1">
      <c r="A117" s="83">
        <v>45429</v>
      </c>
      <c r="B117" s="32" t="s">
        <v>1178</v>
      </c>
      <c r="C117" s="31" t="s">
        <v>1179</v>
      </c>
      <c r="D117" s="31" t="s">
        <v>999</v>
      </c>
      <c r="E117" s="31" t="s">
        <v>531</v>
      </c>
      <c r="F117" s="84">
        <v>52000</v>
      </c>
      <c r="G117" s="32">
        <v>168.97</v>
      </c>
      <c r="H117" s="32" t="s">
        <v>864</v>
      </c>
    </row>
    <row r="118" spans="1:8" ht="15" customHeight="1">
      <c r="A118" s="83">
        <v>45429</v>
      </c>
      <c r="B118" s="32" t="s">
        <v>1178</v>
      </c>
      <c r="C118" s="31" t="s">
        <v>1179</v>
      </c>
      <c r="D118" s="31" t="s">
        <v>1181</v>
      </c>
      <c r="E118" s="31" t="s">
        <v>531</v>
      </c>
      <c r="F118" s="84">
        <v>68000</v>
      </c>
      <c r="G118" s="32">
        <v>168.92</v>
      </c>
      <c r="H118" s="32" t="s">
        <v>864</v>
      </c>
    </row>
    <row r="119" spans="1:8" ht="15" customHeight="1">
      <c r="A119" s="83">
        <v>45429</v>
      </c>
      <c r="B119" s="32" t="s">
        <v>1178</v>
      </c>
      <c r="C119" s="31" t="s">
        <v>1179</v>
      </c>
      <c r="D119" s="31" t="s">
        <v>1182</v>
      </c>
      <c r="E119" s="31" t="s">
        <v>531</v>
      </c>
      <c r="F119" s="84">
        <v>50000</v>
      </c>
      <c r="G119" s="32">
        <v>169.09</v>
      </c>
      <c r="H119" s="32" t="s">
        <v>864</v>
      </c>
    </row>
    <row r="120" spans="1:8" ht="15" customHeight="1">
      <c r="A120" s="83">
        <v>45429</v>
      </c>
      <c r="B120" s="32" t="s">
        <v>1034</v>
      </c>
      <c r="C120" s="31" t="s">
        <v>1035</v>
      </c>
      <c r="D120" s="31" t="s">
        <v>1036</v>
      </c>
      <c r="E120" s="31" t="s">
        <v>531</v>
      </c>
      <c r="F120" s="84">
        <v>174553</v>
      </c>
      <c r="G120" s="32">
        <v>2.9</v>
      </c>
      <c r="H120" s="32" t="s">
        <v>864</v>
      </c>
    </row>
    <row r="121" spans="1:8" ht="15" customHeight="1">
      <c r="A121" s="83">
        <v>45429</v>
      </c>
      <c r="B121" s="32" t="s">
        <v>1034</v>
      </c>
      <c r="C121" s="31" t="s">
        <v>1035</v>
      </c>
      <c r="D121" s="31" t="s">
        <v>1209</v>
      </c>
      <c r="E121" s="31" t="s">
        <v>531</v>
      </c>
      <c r="F121" s="84">
        <v>1000000</v>
      </c>
      <c r="G121" s="32">
        <v>2.9</v>
      </c>
      <c r="H121" s="32" t="s">
        <v>864</v>
      </c>
    </row>
    <row r="122" spans="1:8" ht="15" customHeight="1">
      <c r="A122" s="83">
        <v>45429</v>
      </c>
      <c r="B122" s="32" t="s">
        <v>1034</v>
      </c>
      <c r="C122" s="31" t="s">
        <v>1035</v>
      </c>
      <c r="D122" s="31" t="s">
        <v>1210</v>
      </c>
      <c r="E122" s="31" t="s">
        <v>531</v>
      </c>
      <c r="F122" s="84">
        <v>185000</v>
      </c>
      <c r="G122" s="32">
        <v>2.9</v>
      </c>
      <c r="H122" s="32" t="s">
        <v>864</v>
      </c>
    </row>
    <row r="123" spans="1:8" ht="15" customHeight="1">
      <c r="A123" s="83">
        <v>45429</v>
      </c>
      <c r="B123" s="32" t="s">
        <v>1186</v>
      </c>
      <c r="C123" s="31" t="s">
        <v>1187</v>
      </c>
      <c r="D123" s="31" t="s">
        <v>967</v>
      </c>
      <c r="E123" s="31" t="s">
        <v>531</v>
      </c>
      <c r="F123" s="84">
        <v>242757</v>
      </c>
      <c r="G123" s="32">
        <v>1181.99</v>
      </c>
      <c r="H123" s="32" t="s">
        <v>864</v>
      </c>
    </row>
    <row r="124" spans="1:8" ht="15" customHeight="1">
      <c r="A124" s="83">
        <v>45429</v>
      </c>
      <c r="B124" s="32" t="s">
        <v>1211</v>
      </c>
      <c r="C124" s="31" t="s">
        <v>1212</v>
      </c>
      <c r="D124" s="31" t="s">
        <v>1213</v>
      </c>
      <c r="E124" s="31" t="s">
        <v>531</v>
      </c>
      <c r="F124" s="84">
        <v>236880</v>
      </c>
      <c r="G124" s="32">
        <v>15.5</v>
      </c>
      <c r="H124" s="32" t="s">
        <v>864</v>
      </c>
    </row>
    <row r="125" spans="1:8" ht="15" customHeight="1">
      <c r="A125" s="83">
        <v>45429</v>
      </c>
      <c r="B125" s="32" t="s">
        <v>1211</v>
      </c>
      <c r="C125" s="31" t="s">
        <v>1212</v>
      </c>
      <c r="D125" s="31" t="s">
        <v>1214</v>
      </c>
      <c r="E125" s="31" t="s">
        <v>531</v>
      </c>
      <c r="F125" s="84">
        <v>225888</v>
      </c>
      <c r="G125" s="32">
        <v>15.53</v>
      </c>
      <c r="H125" s="32" t="s">
        <v>864</v>
      </c>
    </row>
    <row r="126" spans="1:8" ht="15" customHeight="1">
      <c r="A126" s="83">
        <v>45429</v>
      </c>
      <c r="B126" s="32" t="s">
        <v>1215</v>
      </c>
      <c r="C126" s="31" t="s">
        <v>1216</v>
      </c>
      <c r="D126" s="31" t="s">
        <v>1217</v>
      </c>
      <c r="E126" s="31" t="s">
        <v>531</v>
      </c>
      <c r="F126" s="84">
        <v>57000</v>
      </c>
      <c r="G126" s="32">
        <v>41.99</v>
      </c>
      <c r="H126" s="32" t="s">
        <v>864</v>
      </c>
    </row>
    <row r="127" spans="1:8" ht="15" customHeight="1">
      <c r="A127" s="83">
        <v>45429</v>
      </c>
      <c r="B127" s="32" t="s">
        <v>1037</v>
      </c>
      <c r="C127" s="31" t="s">
        <v>1038</v>
      </c>
      <c r="D127" s="31" t="s">
        <v>1000</v>
      </c>
      <c r="E127" s="31" t="s">
        <v>531</v>
      </c>
      <c r="F127" s="84">
        <v>35200</v>
      </c>
      <c r="G127" s="32">
        <v>87.25</v>
      </c>
      <c r="H127" s="32" t="s">
        <v>864</v>
      </c>
    </row>
    <row r="128" spans="1:8" ht="15" customHeight="1">
      <c r="A128" s="83">
        <v>45429</v>
      </c>
      <c r="B128" s="32" t="s">
        <v>1218</v>
      </c>
      <c r="C128" s="31" t="s">
        <v>1219</v>
      </c>
      <c r="D128" s="31" t="s">
        <v>1220</v>
      </c>
      <c r="E128" s="31" t="s">
        <v>531</v>
      </c>
      <c r="F128" s="84">
        <v>56560</v>
      </c>
      <c r="G128" s="32">
        <v>13.51</v>
      </c>
      <c r="H128" s="32" t="s">
        <v>864</v>
      </c>
    </row>
    <row r="129" spans="1:8" ht="15" customHeight="1">
      <c r="A129" s="83">
        <v>45429</v>
      </c>
      <c r="B129" s="32" t="s">
        <v>1089</v>
      </c>
      <c r="C129" s="31" t="s">
        <v>1104</v>
      </c>
      <c r="D129" s="31" t="s">
        <v>967</v>
      </c>
      <c r="E129" s="31" t="s">
        <v>531</v>
      </c>
      <c r="F129" s="84">
        <v>680151</v>
      </c>
      <c r="G129" s="32">
        <v>1266.1500000000001</v>
      </c>
      <c r="H129" s="32" t="s">
        <v>864</v>
      </c>
    </row>
    <row r="130" spans="1:8" ht="15" customHeight="1">
      <c r="A130" s="83">
        <v>45429</v>
      </c>
      <c r="B130" s="32" t="s">
        <v>968</v>
      </c>
      <c r="C130" s="31" t="s">
        <v>969</v>
      </c>
      <c r="D130" s="31" t="s">
        <v>1194</v>
      </c>
      <c r="E130" s="31" t="s">
        <v>531</v>
      </c>
      <c r="F130" s="84">
        <v>286411</v>
      </c>
      <c r="G130" s="32">
        <v>62.5</v>
      </c>
      <c r="H130" s="32" t="s">
        <v>864</v>
      </c>
    </row>
    <row r="131" spans="1:8" ht="15" customHeight="1">
      <c r="A131" s="83">
        <v>45429</v>
      </c>
      <c r="B131" s="32" t="s">
        <v>968</v>
      </c>
      <c r="C131" s="31" t="s">
        <v>969</v>
      </c>
      <c r="D131" s="31" t="s">
        <v>1221</v>
      </c>
      <c r="E131" s="31" t="s">
        <v>531</v>
      </c>
      <c r="F131" s="84">
        <v>700000</v>
      </c>
      <c r="G131" s="32">
        <v>61.33</v>
      </c>
      <c r="H131" s="32" t="s">
        <v>864</v>
      </c>
    </row>
    <row r="132" spans="1:8" ht="15" customHeight="1">
      <c r="A132" s="83">
        <v>45429</v>
      </c>
      <c r="B132" s="32" t="s">
        <v>968</v>
      </c>
      <c r="C132" s="31" t="s">
        <v>969</v>
      </c>
      <c r="D132" s="31" t="s">
        <v>970</v>
      </c>
      <c r="E132" s="31" t="s">
        <v>531</v>
      </c>
      <c r="F132" s="84">
        <v>2078334</v>
      </c>
      <c r="G132" s="32">
        <v>62.01</v>
      </c>
      <c r="H132" s="32" t="s">
        <v>864</v>
      </c>
    </row>
    <row r="133" spans="1:8" ht="15" customHeight="1">
      <c r="A133" s="83">
        <v>45429</v>
      </c>
      <c r="B133" s="32" t="s">
        <v>1222</v>
      </c>
      <c r="C133" s="31" t="s">
        <v>1223</v>
      </c>
      <c r="D133" s="31" t="s">
        <v>1224</v>
      </c>
      <c r="E133" s="31" t="s">
        <v>531</v>
      </c>
      <c r="F133" s="84">
        <v>105578</v>
      </c>
      <c r="G133" s="32">
        <v>263.95999999999998</v>
      </c>
      <c r="H133" s="32" t="s">
        <v>864</v>
      </c>
    </row>
    <row r="134" spans="1:8" ht="15" customHeight="1">
      <c r="A134" s="83">
        <v>45429</v>
      </c>
      <c r="B134" s="32" t="s">
        <v>1195</v>
      </c>
      <c r="C134" s="31" t="s">
        <v>1196</v>
      </c>
      <c r="D134" s="31" t="s">
        <v>999</v>
      </c>
      <c r="E134" s="31" t="s">
        <v>531</v>
      </c>
      <c r="F134" s="84">
        <v>22400</v>
      </c>
      <c r="G134" s="32">
        <v>168.7</v>
      </c>
      <c r="H134" s="32" t="s">
        <v>864</v>
      </c>
    </row>
    <row r="135" spans="1:8" ht="15" customHeight="1">
      <c r="A135" s="83">
        <v>45429</v>
      </c>
      <c r="B135" s="32" t="s">
        <v>1195</v>
      </c>
      <c r="C135" s="31" t="s">
        <v>1196</v>
      </c>
      <c r="D135" s="31" t="s">
        <v>848</v>
      </c>
      <c r="E135" s="31" t="s">
        <v>531</v>
      </c>
      <c r="F135" s="84">
        <v>19200</v>
      </c>
      <c r="G135" s="32">
        <v>166.03</v>
      </c>
      <c r="H135" s="32" t="s">
        <v>864</v>
      </c>
    </row>
    <row r="136" spans="1:8" ht="15" customHeight="1">
      <c r="A136" s="83">
        <v>45429</v>
      </c>
      <c r="B136" s="32" t="s">
        <v>1195</v>
      </c>
      <c r="C136" s="31" t="s">
        <v>1196</v>
      </c>
      <c r="D136" s="31" t="s">
        <v>1197</v>
      </c>
      <c r="E136" s="31" t="s">
        <v>531</v>
      </c>
      <c r="F136" s="84">
        <v>6400</v>
      </c>
      <c r="G136" s="32">
        <v>152.83000000000001</v>
      </c>
      <c r="H136" s="32" t="s">
        <v>864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5"/>
  <sheetViews>
    <sheetView zoomScale="80" zoomScaleNormal="80" workbookViewId="0">
      <selection activeCell="H17" sqref="H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45430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532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522</v>
      </c>
      <c r="C9" s="93"/>
      <c r="D9" s="94" t="s">
        <v>533</v>
      </c>
      <c r="E9" s="93" t="s">
        <v>534</v>
      </c>
      <c r="F9" s="93" t="s">
        <v>535</v>
      </c>
      <c r="G9" s="93" t="s">
        <v>536</v>
      </c>
      <c r="H9" s="93" t="s">
        <v>537</v>
      </c>
      <c r="I9" s="93" t="s">
        <v>538</v>
      </c>
      <c r="J9" s="92" t="s">
        <v>539</v>
      </c>
      <c r="K9" s="93" t="s">
        <v>540</v>
      </c>
      <c r="L9" s="95" t="s">
        <v>541</v>
      </c>
      <c r="M9" s="95" t="s">
        <v>542</v>
      </c>
      <c r="N9" s="93" t="s">
        <v>543</v>
      </c>
      <c r="O9" s="238" t="s">
        <v>544</v>
      </c>
      <c r="P9" s="195" t="s">
        <v>545</v>
      </c>
      <c r="Q9" s="195" t="s">
        <v>814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45362</v>
      </c>
      <c r="C10" s="188"/>
      <c r="D10" s="192" t="s">
        <v>184</v>
      </c>
      <c r="E10" s="189" t="s">
        <v>546</v>
      </c>
      <c r="F10" s="183" t="s">
        <v>846</v>
      </c>
      <c r="G10" s="185">
        <v>2390</v>
      </c>
      <c r="H10" s="183"/>
      <c r="I10" s="183" t="s">
        <v>847</v>
      </c>
      <c r="J10" s="185" t="s">
        <v>547</v>
      </c>
      <c r="K10" s="185"/>
      <c r="L10" s="186"/>
      <c r="M10" s="190"/>
      <c r="N10" s="185"/>
      <c r="O10" s="191"/>
      <c r="P10" s="186">
        <f>VLOOKUP(D10,'MidCap Intra'!$B$11:$C$571,2,0)</f>
        <v>2445.5</v>
      </c>
      <c r="Q10" s="228"/>
      <c r="R10" s="54" t="s">
        <v>1041</v>
      </c>
    </row>
    <row r="11" spans="1:26" ht="15" customHeight="1">
      <c r="A11" s="187">
        <v>2</v>
      </c>
      <c r="B11" s="184">
        <v>45373</v>
      </c>
      <c r="C11" s="188"/>
      <c r="D11" s="192" t="s">
        <v>224</v>
      </c>
      <c r="E11" s="189" t="s">
        <v>1013</v>
      </c>
      <c r="F11" s="183" t="s">
        <v>1014</v>
      </c>
      <c r="G11" s="185">
        <v>3612</v>
      </c>
      <c r="H11" s="183"/>
      <c r="I11" s="183" t="s">
        <v>1015</v>
      </c>
      <c r="J11" s="185" t="s">
        <v>547</v>
      </c>
      <c r="K11" s="185"/>
      <c r="L11" s="186"/>
      <c r="M11" s="190"/>
      <c r="N11" s="185"/>
      <c r="O11" s="191"/>
      <c r="P11" s="186">
        <f>VLOOKUP(D11,'MidCap Intra'!$B$11:$C$571,2,0)</f>
        <v>3834.1</v>
      </c>
      <c r="Q11" s="228"/>
      <c r="R11" s="54" t="s">
        <v>1041</v>
      </c>
    </row>
    <row r="12" spans="1:26" ht="15" customHeight="1">
      <c r="A12" s="305">
        <v>3</v>
      </c>
      <c r="B12" s="306">
        <v>45385</v>
      </c>
      <c r="C12" s="307"/>
      <c r="D12" s="308" t="s">
        <v>84</v>
      </c>
      <c r="E12" s="309" t="s">
        <v>546</v>
      </c>
      <c r="F12" s="260">
        <v>4760</v>
      </c>
      <c r="G12" s="261">
        <v>4580</v>
      </c>
      <c r="H12" s="260">
        <v>4965</v>
      </c>
      <c r="I12" s="260" t="s">
        <v>852</v>
      </c>
      <c r="J12" s="255" t="s">
        <v>900</v>
      </c>
      <c r="K12" s="255">
        <f t="shared" ref="K12" si="0">H12-F12</f>
        <v>205</v>
      </c>
      <c r="L12" s="301">
        <f t="shared" ref="L12" si="1">(F12*-0.3)/100</f>
        <v>-14.28</v>
      </c>
      <c r="M12" s="302">
        <f t="shared" ref="M12" si="2">(K12+L12)/F12</f>
        <v>4.00672268907563E-2</v>
      </c>
      <c r="N12" s="255" t="s">
        <v>548</v>
      </c>
      <c r="O12" s="303">
        <v>45418</v>
      </c>
      <c r="P12" s="304"/>
      <c r="Q12" s="228"/>
      <c r="R12" s="54" t="s">
        <v>1041</v>
      </c>
    </row>
    <row r="13" spans="1:26" ht="15" customHeight="1">
      <c r="A13" s="187">
        <v>4</v>
      </c>
      <c r="B13" s="184">
        <v>45394</v>
      </c>
      <c r="C13" s="188"/>
      <c r="D13" s="192" t="s">
        <v>272</v>
      </c>
      <c r="E13" s="189" t="s">
        <v>546</v>
      </c>
      <c r="F13" s="183" t="s">
        <v>855</v>
      </c>
      <c r="G13" s="185">
        <v>1625</v>
      </c>
      <c r="H13" s="183"/>
      <c r="I13" s="183" t="s">
        <v>856</v>
      </c>
      <c r="J13" s="185" t="s">
        <v>547</v>
      </c>
      <c r="K13" s="185"/>
      <c r="L13" s="186"/>
      <c r="M13" s="190"/>
      <c r="N13" s="185"/>
      <c r="O13" s="191"/>
      <c r="P13" s="186">
        <f>VLOOKUP(D13,'MidCap Intra'!$B$11:$C$571,2,0)</f>
        <v>1791.25</v>
      </c>
      <c r="Q13" s="228"/>
      <c r="R13" s="54" t="s">
        <v>1042</v>
      </c>
    </row>
    <row r="14" spans="1:26" ht="15" customHeight="1">
      <c r="A14" s="187">
        <v>5</v>
      </c>
      <c r="B14" s="184">
        <v>45397</v>
      </c>
      <c r="C14" s="188"/>
      <c r="D14" s="192" t="s">
        <v>126</v>
      </c>
      <c r="E14" s="189" t="s">
        <v>1013</v>
      </c>
      <c r="F14" s="183" t="s">
        <v>1016</v>
      </c>
      <c r="G14" s="185">
        <v>1357.5</v>
      </c>
      <c r="H14" s="183"/>
      <c r="I14" s="183" t="s">
        <v>1017</v>
      </c>
      <c r="J14" s="185" t="s">
        <v>547</v>
      </c>
      <c r="K14" s="185"/>
      <c r="L14" s="186"/>
      <c r="M14" s="190"/>
      <c r="N14" s="185"/>
      <c r="O14" s="191"/>
      <c r="P14" s="186">
        <f>VLOOKUP(D14,'MidCap Intra'!$B$11:$C$571,2,0)</f>
        <v>1464.1</v>
      </c>
      <c r="Q14" s="228"/>
      <c r="R14" s="54" t="s">
        <v>1041</v>
      </c>
    </row>
    <row r="15" spans="1:26" ht="15" customHeight="1">
      <c r="A15" s="321">
        <v>6</v>
      </c>
      <c r="B15" s="322">
        <v>45405</v>
      </c>
      <c r="C15" s="323"/>
      <c r="D15" s="324" t="s">
        <v>457</v>
      </c>
      <c r="E15" s="325" t="s">
        <v>546</v>
      </c>
      <c r="F15" s="286">
        <v>161</v>
      </c>
      <c r="G15" s="287">
        <v>149.5</v>
      </c>
      <c r="H15" s="286">
        <v>148.5</v>
      </c>
      <c r="I15" s="286" t="s">
        <v>858</v>
      </c>
      <c r="J15" s="279" t="s">
        <v>974</v>
      </c>
      <c r="K15" s="279">
        <f t="shared" ref="K15" si="3">H15-F15</f>
        <v>-12.5</v>
      </c>
      <c r="L15" s="326">
        <f t="shared" ref="L15" si="4">(F15*-0.3)/100</f>
        <v>-0.48299999999999998</v>
      </c>
      <c r="M15" s="327">
        <f t="shared" ref="M15" si="5">(K15+L15)/F15</f>
        <v>-8.0639751552795028E-2</v>
      </c>
      <c r="N15" s="279" t="s">
        <v>558</v>
      </c>
      <c r="O15" s="328">
        <v>45425</v>
      </c>
      <c r="P15" s="329"/>
      <c r="Q15" s="228"/>
      <c r="R15" s="54" t="s">
        <v>1041</v>
      </c>
    </row>
    <row r="16" spans="1:26" ht="15" customHeight="1">
      <c r="A16" s="305">
        <v>7</v>
      </c>
      <c r="B16" s="306">
        <v>45411</v>
      </c>
      <c r="C16" s="307"/>
      <c r="D16" s="308" t="s">
        <v>216</v>
      </c>
      <c r="E16" s="309" t="s">
        <v>546</v>
      </c>
      <c r="F16" s="260">
        <v>642.5</v>
      </c>
      <c r="G16" s="261">
        <v>618</v>
      </c>
      <c r="H16" s="260">
        <v>669.5</v>
      </c>
      <c r="I16" s="260" t="s">
        <v>867</v>
      </c>
      <c r="J16" s="255" t="s">
        <v>963</v>
      </c>
      <c r="K16" s="255">
        <f t="shared" ref="K16" si="6">H16-F16</f>
        <v>27</v>
      </c>
      <c r="L16" s="301">
        <f t="shared" ref="L16" si="7">(F16*-0.3)/100</f>
        <v>-1.9275</v>
      </c>
      <c r="M16" s="302">
        <f t="shared" ref="M16" si="8">(K16+L16)/F16</f>
        <v>3.9023346303501946E-2</v>
      </c>
      <c r="N16" s="255" t="s">
        <v>548</v>
      </c>
      <c r="O16" s="303">
        <v>45422</v>
      </c>
      <c r="P16" s="304"/>
      <c r="Q16" s="228"/>
      <c r="R16" s="54" t="s">
        <v>1041</v>
      </c>
    </row>
    <row r="17" spans="1:38" ht="15" customHeight="1">
      <c r="A17" s="321">
        <v>8</v>
      </c>
      <c r="B17" s="322">
        <v>45412</v>
      </c>
      <c r="C17" s="323"/>
      <c r="D17" s="324" t="s">
        <v>861</v>
      </c>
      <c r="E17" s="325" t="s">
        <v>546</v>
      </c>
      <c r="F17" s="286">
        <v>165.5</v>
      </c>
      <c r="G17" s="287">
        <v>159</v>
      </c>
      <c r="H17" s="286">
        <v>158.5</v>
      </c>
      <c r="I17" s="286" t="s">
        <v>868</v>
      </c>
      <c r="J17" s="279" t="s">
        <v>956</v>
      </c>
      <c r="K17" s="279">
        <f t="shared" ref="K17:K18" si="9">H17-F17</f>
        <v>-7</v>
      </c>
      <c r="L17" s="326">
        <f t="shared" ref="L17:L18" si="10">(F17*-0.3)/100</f>
        <v>-0.4965</v>
      </c>
      <c r="M17" s="327">
        <f t="shared" ref="M17:M18" si="11">(K17+L17)/F17</f>
        <v>-4.5296072507552874E-2</v>
      </c>
      <c r="N17" s="279" t="s">
        <v>558</v>
      </c>
      <c r="O17" s="328">
        <v>45421</v>
      </c>
      <c r="P17" s="329"/>
      <c r="Q17" s="228"/>
      <c r="R17" s="54" t="s">
        <v>1041</v>
      </c>
    </row>
    <row r="18" spans="1:38" ht="15" customHeight="1">
      <c r="A18" s="305">
        <v>9</v>
      </c>
      <c r="B18" s="306">
        <v>45412</v>
      </c>
      <c r="C18" s="307"/>
      <c r="D18" s="308" t="s">
        <v>417</v>
      </c>
      <c r="E18" s="309" t="s">
        <v>546</v>
      </c>
      <c r="F18" s="260">
        <v>1480</v>
      </c>
      <c r="G18" s="261">
        <v>1360</v>
      </c>
      <c r="H18" s="260">
        <v>1548</v>
      </c>
      <c r="I18" s="260" t="s">
        <v>869</v>
      </c>
      <c r="J18" s="255" t="s">
        <v>682</v>
      </c>
      <c r="K18" s="255">
        <f t="shared" si="9"/>
        <v>68</v>
      </c>
      <c r="L18" s="301">
        <f t="shared" si="10"/>
        <v>-4.4400000000000004</v>
      </c>
      <c r="M18" s="302">
        <f t="shared" si="11"/>
        <v>4.2945945945945946E-2</v>
      </c>
      <c r="N18" s="255" t="s">
        <v>548</v>
      </c>
      <c r="O18" s="303">
        <v>45428</v>
      </c>
      <c r="P18" s="304"/>
      <c r="Q18" s="228"/>
      <c r="R18" s="54" t="s">
        <v>1041</v>
      </c>
    </row>
    <row r="19" spans="1:38" ht="15" customHeight="1">
      <c r="A19" s="187">
        <v>10</v>
      </c>
      <c r="B19" s="184">
        <v>45414</v>
      </c>
      <c r="C19" s="188"/>
      <c r="D19" s="192" t="s">
        <v>124</v>
      </c>
      <c r="E19" s="189" t="s">
        <v>1013</v>
      </c>
      <c r="F19" s="183" t="s">
        <v>1019</v>
      </c>
      <c r="G19" s="185">
        <v>1267</v>
      </c>
      <c r="H19" s="183"/>
      <c r="I19" s="183" t="s">
        <v>1020</v>
      </c>
      <c r="J19" s="185" t="s">
        <v>547</v>
      </c>
      <c r="K19" s="185"/>
      <c r="L19" s="186"/>
      <c r="M19" s="190"/>
      <c r="N19" s="185"/>
      <c r="O19" s="191"/>
      <c r="P19" s="186">
        <f>VLOOKUP(D19,'MidCap Intra'!$B$11:$C$571,2,0)</f>
        <v>1333.2</v>
      </c>
      <c r="Q19" s="228"/>
      <c r="R19" s="54" t="s">
        <v>1041</v>
      </c>
    </row>
    <row r="20" spans="1:38" ht="15" customHeight="1">
      <c r="A20" s="305">
        <v>11</v>
      </c>
      <c r="B20" s="306">
        <v>45418</v>
      </c>
      <c r="C20" s="307"/>
      <c r="D20" s="308" t="s">
        <v>92</v>
      </c>
      <c r="E20" s="309" t="s">
        <v>546</v>
      </c>
      <c r="F20" s="260">
        <v>450</v>
      </c>
      <c r="G20" s="261">
        <v>428</v>
      </c>
      <c r="H20" s="260">
        <v>474.5</v>
      </c>
      <c r="I20" s="260" t="s">
        <v>898</v>
      </c>
      <c r="J20" s="255" t="s">
        <v>1048</v>
      </c>
      <c r="K20" s="255">
        <f t="shared" ref="K20" si="12">H20-F20</f>
        <v>24.5</v>
      </c>
      <c r="L20" s="301">
        <f t="shared" ref="L20" si="13">(F20*-0.3)/100</f>
        <v>-1.35</v>
      </c>
      <c r="M20" s="302">
        <f t="shared" ref="M20" si="14">(K20+L20)/F20</f>
        <v>5.1444444444444438E-2</v>
      </c>
      <c r="N20" s="255" t="s">
        <v>548</v>
      </c>
      <c r="O20" s="303">
        <v>45428</v>
      </c>
      <c r="P20" s="304"/>
      <c r="Q20" s="228"/>
      <c r="R20" s="54" t="s">
        <v>1041</v>
      </c>
    </row>
    <row r="21" spans="1:38" ht="15" customHeight="1">
      <c r="A21" s="187">
        <v>12</v>
      </c>
      <c r="B21" s="184">
        <v>45419</v>
      </c>
      <c r="C21" s="188"/>
      <c r="D21" s="192" t="s">
        <v>154</v>
      </c>
      <c r="E21" s="189" t="s">
        <v>546</v>
      </c>
      <c r="F21" s="183" t="s">
        <v>911</v>
      </c>
      <c r="G21" s="185">
        <v>416</v>
      </c>
      <c r="H21" s="183"/>
      <c r="I21" s="183" t="s">
        <v>912</v>
      </c>
      <c r="J21" s="185" t="s">
        <v>547</v>
      </c>
      <c r="K21" s="185"/>
      <c r="L21" s="186"/>
      <c r="M21" s="190"/>
      <c r="N21" s="185"/>
      <c r="O21" s="191"/>
      <c r="P21" s="186">
        <f>VLOOKUP(D21,'MidCap Intra'!$B$11:$C$571,2,0)</f>
        <v>436.3</v>
      </c>
      <c r="Q21" s="228"/>
      <c r="R21" s="54" t="s">
        <v>1041</v>
      </c>
    </row>
    <row r="22" spans="1:38" ht="15" customHeight="1">
      <c r="A22" s="305">
        <v>13</v>
      </c>
      <c r="B22" s="306">
        <v>45426</v>
      </c>
      <c r="C22" s="307"/>
      <c r="D22" s="308" t="s">
        <v>222</v>
      </c>
      <c r="E22" s="309" t="s">
        <v>546</v>
      </c>
      <c r="F22" s="260">
        <v>420</v>
      </c>
      <c r="G22" s="261">
        <v>395</v>
      </c>
      <c r="H22" s="260">
        <v>439</v>
      </c>
      <c r="I22" s="260" t="s">
        <v>991</v>
      </c>
      <c r="J22" s="255" t="s">
        <v>1040</v>
      </c>
      <c r="K22" s="255">
        <f t="shared" ref="K22" si="15">H22-F22</f>
        <v>19</v>
      </c>
      <c r="L22" s="301">
        <f t="shared" ref="L22" si="16">(F22*-0.3)/100</f>
        <v>-1.26</v>
      </c>
      <c r="M22" s="302">
        <f t="shared" ref="M22" si="17">(K22+L22)/F22</f>
        <v>4.2238095238095234E-2</v>
      </c>
      <c r="N22" s="255" t="s">
        <v>548</v>
      </c>
      <c r="O22" s="303">
        <v>45427</v>
      </c>
      <c r="P22" s="304"/>
      <c r="Q22" s="228"/>
      <c r="R22" s="54" t="s">
        <v>1041</v>
      </c>
    </row>
    <row r="23" spans="1:38" ht="15" customHeight="1">
      <c r="A23" s="187">
        <v>14</v>
      </c>
      <c r="B23" s="184">
        <v>45428</v>
      </c>
      <c r="C23" s="188"/>
      <c r="D23" s="192" t="s">
        <v>133</v>
      </c>
      <c r="E23" s="189" t="s">
        <v>546</v>
      </c>
      <c r="F23" s="183" t="s">
        <v>1058</v>
      </c>
      <c r="G23" s="185">
        <v>2185</v>
      </c>
      <c r="H23" s="183"/>
      <c r="I23" s="183" t="s">
        <v>1053</v>
      </c>
      <c r="J23" s="185" t="s">
        <v>547</v>
      </c>
      <c r="K23" s="185"/>
      <c r="L23" s="186"/>
      <c r="M23" s="190"/>
      <c r="N23" s="185"/>
      <c r="O23" s="191"/>
      <c r="P23" s="186">
        <f>VLOOKUP(D23,'MidCap Intra'!$B$11:$C$571,2,0)</f>
        <v>2320.35</v>
      </c>
      <c r="Q23" s="228"/>
    </row>
    <row r="24" spans="1:38" ht="15" customHeight="1">
      <c r="A24" s="187"/>
      <c r="B24" s="184"/>
      <c r="C24" s="188"/>
      <c r="D24" s="192"/>
      <c r="E24" s="189"/>
      <c r="F24" s="183"/>
      <c r="G24" s="185"/>
      <c r="H24" s="183"/>
      <c r="I24" s="183"/>
      <c r="J24" s="185"/>
      <c r="K24" s="185"/>
      <c r="L24" s="186"/>
      <c r="M24" s="190"/>
      <c r="N24" s="185"/>
      <c r="O24" s="191"/>
      <c r="P24" s="186"/>
      <c r="Q24" s="228"/>
    </row>
    <row r="25" spans="1:38" ht="15" customHeight="1">
      <c r="A25" s="187"/>
      <c r="B25" s="184"/>
      <c r="C25" s="188"/>
      <c r="D25" s="192"/>
      <c r="E25" s="189"/>
      <c r="F25" s="183"/>
      <c r="G25" s="185"/>
      <c r="H25" s="183"/>
      <c r="I25" s="183"/>
      <c r="J25" s="185"/>
      <c r="K25" s="185"/>
      <c r="L25" s="186"/>
      <c r="M25" s="190"/>
      <c r="N25" s="185"/>
      <c r="O25" s="191"/>
      <c r="P25" s="186"/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G27" s="54"/>
      <c r="H27" s="54"/>
      <c r="I27" s="54"/>
      <c r="J27" s="54"/>
      <c r="K27" s="54"/>
      <c r="L27" s="54"/>
      <c r="M27" s="54"/>
      <c r="N27" s="54"/>
      <c r="O27" s="54"/>
      <c r="P27" s="54"/>
    </row>
    <row r="28" spans="1:38" ht="14.25" customHeight="1">
      <c r="A28" s="96"/>
      <c r="B28" s="97"/>
      <c r="C28" s="98"/>
      <c r="D28" s="99"/>
      <c r="E28" s="100"/>
      <c r="F28" s="100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102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</row>
    <row r="29" spans="1:38" ht="12" customHeight="1">
      <c r="A29" s="103" t="s">
        <v>549</v>
      </c>
      <c r="B29" s="104"/>
      <c r="C29" s="105"/>
      <c r="E29" s="106"/>
      <c r="F29" s="106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7" t="s">
        <v>550</v>
      </c>
      <c r="B30" s="103"/>
      <c r="C30" s="103"/>
      <c r="D30" s="103"/>
      <c r="E30" s="37"/>
      <c r="F30" s="108" t="s">
        <v>551</v>
      </c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3" t="s">
        <v>552</v>
      </c>
      <c r="B31" s="103"/>
      <c r="C31" s="103"/>
      <c r="D31" s="103" t="s">
        <v>553</v>
      </c>
      <c r="E31" s="6"/>
      <c r="F31" s="108" t="s">
        <v>554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/>
      <c r="B32" s="103"/>
      <c r="C32" s="103"/>
      <c r="D32" s="103"/>
      <c r="E32" s="6"/>
      <c r="F32" s="6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96"/>
      <c r="B33" s="196"/>
      <c r="C33" s="196"/>
      <c r="D33" s="196"/>
      <c r="E33" s="197"/>
      <c r="F33" s="197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4.25" customHeight="1">
      <c r="A34" s="103"/>
      <c r="B34" s="103"/>
      <c r="C34" s="103"/>
      <c r="D34" s="103"/>
      <c r="E34" s="6"/>
      <c r="F34" s="6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2.75" customHeight="1">
      <c r="A35" s="115" t="s">
        <v>559</v>
      </c>
      <c r="B35" s="115"/>
      <c r="C35" s="115"/>
      <c r="D35" s="115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38.25" customHeight="1">
      <c r="A36" s="93" t="s">
        <v>16</v>
      </c>
      <c r="B36" s="93" t="s">
        <v>522</v>
      </c>
      <c r="C36" s="93"/>
      <c r="D36" s="94" t="s">
        <v>533</v>
      </c>
      <c r="E36" s="93" t="s">
        <v>534</v>
      </c>
      <c r="F36" s="93" t="s">
        <v>535</v>
      </c>
      <c r="G36" s="93" t="s">
        <v>555</v>
      </c>
      <c r="H36" s="93" t="s">
        <v>537</v>
      </c>
      <c r="I36" s="193" t="s">
        <v>538</v>
      </c>
      <c r="J36" s="195" t="s">
        <v>539</v>
      </c>
      <c r="K36" s="194" t="s">
        <v>560</v>
      </c>
      <c r="L36" s="95" t="s">
        <v>541</v>
      </c>
      <c r="M36" s="116" t="s">
        <v>561</v>
      </c>
      <c r="N36" s="93" t="s">
        <v>562</v>
      </c>
      <c r="O36" s="92" t="s">
        <v>543</v>
      </c>
      <c r="P36" s="277" t="s">
        <v>544</v>
      </c>
      <c r="Q36" s="230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.75" customHeight="1">
      <c r="A37" s="260">
        <v>1</v>
      </c>
      <c r="B37" s="258">
        <v>45408</v>
      </c>
      <c r="C37" s="259"/>
      <c r="D37" s="259" t="s">
        <v>862</v>
      </c>
      <c r="E37" s="260" t="s">
        <v>557</v>
      </c>
      <c r="F37" s="260">
        <v>1102.5</v>
      </c>
      <c r="G37" s="260">
        <v>1078</v>
      </c>
      <c r="H37" s="260">
        <v>1114</v>
      </c>
      <c r="I37" s="261" t="s">
        <v>863</v>
      </c>
      <c r="J37" s="294" t="s">
        <v>895</v>
      </c>
      <c r="K37" s="295">
        <f t="shared" ref="K37" si="18">H37-F37</f>
        <v>11.5</v>
      </c>
      <c r="L37" s="296">
        <f t="shared" ref="L37" si="19">(H37*N37)*0.03%</f>
        <v>150.38999999999999</v>
      </c>
      <c r="M37" s="297">
        <f t="shared" ref="M37" si="20">(K37*N37)-L37</f>
        <v>5024.6099999999997</v>
      </c>
      <c r="N37" s="295">
        <v>450</v>
      </c>
      <c r="O37" s="298" t="s">
        <v>548</v>
      </c>
      <c r="P37" s="299">
        <v>45415</v>
      </c>
      <c r="Q37" s="226"/>
      <c r="R37" s="54" t="s">
        <v>1041</v>
      </c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118"/>
      <c r="AG37" s="119"/>
      <c r="AH37" s="117"/>
      <c r="AI37" s="117"/>
      <c r="AJ37" s="118"/>
      <c r="AK37" s="118"/>
      <c r="AL37" s="118"/>
    </row>
    <row r="38" spans="1:38" ht="12.75" customHeight="1">
      <c r="A38" s="260">
        <v>2</v>
      </c>
      <c r="B38" s="258">
        <v>45414</v>
      </c>
      <c r="C38" s="259"/>
      <c r="D38" s="259" t="s">
        <v>879</v>
      </c>
      <c r="E38" s="260" t="s">
        <v>557</v>
      </c>
      <c r="F38" s="260">
        <v>457</v>
      </c>
      <c r="G38" s="260">
        <v>448</v>
      </c>
      <c r="H38" s="260">
        <v>465.5</v>
      </c>
      <c r="I38" s="261" t="s">
        <v>880</v>
      </c>
      <c r="J38" s="294" t="s">
        <v>894</v>
      </c>
      <c r="K38" s="295">
        <f t="shared" ref="K38" si="21">H38-F38</f>
        <v>8.5</v>
      </c>
      <c r="L38" s="296">
        <f t="shared" ref="L38" si="22">(H38*N38)*0.03%</f>
        <v>174.56249999999997</v>
      </c>
      <c r="M38" s="297">
        <f t="shared" ref="M38" si="23">(K38*N38)-L38</f>
        <v>10450.4375</v>
      </c>
      <c r="N38" s="295">
        <v>1250</v>
      </c>
      <c r="O38" s="298" t="s">
        <v>548</v>
      </c>
      <c r="P38" s="299">
        <v>45415</v>
      </c>
      <c r="Q38" s="226"/>
      <c r="R38" s="54" t="s">
        <v>1041</v>
      </c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118"/>
      <c r="AG38" s="119"/>
      <c r="AH38" s="117"/>
      <c r="AI38" s="117"/>
      <c r="AJ38" s="118"/>
      <c r="AK38" s="118"/>
      <c r="AL38" s="118"/>
    </row>
    <row r="39" spans="1:38" ht="12.75" customHeight="1">
      <c r="A39" s="286">
        <v>3</v>
      </c>
      <c r="B39" s="282">
        <v>45414</v>
      </c>
      <c r="C39" s="285"/>
      <c r="D39" s="285" t="s">
        <v>881</v>
      </c>
      <c r="E39" s="286" t="s">
        <v>557</v>
      </c>
      <c r="F39" s="286">
        <v>3002.5</v>
      </c>
      <c r="G39" s="286">
        <v>2950</v>
      </c>
      <c r="H39" s="286">
        <v>2950</v>
      </c>
      <c r="I39" s="287" t="s">
        <v>882</v>
      </c>
      <c r="J39" s="288" t="s">
        <v>893</v>
      </c>
      <c r="K39" s="289">
        <f>H39-F39</f>
        <v>-52.5</v>
      </c>
      <c r="L39" s="290">
        <f t="shared" ref="L39:L40" si="24">(H39*N39)*0.03%</f>
        <v>176.99999999999997</v>
      </c>
      <c r="M39" s="291">
        <f t="shared" ref="M39:M40" si="25">(K39*N39)-L39</f>
        <v>-10677</v>
      </c>
      <c r="N39" s="289">
        <v>200</v>
      </c>
      <c r="O39" s="292" t="s">
        <v>558</v>
      </c>
      <c r="P39" s="293">
        <v>45415</v>
      </c>
      <c r="Q39" s="226"/>
      <c r="R39" s="54" t="s">
        <v>1043</v>
      </c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118"/>
      <c r="AG39" s="119"/>
      <c r="AH39" s="117"/>
      <c r="AI39" s="117"/>
      <c r="AJ39" s="118"/>
      <c r="AK39" s="118"/>
      <c r="AL39" s="118"/>
    </row>
    <row r="40" spans="1:38" ht="12.75" customHeight="1">
      <c r="A40" s="260">
        <v>4</v>
      </c>
      <c r="B40" s="258">
        <v>45418</v>
      </c>
      <c r="C40" s="259"/>
      <c r="D40" s="259" t="s">
        <v>879</v>
      </c>
      <c r="E40" s="260" t="s">
        <v>557</v>
      </c>
      <c r="F40" s="260">
        <v>455</v>
      </c>
      <c r="G40" s="260">
        <v>446</v>
      </c>
      <c r="H40" s="260">
        <v>465.5</v>
      </c>
      <c r="I40" s="261" t="s">
        <v>897</v>
      </c>
      <c r="J40" s="294" t="s">
        <v>899</v>
      </c>
      <c r="K40" s="295">
        <f t="shared" ref="K40" si="26">H40-F40</f>
        <v>10.5</v>
      </c>
      <c r="L40" s="296">
        <f t="shared" si="24"/>
        <v>174.56249999999997</v>
      </c>
      <c r="M40" s="297">
        <f t="shared" si="25"/>
        <v>12950.4375</v>
      </c>
      <c r="N40" s="295">
        <v>1250</v>
      </c>
      <c r="O40" s="298" t="s">
        <v>548</v>
      </c>
      <c r="P40" s="299">
        <v>45418</v>
      </c>
      <c r="Q40" s="226"/>
      <c r="R40" s="54" t="s">
        <v>1041</v>
      </c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118"/>
      <c r="AG40" s="119"/>
      <c r="AH40" s="117"/>
      <c r="AI40" s="117"/>
      <c r="AJ40" s="118"/>
      <c r="AK40" s="118"/>
      <c r="AL40" s="118"/>
    </row>
    <row r="41" spans="1:38" ht="12.75" customHeight="1">
      <c r="A41" s="286">
        <v>5</v>
      </c>
      <c r="B41" s="282">
        <v>45418</v>
      </c>
      <c r="C41" s="285"/>
      <c r="D41" s="285" t="s">
        <v>901</v>
      </c>
      <c r="E41" s="286" t="s">
        <v>557</v>
      </c>
      <c r="F41" s="286">
        <v>805</v>
      </c>
      <c r="G41" s="286">
        <v>790</v>
      </c>
      <c r="H41" s="286">
        <v>790</v>
      </c>
      <c r="I41" s="287" t="s">
        <v>902</v>
      </c>
      <c r="J41" s="288" t="s">
        <v>916</v>
      </c>
      <c r="K41" s="289">
        <f>H41-F41</f>
        <v>-15</v>
      </c>
      <c r="L41" s="290">
        <f t="shared" ref="L41" si="27">(H41*N41)*0.03%</f>
        <v>177.74999999999997</v>
      </c>
      <c r="M41" s="291">
        <f t="shared" ref="M41" si="28">(K41*N41)-L41</f>
        <v>-11427.75</v>
      </c>
      <c r="N41" s="289">
        <v>750</v>
      </c>
      <c r="O41" s="292" t="s">
        <v>558</v>
      </c>
      <c r="P41" s="293">
        <v>45419</v>
      </c>
      <c r="Q41" s="226"/>
      <c r="R41" s="54" t="s">
        <v>1041</v>
      </c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118"/>
      <c r="AG41" s="119"/>
      <c r="AH41" s="117"/>
      <c r="AI41" s="117"/>
      <c r="AJ41" s="118"/>
      <c r="AK41" s="118"/>
      <c r="AL41" s="118"/>
    </row>
    <row r="42" spans="1:38" ht="12.75" customHeight="1">
      <c r="A42" s="310">
        <v>6</v>
      </c>
      <c r="B42" s="311">
        <v>45419</v>
      </c>
      <c r="C42" s="312"/>
      <c r="D42" s="312" t="s">
        <v>907</v>
      </c>
      <c r="E42" s="310" t="s">
        <v>820</v>
      </c>
      <c r="F42" s="310">
        <v>561</v>
      </c>
      <c r="G42" s="310">
        <v>571</v>
      </c>
      <c r="H42" s="310">
        <v>560.5</v>
      </c>
      <c r="I42" s="313" t="s">
        <v>908</v>
      </c>
      <c r="J42" s="314" t="s">
        <v>928</v>
      </c>
      <c r="K42" s="315">
        <f>F42-H42</f>
        <v>0.5</v>
      </c>
      <c r="L42" s="316">
        <f t="shared" ref="L42:L43" si="29">(H42*N42)*0.03%</f>
        <v>184.96499999999997</v>
      </c>
      <c r="M42" s="317">
        <f t="shared" ref="M42:M43" si="30">(K42*N42)-L42</f>
        <v>365.03500000000003</v>
      </c>
      <c r="N42" s="315">
        <v>1100</v>
      </c>
      <c r="O42" s="318" t="s">
        <v>565</v>
      </c>
      <c r="P42" s="319">
        <v>45419</v>
      </c>
      <c r="Q42" s="226"/>
      <c r="R42" s="54" t="s">
        <v>1041</v>
      </c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118"/>
      <c r="AG42" s="119"/>
      <c r="AH42" s="117"/>
      <c r="AI42" s="117"/>
      <c r="AJ42" s="118"/>
      <c r="AK42" s="118"/>
      <c r="AL42" s="118"/>
    </row>
    <row r="43" spans="1:38" ht="12.75" customHeight="1">
      <c r="A43" s="286">
        <v>7</v>
      </c>
      <c r="B43" s="282">
        <v>45419</v>
      </c>
      <c r="C43" s="285"/>
      <c r="D43" s="285" t="s">
        <v>917</v>
      </c>
      <c r="E43" s="286" t="s">
        <v>820</v>
      </c>
      <c r="F43" s="286">
        <v>474</v>
      </c>
      <c r="G43" s="286">
        <v>482</v>
      </c>
      <c r="H43" s="286">
        <v>482</v>
      </c>
      <c r="I43" s="287" t="s">
        <v>918</v>
      </c>
      <c r="J43" s="288" t="s">
        <v>932</v>
      </c>
      <c r="K43" s="289">
        <f>F43-H43</f>
        <v>-8</v>
      </c>
      <c r="L43" s="290">
        <f t="shared" si="29"/>
        <v>187.98</v>
      </c>
      <c r="M43" s="291">
        <f t="shared" si="30"/>
        <v>-10587.98</v>
      </c>
      <c r="N43" s="289">
        <v>1300</v>
      </c>
      <c r="O43" s="292" t="s">
        <v>558</v>
      </c>
      <c r="P43" s="293">
        <v>45420</v>
      </c>
      <c r="Q43" s="226"/>
      <c r="R43" s="54" t="s">
        <v>1042</v>
      </c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118"/>
      <c r="AG43" s="119"/>
      <c r="AH43" s="117"/>
      <c r="AI43" s="117"/>
      <c r="AJ43" s="118"/>
      <c r="AK43" s="118"/>
      <c r="AL43" s="118"/>
    </row>
    <row r="44" spans="1:38" ht="12.75" customHeight="1">
      <c r="A44" s="260">
        <v>8</v>
      </c>
      <c r="B44" s="258">
        <v>45419</v>
      </c>
      <c r="C44" s="259"/>
      <c r="D44" s="259" t="s">
        <v>919</v>
      </c>
      <c r="E44" s="260" t="s">
        <v>557</v>
      </c>
      <c r="F44" s="260">
        <v>1680</v>
      </c>
      <c r="G44" s="260">
        <v>1660</v>
      </c>
      <c r="H44" s="260">
        <v>1697</v>
      </c>
      <c r="I44" s="261" t="s">
        <v>920</v>
      </c>
      <c r="J44" s="294" t="s">
        <v>929</v>
      </c>
      <c r="K44" s="295">
        <f t="shared" ref="K44" si="31">H44-F44</f>
        <v>17</v>
      </c>
      <c r="L44" s="296">
        <f t="shared" ref="L44:L45" si="32">(H44*N44)*0.03%</f>
        <v>254.54999999999998</v>
      </c>
      <c r="M44" s="297">
        <f t="shared" ref="M44:M45" si="33">(K44*N44)-L44</f>
        <v>8245.4500000000007</v>
      </c>
      <c r="N44" s="295">
        <v>500</v>
      </c>
      <c r="O44" s="298" t="s">
        <v>548</v>
      </c>
      <c r="P44" s="299">
        <v>45420</v>
      </c>
      <c r="Q44" s="226"/>
      <c r="R44" s="54" t="s">
        <v>1043</v>
      </c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118"/>
      <c r="AG44" s="119"/>
      <c r="AH44" s="117"/>
      <c r="AI44" s="117"/>
      <c r="AJ44" s="118"/>
      <c r="AK44" s="118"/>
      <c r="AL44" s="118"/>
    </row>
    <row r="45" spans="1:38" ht="12.75" customHeight="1">
      <c r="A45" s="286">
        <v>9</v>
      </c>
      <c r="B45" s="282">
        <v>45419</v>
      </c>
      <c r="C45" s="285"/>
      <c r="D45" s="285" t="s">
        <v>921</v>
      </c>
      <c r="E45" s="286" t="s">
        <v>557</v>
      </c>
      <c r="F45" s="286">
        <v>161.25</v>
      </c>
      <c r="G45" s="286">
        <v>159</v>
      </c>
      <c r="H45" s="286">
        <v>158.75</v>
      </c>
      <c r="I45" s="287" t="s">
        <v>922</v>
      </c>
      <c r="J45" s="288" t="s">
        <v>937</v>
      </c>
      <c r="K45" s="289">
        <f>H45-F45</f>
        <v>-2.5</v>
      </c>
      <c r="L45" s="290">
        <f t="shared" si="32"/>
        <v>238.12499999999997</v>
      </c>
      <c r="M45" s="291">
        <f t="shared" si="33"/>
        <v>-12738.125</v>
      </c>
      <c r="N45" s="289">
        <v>5000</v>
      </c>
      <c r="O45" s="292" t="s">
        <v>558</v>
      </c>
      <c r="P45" s="293">
        <v>45420</v>
      </c>
      <c r="Q45" s="226"/>
      <c r="R45" s="54" t="s">
        <v>1042</v>
      </c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118"/>
      <c r="AG45" s="119"/>
      <c r="AH45" s="117"/>
      <c r="AI45" s="117"/>
      <c r="AJ45" s="118"/>
      <c r="AK45" s="118"/>
      <c r="AL45" s="118"/>
    </row>
    <row r="46" spans="1:38" ht="12.75" customHeight="1">
      <c r="A46" s="310">
        <v>10</v>
      </c>
      <c r="B46" s="311">
        <v>45420</v>
      </c>
      <c r="C46" s="312"/>
      <c r="D46" s="312" t="s">
        <v>930</v>
      </c>
      <c r="E46" s="310" t="s">
        <v>557</v>
      </c>
      <c r="F46" s="310">
        <v>1131</v>
      </c>
      <c r="G46" s="310">
        <v>1115</v>
      </c>
      <c r="H46" s="310">
        <v>1133</v>
      </c>
      <c r="I46" s="313" t="s">
        <v>931</v>
      </c>
      <c r="J46" s="314" t="s">
        <v>957</v>
      </c>
      <c r="K46" s="315">
        <f t="shared" ref="K46" si="34">H46-F46</f>
        <v>2</v>
      </c>
      <c r="L46" s="316">
        <f t="shared" ref="L46" si="35">(H46*N46)*0.03%</f>
        <v>212.43749999999997</v>
      </c>
      <c r="M46" s="317">
        <f t="shared" ref="M46" si="36">(K46*N46)-L46</f>
        <v>1037.5625</v>
      </c>
      <c r="N46" s="315">
        <v>625</v>
      </c>
      <c r="O46" s="318" t="s">
        <v>565</v>
      </c>
      <c r="P46" s="319">
        <v>45422</v>
      </c>
      <c r="Q46" s="226"/>
      <c r="R46" s="54" t="s">
        <v>1041</v>
      </c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118"/>
      <c r="AG46" s="119"/>
      <c r="AH46" s="117"/>
      <c r="AI46" s="117"/>
      <c r="AJ46" s="118"/>
      <c r="AK46" s="118"/>
      <c r="AL46" s="118"/>
    </row>
    <row r="47" spans="1:38" ht="12.75" customHeight="1">
      <c r="A47" s="310">
        <v>11</v>
      </c>
      <c r="B47" s="311">
        <v>45421</v>
      </c>
      <c r="C47" s="312"/>
      <c r="D47" s="312" t="s">
        <v>941</v>
      </c>
      <c r="E47" s="310" t="s">
        <v>557</v>
      </c>
      <c r="F47" s="310">
        <v>2822</v>
      </c>
      <c r="G47" s="310">
        <v>2778</v>
      </c>
      <c r="H47" s="310">
        <v>2825</v>
      </c>
      <c r="I47" s="313" t="s">
        <v>942</v>
      </c>
      <c r="J47" s="314" t="s">
        <v>961</v>
      </c>
      <c r="K47" s="315">
        <f t="shared" ref="K47" si="37">H47-F47</f>
        <v>3</v>
      </c>
      <c r="L47" s="316">
        <f t="shared" ref="L47" si="38">(H47*N47)*0.03%</f>
        <v>211.87499999999997</v>
      </c>
      <c r="M47" s="317">
        <f t="shared" ref="M47" si="39">(K47*N47)-L47</f>
        <v>538.125</v>
      </c>
      <c r="N47" s="315">
        <v>250</v>
      </c>
      <c r="O47" s="318" t="s">
        <v>565</v>
      </c>
      <c r="P47" s="319">
        <v>45422</v>
      </c>
      <c r="Q47" s="226"/>
      <c r="R47" s="54" t="s">
        <v>1041</v>
      </c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118"/>
      <c r="AG47" s="119"/>
      <c r="AH47" s="117"/>
      <c r="AI47" s="117"/>
      <c r="AJ47" s="118"/>
      <c r="AK47" s="118"/>
      <c r="AL47" s="118"/>
    </row>
    <row r="48" spans="1:38" ht="12.75" customHeight="1">
      <c r="A48" s="283">
        <v>12</v>
      </c>
      <c r="B48" s="284">
        <v>45421</v>
      </c>
      <c r="C48" s="285"/>
      <c r="D48" s="285" t="s">
        <v>949</v>
      </c>
      <c r="E48" s="286" t="s">
        <v>557</v>
      </c>
      <c r="F48" s="286">
        <v>8435</v>
      </c>
      <c r="G48" s="286">
        <v>8330</v>
      </c>
      <c r="H48" s="286">
        <v>8330</v>
      </c>
      <c r="I48" s="287" t="s">
        <v>950</v>
      </c>
      <c r="J48" s="288" t="s">
        <v>905</v>
      </c>
      <c r="K48" s="289">
        <f>H48-F48</f>
        <v>-105</v>
      </c>
      <c r="L48" s="290">
        <f t="shared" ref="L48" si="40">(H48*N48)*0.03%</f>
        <v>249.89999999999998</v>
      </c>
      <c r="M48" s="291">
        <f t="shared" ref="M48" si="41">(K48*N48)-L48</f>
        <v>-10749.9</v>
      </c>
      <c r="N48" s="289">
        <v>100</v>
      </c>
      <c r="O48" s="292" t="s">
        <v>558</v>
      </c>
      <c r="P48" s="293">
        <v>45421</v>
      </c>
      <c r="Q48" s="226"/>
      <c r="R48" s="54" t="s">
        <v>1042</v>
      </c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118"/>
      <c r="AG48" s="119"/>
      <c r="AH48" s="117"/>
      <c r="AI48" s="117"/>
      <c r="AJ48" s="118"/>
      <c r="AK48" s="118"/>
      <c r="AL48" s="118"/>
    </row>
    <row r="49" spans="1:38" ht="12.75" customHeight="1">
      <c r="A49" s="310">
        <v>13</v>
      </c>
      <c r="B49" s="311">
        <v>45421</v>
      </c>
      <c r="C49" s="312"/>
      <c r="D49" s="312" t="s">
        <v>951</v>
      </c>
      <c r="E49" s="310" t="s">
        <v>557</v>
      </c>
      <c r="F49" s="310">
        <v>2077</v>
      </c>
      <c r="G49" s="310">
        <v>2050</v>
      </c>
      <c r="H49" s="310">
        <v>2081</v>
      </c>
      <c r="I49" s="313" t="s">
        <v>952</v>
      </c>
      <c r="J49" s="314" t="s">
        <v>954</v>
      </c>
      <c r="K49" s="315">
        <f t="shared" ref="K49:K50" si="42">H49-F49</f>
        <v>4</v>
      </c>
      <c r="L49" s="316">
        <f t="shared" ref="L49:L50" si="43">(H49*N49)*0.03%</f>
        <v>229.11809999999997</v>
      </c>
      <c r="M49" s="317">
        <f t="shared" ref="M49:M50" si="44">(K49*N49)-L49</f>
        <v>1238.8819000000001</v>
      </c>
      <c r="N49" s="315">
        <v>367</v>
      </c>
      <c r="O49" s="318" t="s">
        <v>565</v>
      </c>
      <c r="P49" s="319">
        <v>45421</v>
      </c>
      <c r="Q49" s="226"/>
      <c r="R49" s="54" t="s">
        <v>1043</v>
      </c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118"/>
      <c r="AG49" s="119"/>
      <c r="AH49" s="117"/>
      <c r="AI49" s="117"/>
      <c r="AJ49" s="118"/>
      <c r="AK49" s="118"/>
      <c r="AL49" s="118"/>
    </row>
    <row r="50" spans="1:38" ht="12.75" customHeight="1">
      <c r="A50" s="260">
        <v>14</v>
      </c>
      <c r="B50" s="258">
        <v>45425</v>
      </c>
      <c r="C50" s="259"/>
      <c r="D50" s="259" t="s">
        <v>919</v>
      </c>
      <c r="E50" s="260" t="s">
        <v>557</v>
      </c>
      <c r="F50" s="260">
        <v>1681</v>
      </c>
      <c r="G50" s="260">
        <v>1660</v>
      </c>
      <c r="H50" s="260">
        <v>1697</v>
      </c>
      <c r="I50" s="361" t="s">
        <v>920</v>
      </c>
      <c r="J50" s="350" t="s">
        <v>972</v>
      </c>
      <c r="K50" s="351">
        <f t="shared" si="42"/>
        <v>16</v>
      </c>
      <c r="L50" s="352">
        <f t="shared" si="43"/>
        <v>254.54999999999998</v>
      </c>
      <c r="M50" s="353">
        <f t="shared" si="44"/>
        <v>7745.45</v>
      </c>
      <c r="N50" s="351">
        <v>500</v>
      </c>
      <c r="O50" s="354" t="s">
        <v>548</v>
      </c>
      <c r="P50" s="355">
        <v>45425</v>
      </c>
      <c r="Q50" s="226"/>
      <c r="R50" s="54" t="s">
        <v>1043</v>
      </c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118"/>
      <c r="AG50" s="119"/>
      <c r="AH50" s="117"/>
      <c r="AI50" s="117"/>
      <c r="AJ50" s="118"/>
      <c r="AK50" s="118"/>
      <c r="AL50" s="118"/>
    </row>
    <row r="51" spans="1:38" ht="12.75" customHeight="1">
      <c r="A51" s="332">
        <v>15</v>
      </c>
      <c r="B51" s="334">
        <v>45425</v>
      </c>
      <c r="C51" s="358"/>
      <c r="D51" s="358" t="s">
        <v>985</v>
      </c>
      <c r="E51" s="332" t="s">
        <v>557</v>
      </c>
      <c r="F51" s="332">
        <v>937</v>
      </c>
      <c r="G51" s="332">
        <v>918</v>
      </c>
      <c r="H51" s="332">
        <v>939.5</v>
      </c>
      <c r="I51" s="313" t="s">
        <v>986</v>
      </c>
      <c r="J51" s="356" t="s">
        <v>987</v>
      </c>
      <c r="K51" s="330">
        <f t="shared" ref="K51" si="45">H51-F51</f>
        <v>2.5</v>
      </c>
      <c r="L51" s="331">
        <f t="shared" ref="L51:L53" si="46">(H51*N51)*0.03%</f>
        <v>176.15624999999997</v>
      </c>
      <c r="M51" s="357">
        <f t="shared" ref="M51:M53" si="47">(K51*N51)-L51</f>
        <v>1386.34375</v>
      </c>
      <c r="N51" s="330">
        <v>625</v>
      </c>
      <c r="O51" s="360" t="s">
        <v>548</v>
      </c>
      <c r="P51" s="359">
        <v>45425</v>
      </c>
      <c r="Q51" s="226"/>
      <c r="R51" s="54" t="s">
        <v>1043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63">
        <v>16</v>
      </c>
      <c r="B52" s="364">
        <v>45425</v>
      </c>
      <c r="C52" s="365"/>
      <c r="D52" s="365" t="s">
        <v>988</v>
      </c>
      <c r="E52" s="363" t="s">
        <v>557</v>
      </c>
      <c r="F52" s="363">
        <v>3512.5</v>
      </c>
      <c r="G52" s="363">
        <v>3475</v>
      </c>
      <c r="H52" s="363">
        <v>3475</v>
      </c>
      <c r="I52" s="366" t="s">
        <v>989</v>
      </c>
      <c r="J52" s="389" t="s">
        <v>1225</v>
      </c>
      <c r="K52" s="289">
        <f>H52-F52</f>
        <v>-37.5</v>
      </c>
      <c r="L52" s="290">
        <f t="shared" si="46"/>
        <v>312.75</v>
      </c>
      <c r="M52" s="291">
        <f t="shared" si="47"/>
        <v>-11562.75</v>
      </c>
      <c r="N52" s="289">
        <v>300</v>
      </c>
      <c r="O52" s="292" t="s">
        <v>558</v>
      </c>
      <c r="P52" s="293">
        <v>45426</v>
      </c>
      <c r="Q52" s="226"/>
      <c r="R52" s="54" t="s">
        <v>1043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62">
        <v>17</v>
      </c>
      <c r="B53" s="367">
        <v>45425</v>
      </c>
      <c r="C53" s="368"/>
      <c r="D53" s="368" t="s">
        <v>1005</v>
      </c>
      <c r="E53" s="362" t="s">
        <v>557</v>
      </c>
      <c r="F53" s="362">
        <v>1320</v>
      </c>
      <c r="G53" s="362">
        <v>1288</v>
      </c>
      <c r="H53" s="362">
        <v>1339.5</v>
      </c>
      <c r="I53" s="361" t="s">
        <v>1006</v>
      </c>
      <c r="J53" s="254" t="s">
        <v>1010</v>
      </c>
      <c r="K53" s="388">
        <f t="shared" ref="K53" si="48">H53-F53</f>
        <v>19.5</v>
      </c>
      <c r="L53" s="352">
        <f t="shared" si="46"/>
        <v>140.64749999999998</v>
      </c>
      <c r="M53" s="353">
        <f t="shared" si="47"/>
        <v>6684.3525</v>
      </c>
      <c r="N53" s="351">
        <v>350</v>
      </c>
      <c r="O53" s="354" t="s">
        <v>548</v>
      </c>
      <c r="P53" s="355">
        <v>45427</v>
      </c>
      <c r="Q53" s="226"/>
      <c r="R53" s="54" t="s">
        <v>1041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76">
        <v>18</v>
      </c>
      <c r="B54" s="378">
        <v>45426</v>
      </c>
      <c r="C54" s="368"/>
      <c r="D54" s="368" t="s">
        <v>930</v>
      </c>
      <c r="E54" s="376" t="s">
        <v>557</v>
      </c>
      <c r="F54" s="376">
        <v>1128.5</v>
      </c>
      <c r="G54" s="376">
        <v>1110</v>
      </c>
      <c r="H54" s="376">
        <v>1141.25</v>
      </c>
      <c r="I54" s="380" t="s">
        <v>931</v>
      </c>
      <c r="J54" s="350" t="s">
        <v>1054</v>
      </c>
      <c r="K54" s="351">
        <f t="shared" ref="K54" si="49">H54-F54</f>
        <v>12.75</v>
      </c>
      <c r="L54" s="352">
        <f t="shared" ref="L54" si="50">(H54*N54)*0.03%</f>
        <v>213.98437499999997</v>
      </c>
      <c r="M54" s="353">
        <f t="shared" ref="M54" si="51">(K54*N54)-L54</f>
        <v>7754.765625</v>
      </c>
      <c r="N54" s="351">
        <v>625</v>
      </c>
      <c r="O54" s="354" t="s">
        <v>548</v>
      </c>
      <c r="P54" s="355">
        <v>45428</v>
      </c>
      <c r="Q54" s="226"/>
      <c r="R54" s="54" t="s">
        <v>1041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404">
        <v>19</v>
      </c>
      <c r="B55" s="402">
        <v>45426</v>
      </c>
      <c r="C55" s="259"/>
      <c r="D55" s="259" t="s">
        <v>993</v>
      </c>
      <c r="E55" s="362" t="s">
        <v>557</v>
      </c>
      <c r="F55" s="362">
        <v>22190</v>
      </c>
      <c r="G55" s="362">
        <v>21890</v>
      </c>
      <c r="H55" s="362">
        <v>22320</v>
      </c>
      <c r="I55" s="361"/>
      <c r="J55" s="410" t="s">
        <v>995</v>
      </c>
      <c r="K55" s="351">
        <f t="shared" ref="K55" si="52">H55-F55</f>
        <v>130</v>
      </c>
      <c r="L55" s="352">
        <f t="shared" ref="L55" si="53">(H55*N55)*0.03%</f>
        <v>167.39999999999998</v>
      </c>
      <c r="M55" s="437">
        <v>2495.1</v>
      </c>
      <c r="N55" s="260">
        <v>25</v>
      </c>
      <c r="O55" s="406" t="s">
        <v>548</v>
      </c>
      <c r="P55" s="402">
        <v>45426</v>
      </c>
      <c r="Q55" s="226"/>
      <c r="R55" s="54" t="s">
        <v>1041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405"/>
      <c r="B56" s="403"/>
      <c r="C56" s="259"/>
      <c r="D56" s="259" t="s">
        <v>994</v>
      </c>
      <c r="E56" s="362" t="s">
        <v>820</v>
      </c>
      <c r="F56" s="362">
        <v>51</v>
      </c>
      <c r="G56" s="362"/>
      <c r="H56" s="362">
        <v>72.5</v>
      </c>
      <c r="I56" s="361"/>
      <c r="J56" s="411"/>
      <c r="K56" s="255">
        <f>F56-H56</f>
        <v>-21.5</v>
      </c>
      <c r="L56" s="256">
        <v>50</v>
      </c>
      <c r="M56" s="438"/>
      <c r="N56" s="260">
        <v>25</v>
      </c>
      <c r="O56" s="407"/>
      <c r="P56" s="403"/>
      <c r="Q56" s="226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63">
        <v>20</v>
      </c>
      <c r="B57" s="364">
        <v>45427</v>
      </c>
      <c r="C57" s="365"/>
      <c r="D57" s="365" t="s">
        <v>1004</v>
      </c>
      <c r="E57" s="363" t="s">
        <v>557</v>
      </c>
      <c r="F57" s="363">
        <v>2125</v>
      </c>
      <c r="G57" s="363">
        <v>2096</v>
      </c>
      <c r="H57" s="363">
        <v>2096</v>
      </c>
      <c r="I57" s="366" t="s">
        <v>1007</v>
      </c>
      <c r="J57" s="288" t="s">
        <v>1011</v>
      </c>
      <c r="K57" s="289">
        <f>H57-F57</f>
        <v>-29</v>
      </c>
      <c r="L57" s="290">
        <f t="shared" ref="L57:L58" si="54">(H57*N57)*0.03%</f>
        <v>220.07999999999998</v>
      </c>
      <c r="M57" s="369">
        <f t="shared" ref="M57:M58" si="55">(K57*N57)-L57</f>
        <v>-10370.08</v>
      </c>
      <c r="N57" s="289">
        <v>350</v>
      </c>
      <c r="O57" s="292" t="s">
        <v>558</v>
      </c>
      <c r="P57" s="293">
        <v>45427</v>
      </c>
      <c r="Q57" s="226"/>
      <c r="R57" s="54" t="s">
        <v>1041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76">
        <v>21</v>
      </c>
      <c r="B58" s="378">
        <v>45428</v>
      </c>
      <c r="C58" s="368"/>
      <c r="D58" s="368" t="s">
        <v>901</v>
      </c>
      <c r="E58" s="376" t="s">
        <v>557</v>
      </c>
      <c r="F58" s="376">
        <v>790</v>
      </c>
      <c r="G58" s="376">
        <v>775</v>
      </c>
      <c r="H58" s="376">
        <v>800</v>
      </c>
      <c r="I58" s="380" t="s">
        <v>1052</v>
      </c>
      <c r="J58" s="350" t="s">
        <v>1055</v>
      </c>
      <c r="K58" s="351">
        <f t="shared" ref="K58" si="56">H58-F58</f>
        <v>10</v>
      </c>
      <c r="L58" s="352">
        <f t="shared" si="54"/>
        <v>179.99999999999997</v>
      </c>
      <c r="M58" s="353">
        <f t="shared" si="55"/>
        <v>7320</v>
      </c>
      <c r="N58" s="351">
        <v>750</v>
      </c>
      <c r="O58" s="354" t="s">
        <v>548</v>
      </c>
      <c r="P58" s="355">
        <v>45428</v>
      </c>
      <c r="Q58" s="226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36">
        <v>22</v>
      </c>
      <c r="B59" s="338">
        <v>45428</v>
      </c>
      <c r="C59" s="341"/>
      <c r="D59" s="341" t="s">
        <v>1056</v>
      </c>
      <c r="E59" s="336" t="s">
        <v>557</v>
      </c>
      <c r="F59" s="336" t="s">
        <v>1059</v>
      </c>
      <c r="G59" s="336">
        <v>1430</v>
      </c>
      <c r="H59" s="336"/>
      <c r="I59" s="340" t="s">
        <v>1057</v>
      </c>
      <c r="J59" s="185" t="s">
        <v>547</v>
      </c>
      <c r="K59" s="183"/>
      <c r="L59" s="186"/>
      <c r="M59" s="349"/>
      <c r="N59" s="183"/>
      <c r="O59" s="185"/>
      <c r="P59" s="231"/>
      <c r="Q59" s="226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86">
        <v>23</v>
      </c>
      <c r="B60" s="385">
        <v>45429</v>
      </c>
      <c r="C60" s="368"/>
      <c r="D60" s="368" t="s">
        <v>993</v>
      </c>
      <c r="E60" s="386" t="s">
        <v>557</v>
      </c>
      <c r="F60" s="386">
        <v>22410</v>
      </c>
      <c r="G60" s="386">
        <v>22290</v>
      </c>
      <c r="H60" s="386">
        <v>22497.5</v>
      </c>
      <c r="I60" s="387" t="s">
        <v>1105</v>
      </c>
      <c r="J60" s="350" t="s">
        <v>1106</v>
      </c>
      <c r="K60" s="351">
        <f t="shared" ref="K60" si="57">H60-F60</f>
        <v>87.5</v>
      </c>
      <c r="L60" s="352">
        <f t="shared" ref="L60" si="58">(H60*N60)*0.03%</f>
        <v>168.73124999999999</v>
      </c>
      <c r="M60" s="353">
        <f t="shared" ref="M60" si="59">(K60*N60)-L60</f>
        <v>2018.76875</v>
      </c>
      <c r="N60" s="351">
        <v>25</v>
      </c>
      <c r="O60" s="354" t="s">
        <v>548</v>
      </c>
      <c r="P60" s="355">
        <v>45429</v>
      </c>
      <c r="Q60" s="226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36"/>
      <c r="B61" s="338"/>
      <c r="C61" s="341"/>
      <c r="D61" s="341"/>
      <c r="E61" s="336"/>
      <c r="F61" s="336"/>
      <c r="G61" s="336"/>
      <c r="H61" s="336"/>
      <c r="I61" s="340"/>
      <c r="J61" s="185"/>
      <c r="K61" s="183"/>
      <c r="L61" s="186"/>
      <c r="M61" s="349"/>
      <c r="N61" s="183"/>
      <c r="O61" s="185"/>
      <c r="P61" s="231"/>
      <c r="Q61" s="226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s="344" customFormat="1" ht="12.75" customHeight="1">
      <c r="A62" s="183"/>
      <c r="B62" s="231"/>
      <c r="C62" s="227"/>
      <c r="D62" s="227"/>
      <c r="E62" s="183"/>
      <c r="F62" s="183"/>
      <c r="G62" s="183"/>
      <c r="H62" s="183"/>
      <c r="I62" s="185"/>
      <c r="J62" s="185"/>
      <c r="K62" s="183"/>
      <c r="L62" s="186"/>
      <c r="M62" s="349"/>
      <c r="N62" s="183"/>
      <c r="O62" s="185"/>
      <c r="P62" s="231"/>
      <c r="Q62" s="226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3"/>
      <c r="AK62" s="343"/>
      <c r="AL62" s="343"/>
    </row>
    <row r="63" spans="1:38" s="344" customFormat="1" ht="15" customHeight="1">
      <c r="A63" s="343"/>
      <c r="B63" s="226"/>
      <c r="C63" s="345"/>
      <c r="D63" s="345"/>
      <c r="E63" s="343"/>
      <c r="F63" s="343"/>
      <c r="G63" s="343"/>
      <c r="H63" s="343"/>
      <c r="I63" s="346"/>
      <c r="J63" s="346"/>
      <c r="K63" s="343"/>
      <c r="L63" s="347"/>
      <c r="M63" s="348"/>
      <c r="N63" s="343"/>
      <c r="O63" s="346"/>
      <c r="P63" s="226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</row>
    <row r="64" spans="1:38" ht="12.75" customHeight="1">
      <c r="A64" s="118"/>
      <c r="B64" s="120"/>
      <c r="C64" s="117"/>
      <c r="D64" s="117"/>
      <c r="E64" s="118"/>
      <c r="F64" s="118"/>
      <c r="G64" s="118"/>
      <c r="H64" s="121"/>
      <c r="I64" s="121"/>
      <c r="J64" s="121"/>
      <c r="K64" s="117"/>
      <c r="L64" s="118"/>
      <c r="M64" s="118"/>
      <c r="N64" s="118"/>
      <c r="O64" s="121"/>
      <c r="P64" s="121"/>
      <c r="Q64" s="121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3.8">
      <c r="A65" s="122" t="s">
        <v>563</v>
      </c>
      <c r="B65" s="122"/>
      <c r="C65" s="122"/>
      <c r="D65" s="122"/>
      <c r="E65" s="123"/>
      <c r="F65" s="101"/>
      <c r="G65" s="101"/>
      <c r="H65" s="101"/>
      <c r="I65" s="101"/>
      <c r="J65" s="1"/>
      <c r="K65" s="6"/>
      <c r="L65" s="6"/>
      <c r="M65" s="6"/>
      <c r="N65" s="1"/>
      <c r="O65" s="1"/>
      <c r="P65" s="37"/>
      <c r="Q65" s="37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37"/>
      <c r="AK65" s="37"/>
      <c r="AL65" s="37"/>
    </row>
    <row r="66" spans="1:38" ht="39.6">
      <c r="A66" s="93" t="s">
        <v>16</v>
      </c>
      <c r="B66" s="93" t="s">
        <v>522</v>
      </c>
      <c r="C66" s="93"/>
      <c r="D66" s="94" t="s">
        <v>533</v>
      </c>
      <c r="E66" s="93" t="s">
        <v>534</v>
      </c>
      <c r="F66" s="93" t="s">
        <v>535</v>
      </c>
      <c r="G66" s="93" t="s">
        <v>555</v>
      </c>
      <c r="H66" s="93" t="s">
        <v>537</v>
      </c>
      <c r="I66" s="93" t="s">
        <v>538</v>
      </c>
      <c r="J66" s="92" t="s">
        <v>539</v>
      </c>
      <c r="K66" s="92" t="s">
        <v>564</v>
      </c>
      <c r="L66" s="95" t="s">
        <v>541</v>
      </c>
      <c r="M66" s="116" t="s">
        <v>561</v>
      </c>
      <c r="N66" s="93" t="s">
        <v>562</v>
      </c>
      <c r="O66" s="93" t="s">
        <v>543</v>
      </c>
      <c r="P66" s="94" t="s">
        <v>544</v>
      </c>
      <c r="Q66" s="229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37"/>
      <c r="AK66" s="37"/>
      <c r="AL66" s="37"/>
    </row>
    <row r="67" spans="1:38" ht="12.75" customHeight="1">
      <c r="A67" s="404">
        <v>1</v>
      </c>
      <c r="B67" s="402">
        <v>45411</v>
      </c>
      <c r="C67" s="259"/>
      <c r="D67" s="259" t="s">
        <v>865</v>
      </c>
      <c r="E67" s="260" t="s">
        <v>820</v>
      </c>
      <c r="F67" s="260">
        <v>81</v>
      </c>
      <c r="G67" s="260"/>
      <c r="H67" s="260">
        <v>45</v>
      </c>
      <c r="I67" s="261"/>
      <c r="J67" s="406" t="s">
        <v>588</v>
      </c>
      <c r="K67" s="255">
        <f>F67-H67</f>
        <v>36</v>
      </c>
      <c r="L67" s="256">
        <v>50</v>
      </c>
      <c r="M67" s="408">
        <v>900</v>
      </c>
      <c r="N67" s="255">
        <v>25</v>
      </c>
      <c r="O67" s="406" t="s">
        <v>548</v>
      </c>
      <c r="P67" s="412">
        <v>45420</v>
      </c>
      <c r="Q67" s="226"/>
      <c r="R67" s="54" t="s">
        <v>1041</v>
      </c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118"/>
      <c r="AK67" s="118"/>
      <c r="AL67" s="118"/>
    </row>
    <row r="68" spans="1:38" ht="12.75" customHeight="1">
      <c r="A68" s="405"/>
      <c r="B68" s="403"/>
      <c r="C68" s="259"/>
      <c r="D68" s="259" t="s">
        <v>866</v>
      </c>
      <c r="E68" s="260" t="s">
        <v>820</v>
      </c>
      <c r="F68" s="260">
        <v>95</v>
      </c>
      <c r="G68" s="260"/>
      <c r="H68" s="260">
        <v>91</v>
      </c>
      <c r="I68" s="261"/>
      <c r="J68" s="407"/>
      <c r="K68" s="255">
        <f>F68-H68</f>
        <v>4</v>
      </c>
      <c r="L68" s="256">
        <v>50</v>
      </c>
      <c r="M68" s="409"/>
      <c r="N68" s="255">
        <v>25</v>
      </c>
      <c r="O68" s="407"/>
      <c r="P68" s="412"/>
      <c r="Q68" s="226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118"/>
      <c r="AK68" s="118"/>
      <c r="AL68" s="118"/>
    </row>
    <row r="69" spans="1:38" ht="12.75" customHeight="1">
      <c r="A69" s="404">
        <v>2</v>
      </c>
      <c r="B69" s="402">
        <v>45414</v>
      </c>
      <c r="C69" s="259"/>
      <c r="D69" s="259" t="s">
        <v>871</v>
      </c>
      <c r="E69" s="260" t="s">
        <v>557</v>
      </c>
      <c r="F69" s="260">
        <v>32</v>
      </c>
      <c r="G69" s="260"/>
      <c r="H69" s="260">
        <v>44</v>
      </c>
      <c r="I69" s="261"/>
      <c r="J69" s="406" t="s">
        <v>873</v>
      </c>
      <c r="K69" s="255">
        <f>H69-F69</f>
        <v>12</v>
      </c>
      <c r="L69" s="256">
        <v>50</v>
      </c>
      <c r="M69" s="408">
        <v>2700</v>
      </c>
      <c r="N69" s="255">
        <v>400</v>
      </c>
      <c r="O69" s="406" t="s">
        <v>548</v>
      </c>
      <c r="P69" s="402">
        <v>45414</v>
      </c>
      <c r="Q69" s="226"/>
      <c r="R69" s="54" t="s">
        <v>1041</v>
      </c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2.75" customHeight="1">
      <c r="A70" s="405"/>
      <c r="B70" s="403"/>
      <c r="C70" s="259"/>
      <c r="D70" s="259" t="s">
        <v>872</v>
      </c>
      <c r="E70" s="260" t="s">
        <v>820</v>
      </c>
      <c r="F70" s="260">
        <v>16</v>
      </c>
      <c r="G70" s="260"/>
      <c r="H70" s="260">
        <v>21</v>
      </c>
      <c r="I70" s="261"/>
      <c r="J70" s="407"/>
      <c r="K70" s="255">
        <f>F70-H70</f>
        <v>-5</v>
      </c>
      <c r="L70" s="256">
        <v>50</v>
      </c>
      <c r="M70" s="409"/>
      <c r="N70" s="255">
        <v>400</v>
      </c>
      <c r="O70" s="407"/>
      <c r="P70" s="403"/>
      <c r="Q70" s="226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118"/>
      <c r="AK70" s="118"/>
      <c r="AL70" s="118"/>
    </row>
    <row r="71" spans="1:38" ht="12.75" customHeight="1">
      <c r="A71" s="273">
        <v>3</v>
      </c>
      <c r="B71" s="274">
        <v>45414</v>
      </c>
      <c r="C71" s="259"/>
      <c r="D71" s="259" t="s">
        <v>874</v>
      </c>
      <c r="E71" s="260" t="s">
        <v>557</v>
      </c>
      <c r="F71" s="260">
        <v>40</v>
      </c>
      <c r="G71" s="260">
        <v>10</v>
      </c>
      <c r="H71" s="260">
        <v>65.5</v>
      </c>
      <c r="I71" s="261" t="s">
        <v>875</v>
      </c>
      <c r="J71" s="254" t="s">
        <v>876</v>
      </c>
      <c r="K71" s="255">
        <f>H71-F71</f>
        <v>25.5</v>
      </c>
      <c r="L71" s="256">
        <v>50</v>
      </c>
      <c r="M71" s="257">
        <f t="shared" ref="M71" si="60">(K71*N71)-L71</f>
        <v>587.5</v>
      </c>
      <c r="N71" s="255">
        <v>25</v>
      </c>
      <c r="O71" s="272" t="s">
        <v>548</v>
      </c>
      <c r="P71" s="274">
        <v>45414</v>
      </c>
      <c r="Q71" s="226"/>
      <c r="R71" s="54" t="s">
        <v>1041</v>
      </c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118"/>
      <c r="AK71" s="118"/>
      <c r="AL71" s="118"/>
    </row>
    <row r="72" spans="1:38" ht="12.75" customHeight="1">
      <c r="A72" s="260">
        <v>4</v>
      </c>
      <c r="B72" s="258">
        <v>45414</v>
      </c>
      <c r="C72" s="259"/>
      <c r="D72" s="259" t="s">
        <v>874</v>
      </c>
      <c r="E72" s="260" t="s">
        <v>557</v>
      </c>
      <c r="F72" s="260">
        <v>37.5</v>
      </c>
      <c r="G72" s="260">
        <v>10</v>
      </c>
      <c r="H72" s="260">
        <v>57.5</v>
      </c>
      <c r="I72" s="261" t="s">
        <v>875</v>
      </c>
      <c r="J72" s="254" t="s">
        <v>851</v>
      </c>
      <c r="K72" s="255">
        <f>H72-F72</f>
        <v>20</v>
      </c>
      <c r="L72" s="256">
        <v>50</v>
      </c>
      <c r="M72" s="257">
        <f t="shared" ref="M72" si="61">(K72*N72)-L72</f>
        <v>450</v>
      </c>
      <c r="N72" s="255">
        <v>25</v>
      </c>
      <c r="O72" s="254" t="s">
        <v>548</v>
      </c>
      <c r="P72" s="258">
        <v>45414</v>
      </c>
      <c r="Q72" s="226"/>
      <c r="R72" s="54" t="s">
        <v>1041</v>
      </c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118"/>
      <c r="AK72" s="118"/>
      <c r="AL72" s="118"/>
    </row>
    <row r="73" spans="1:38" ht="12.75" customHeight="1">
      <c r="A73" s="425">
        <v>5</v>
      </c>
      <c r="B73" s="417">
        <v>45414</v>
      </c>
      <c r="C73" s="285"/>
      <c r="D73" s="285" t="s">
        <v>871</v>
      </c>
      <c r="E73" s="286" t="s">
        <v>557</v>
      </c>
      <c r="F73" s="286">
        <v>39</v>
      </c>
      <c r="G73" s="286"/>
      <c r="H73" s="286">
        <v>30.5</v>
      </c>
      <c r="I73" s="287"/>
      <c r="J73" s="415" t="s">
        <v>896</v>
      </c>
      <c r="K73" s="279">
        <f>H73-F73</f>
        <v>-8.5</v>
      </c>
      <c r="L73" s="280">
        <v>50</v>
      </c>
      <c r="M73" s="413">
        <v>-1700</v>
      </c>
      <c r="N73" s="300">
        <v>400</v>
      </c>
      <c r="O73" s="415" t="s">
        <v>558</v>
      </c>
      <c r="P73" s="417">
        <v>45415</v>
      </c>
      <c r="Q73" s="226"/>
      <c r="R73" s="54" t="s">
        <v>1041</v>
      </c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118"/>
      <c r="AK73" s="118"/>
      <c r="AL73" s="118"/>
    </row>
    <row r="74" spans="1:38" ht="12.75" customHeight="1">
      <c r="A74" s="426"/>
      <c r="B74" s="418"/>
      <c r="C74" s="285"/>
      <c r="D74" s="285" t="s">
        <v>872</v>
      </c>
      <c r="E74" s="286" t="s">
        <v>820</v>
      </c>
      <c r="F74" s="286">
        <v>19</v>
      </c>
      <c r="G74" s="286"/>
      <c r="H74" s="286">
        <v>14.5</v>
      </c>
      <c r="I74" s="287"/>
      <c r="J74" s="416"/>
      <c r="K74" s="279">
        <f>F74-H74</f>
        <v>4.5</v>
      </c>
      <c r="L74" s="280">
        <v>50</v>
      </c>
      <c r="M74" s="414"/>
      <c r="N74" s="279">
        <v>400</v>
      </c>
      <c r="O74" s="416"/>
      <c r="P74" s="418"/>
      <c r="Q74" s="226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118"/>
      <c r="AK74" s="118"/>
      <c r="AL74" s="118"/>
    </row>
    <row r="75" spans="1:38" ht="12.75" customHeight="1">
      <c r="A75" s="404">
        <v>6</v>
      </c>
      <c r="B75" s="402">
        <v>45415</v>
      </c>
      <c r="C75" s="259"/>
      <c r="D75" s="259" t="s">
        <v>877</v>
      </c>
      <c r="E75" s="260" t="s">
        <v>820</v>
      </c>
      <c r="F75" s="260">
        <v>132</v>
      </c>
      <c r="G75" s="260"/>
      <c r="H75" s="260">
        <v>87</v>
      </c>
      <c r="I75" s="261"/>
      <c r="J75" s="406" t="s">
        <v>859</v>
      </c>
      <c r="K75" s="255">
        <f>F75-H75</f>
        <v>45</v>
      </c>
      <c r="L75" s="256">
        <v>50</v>
      </c>
      <c r="M75" s="408">
        <v>500</v>
      </c>
      <c r="N75" s="255">
        <v>25</v>
      </c>
      <c r="O75" s="406" t="s">
        <v>548</v>
      </c>
      <c r="P75" s="412">
        <v>45414</v>
      </c>
      <c r="Q75" s="226"/>
      <c r="R75" s="54" t="s">
        <v>1043</v>
      </c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405"/>
      <c r="B76" s="403"/>
      <c r="C76" s="259"/>
      <c r="D76" s="259" t="s">
        <v>878</v>
      </c>
      <c r="E76" s="260" t="s">
        <v>557</v>
      </c>
      <c r="F76" s="260">
        <v>26</v>
      </c>
      <c r="G76" s="260"/>
      <c r="H76" s="260">
        <v>5</v>
      </c>
      <c r="I76" s="261"/>
      <c r="J76" s="407"/>
      <c r="K76" s="255">
        <f>H76-F76</f>
        <v>-21</v>
      </c>
      <c r="L76" s="256">
        <v>50</v>
      </c>
      <c r="M76" s="409"/>
      <c r="N76" s="255">
        <v>25</v>
      </c>
      <c r="O76" s="407"/>
      <c r="P76" s="412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404">
        <v>7</v>
      </c>
      <c r="B77" s="402">
        <v>45415</v>
      </c>
      <c r="C77" s="259"/>
      <c r="D77" s="259" t="s">
        <v>884</v>
      </c>
      <c r="E77" s="260" t="s">
        <v>557</v>
      </c>
      <c r="F77" s="260">
        <v>130</v>
      </c>
      <c r="G77" s="260"/>
      <c r="H77" s="260">
        <v>212.5</v>
      </c>
      <c r="I77" s="261"/>
      <c r="J77" s="406" t="s">
        <v>886</v>
      </c>
      <c r="K77" s="255">
        <f>H77-F77</f>
        <v>82.5</v>
      </c>
      <c r="L77" s="256">
        <v>50</v>
      </c>
      <c r="M77" s="408">
        <v>725</v>
      </c>
      <c r="N77" s="255">
        <v>25</v>
      </c>
      <c r="O77" s="406" t="s">
        <v>548</v>
      </c>
      <c r="P77" s="412">
        <v>45415</v>
      </c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405"/>
      <c r="B78" s="403"/>
      <c r="C78" s="259"/>
      <c r="D78" s="259" t="s">
        <v>885</v>
      </c>
      <c r="E78" s="260" t="s">
        <v>820</v>
      </c>
      <c r="F78" s="260">
        <v>63</v>
      </c>
      <c r="G78" s="260"/>
      <c r="H78" s="260">
        <v>112.5</v>
      </c>
      <c r="I78" s="261"/>
      <c r="J78" s="407"/>
      <c r="K78" s="255">
        <f>F78-H78</f>
        <v>-49.5</v>
      </c>
      <c r="L78" s="256">
        <v>50</v>
      </c>
      <c r="M78" s="409"/>
      <c r="N78" s="255">
        <v>25</v>
      </c>
      <c r="O78" s="407"/>
      <c r="P78" s="412"/>
      <c r="Q78" s="226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283">
        <v>8</v>
      </c>
      <c r="B79" s="284">
        <v>45415</v>
      </c>
      <c r="C79" s="285"/>
      <c r="D79" s="285" t="s">
        <v>887</v>
      </c>
      <c r="E79" s="286" t="s">
        <v>557</v>
      </c>
      <c r="F79" s="286">
        <v>122</v>
      </c>
      <c r="G79" s="286">
        <v>80</v>
      </c>
      <c r="H79" s="286">
        <v>80</v>
      </c>
      <c r="I79" s="287" t="s">
        <v>888</v>
      </c>
      <c r="J79" s="278" t="s">
        <v>892</v>
      </c>
      <c r="K79" s="279">
        <f t="shared" ref="K79:K84" si="62">H79-F79</f>
        <v>-42</v>
      </c>
      <c r="L79" s="280">
        <v>50</v>
      </c>
      <c r="M79" s="281">
        <f t="shared" ref="M79" si="63">(K79*N79)-L79</f>
        <v>-1730</v>
      </c>
      <c r="N79" s="279">
        <v>40</v>
      </c>
      <c r="O79" s="278" t="s">
        <v>558</v>
      </c>
      <c r="P79" s="282">
        <v>45415</v>
      </c>
      <c r="Q79" s="226"/>
      <c r="R79" s="54" t="s">
        <v>1043</v>
      </c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276">
        <v>9</v>
      </c>
      <c r="B80" s="275">
        <v>45415</v>
      </c>
      <c r="C80" s="259"/>
      <c r="D80" s="259" t="s">
        <v>889</v>
      </c>
      <c r="E80" s="260" t="s">
        <v>557</v>
      </c>
      <c r="F80" s="260">
        <v>295</v>
      </c>
      <c r="G80" s="260">
        <v>190</v>
      </c>
      <c r="H80" s="260">
        <v>360</v>
      </c>
      <c r="I80" s="261" t="s">
        <v>890</v>
      </c>
      <c r="J80" s="254" t="s">
        <v>891</v>
      </c>
      <c r="K80" s="255">
        <f t="shared" si="62"/>
        <v>65</v>
      </c>
      <c r="L80" s="256">
        <v>50</v>
      </c>
      <c r="M80" s="257">
        <f t="shared" ref="M80:M81" si="64">(K80*N80)-L80</f>
        <v>925</v>
      </c>
      <c r="N80" s="255">
        <v>15</v>
      </c>
      <c r="O80" s="254" t="s">
        <v>548</v>
      </c>
      <c r="P80" s="258">
        <v>45415</v>
      </c>
      <c r="Q80" s="226"/>
      <c r="R80" s="54" t="s">
        <v>1041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283">
        <v>10</v>
      </c>
      <c r="B81" s="284">
        <v>45418</v>
      </c>
      <c r="C81" s="285"/>
      <c r="D81" s="285" t="s">
        <v>903</v>
      </c>
      <c r="E81" s="286" t="s">
        <v>557</v>
      </c>
      <c r="F81" s="286">
        <v>385</v>
      </c>
      <c r="G81" s="286">
        <v>280</v>
      </c>
      <c r="H81" s="286">
        <v>280</v>
      </c>
      <c r="I81" s="287" t="s">
        <v>904</v>
      </c>
      <c r="J81" s="278" t="s">
        <v>905</v>
      </c>
      <c r="K81" s="279">
        <f t="shared" si="62"/>
        <v>-105</v>
      </c>
      <c r="L81" s="280">
        <v>50</v>
      </c>
      <c r="M81" s="281">
        <f t="shared" si="64"/>
        <v>-1625</v>
      </c>
      <c r="N81" s="279">
        <v>15</v>
      </c>
      <c r="O81" s="278" t="s">
        <v>558</v>
      </c>
      <c r="P81" s="282">
        <v>45418</v>
      </c>
      <c r="Q81" s="226"/>
      <c r="R81" s="54" t="s">
        <v>1042</v>
      </c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276">
        <v>11</v>
      </c>
      <c r="B82" s="275">
        <v>45419</v>
      </c>
      <c r="C82" s="259"/>
      <c r="D82" s="259" t="s">
        <v>909</v>
      </c>
      <c r="E82" s="260" t="s">
        <v>557</v>
      </c>
      <c r="F82" s="260">
        <v>82</v>
      </c>
      <c r="G82" s="260">
        <v>49</v>
      </c>
      <c r="H82" s="260">
        <v>102</v>
      </c>
      <c r="I82" s="261" t="s">
        <v>910</v>
      </c>
      <c r="J82" s="254" t="s">
        <v>851</v>
      </c>
      <c r="K82" s="255">
        <f t="shared" si="62"/>
        <v>20</v>
      </c>
      <c r="L82" s="256">
        <v>50</v>
      </c>
      <c r="M82" s="257">
        <f t="shared" ref="M82:M83" si="65">(K82*N82)-L82</f>
        <v>450</v>
      </c>
      <c r="N82" s="255">
        <v>25</v>
      </c>
      <c r="O82" s="254" t="s">
        <v>548</v>
      </c>
      <c r="P82" s="258">
        <v>45419</v>
      </c>
      <c r="Q82" s="226"/>
      <c r="R82" s="54" t="s">
        <v>1041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283">
        <v>12</v>
      </c>
      <c r="B83" s="284">
        <v>45419</v>
      </c>
      <c r="C83" s="285"/>
      <c r="D83" s="285" t="s">
        <v>913</v>
      </c>
      <c r="E83" s="286" t="s">
        <v>557</v>
      </c>
      <c r="F83" s="286">
        <v>45</v>
      </c>
      <c r="G83" s="286">
        <v>9</v>
      </c>
      <c r="H83" s="286">
        <v>9</v>
      </c>
      <c r="I83" s="287" t="s">
        <v>914</v>
      </c>
      <c r="J83" s="278" t="s">
        <v>915</v>
      </c>
      <c r="K83" s="279">
        <f t="shared" si="62"/>
        <v>-36</v>
      </c>
      <c r="L83" s="280">
        <v>50</v>
      </c>
      <c r="M83" s="281">
        <f t="shared" si="65"/>
        <v>-1490</v>
      </c>
      <c r="N83" s="279">
        <v>40</v>
      </c>
      <c r="O83" s="278" t="s">
        <v>558</v>
      </c>
      <c r="P83" s="282">
        <v>45419</v>
      </c>
      <c r="Q83" s="226"/>
      <c r="R83" s="54" t="s">
        <v>1043</v>
      </c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404">
        <v>13</v>
      </c>
      <c r="B84" s="402">
        <v>45419</v>
      </c>
      <c r="C84" s="259"/>
      <c r="D84" s="259" t="s">
        <v>923</v>
      </c>
      <c r="E84" s="260" t="s">
        <v>557</v>
      </c>
      <c r="F84" s="260">
        <v>11.6</v>
      </c>
      <c r="G84" s="260"/>
      <c r="H84" s="260">
        <v>14.2</v>
      </c>
      <c r="I84" s="261"/>
      <c r="J84" s="406" t="s">
        <v>925</v>
      </c>
      <c r="K84" s="255">
        <f t="shared" si="62"/>
        <v>2.5999999999999996</v>
      </c>
      <c r="L84" s="256">
        <v>50</v>
      </c>
      <c r="M84" s="408">
        <v>1970</v>
      </c>
      <c r="N84" s="255">
        <v>2300</v>
      </c>
      <c r="O84" s="406" t="s">
        <v>548</v>
      </c>
      <c r="P84" s="402">
        <v>45419</v>
      </c>
      <c r="Q84" s="226"/>
      <c r="R84" s="54" t="s">
        <v>1041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405"/>
      <c r="B85" s="403"/>
      <c r="C85" s="259"/>
      <c r="D85" s="259" t="s">
        <v>924</v>
      </c>
      <c r="E85" s="260" t="s">
        <v>820</v>
      </c>
      <c r="F85" s="260">
        <v>8.1999999999999993</v>
      </c>
      <c r="G85" s="260"/>
      <c r="H85" s="260">
        <v>9.9</v>
      </c>
      <c r="I85" s="261"/>
      <c r="J85" s="407"/>
      <c r="K85" s="255">
        <f>F85-H85</f>
        <v>-1.7000000000000011</v>
      </c>
      <c r="L85" s="256">
        <v>50</v>
      </c>
      <c r="M85" s="409"/>
      <c r="N85" s="255">
        <v>2300</v>
      </c>
      <c r="O85" s="407"/>
      <c r="P85" s="403"/>
      <c r="Q85" s="226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276">
        <v>14</v>
      </c>
      <c r="B86" s="275">
        <v>45419</v>
      </c>
      <c r="C86" s="259"/>
      <c r="D86" s="259" t="s">
        <v>926</v>
      </c>
      <c r="E86" s="260" t="s">
        <v>557</v>
      </c>
      <c r="F86" s="260">
        <v>200</v>
      </c>
      <c r="G86" s="260">
        <v>90</v>
      </c>
      <c r="H86" s="260">
        <v>255</v>
      </c>
      <c r="I86" s="261" t="s">
        <v>927</v>
      </c>
      <c r="J86" s="254" t="s">
        <v>683</v>
      </c>
      <c r="K86" s="255">
        <f>H86-F86</f>
        <v>55</v>
      </c>
      <c r="L86" s="256">
        <v>50</v>
      </c>
      <c r="M86" s="257">
        <f t="shared" ref="M86" si="66">(K86*N86)-L86</f>
        <v>775</v>
      </c>
      <c r="N86" s="255">
        <v>15</v>
      </c>
      <c r="O86" s="254" t="s">
        <v>548</v>
      </c>
      <c r="P86" s="258">
        <v>45419</v>
      </c>
      <c r="Q86" s="226"/>
      <c r="R86" s="54" t="s">
        <v>1043</v>
      </c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260">
        <v>15</v>
      </c>
      <c r="B87" s="258">
        <v>45420</v>
      </c>
      <c r="C87" s="259"/>
      <c r="D87" s="259" t="s">
        <v>933</v>
      </c>
      <c r="E87" s="260" t="s">
        <v>557</v>
      </c>
      <c r="F87" s="260">
        <v>54</v>
      </c>
      <c r="G87" s="260">
        <v>0</v>
      </c>
      <c r="H87" s="260">
        <v>80</v>
      </c>
      <c r="I87" s="261" t="s">
        <v>934</v>
      </c>
      <c r="J87" s="254" t="s">
        <v>936</v>
      </c>
      <c r="K87" s="255">
        <f>H87-F87</f>
        <v>26</v>
      </c>
      <c r="L87" s="256">
        <v>50</v>
      </c>
      <c r="M87" s="257">
        <f t="shared" ref="M87" si="67">(K87*N87)-L87</f>
        <v>600</v>
      </c>
      <c r="N87" s="255">
        <v>25</v>
      </c>
      <c r="O87" s="254" t="s">
        <v>548</v>
      </c>
      <c r="P87" s="258">
        <v>45420</v>
      </c>
      <c r="Q87" s="226"/>
      <c r="R87" s="54" t="s">
        <v>1041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419">
        <v>16</v>
      </c>
      <c r="B88" s="421">
        <v>45420</v>
      </c>
      <c r="C88" s="312"/>
      <c r="D88" s="312" t="s">
        <v>865</v>
      </c>
      <c r="E88" s="310" t="s">
        <v>820</v>
      </c>
      <c r="F88" s="310">
        <v>121</v>
      </c>
      <c r="G88" s="310"/>
      <c r="H88" s="310">
        <v>136</v>
      </c>
      <c r="I88" s="313"/>
      <c r="J88" s="423" t="s">
        <v>962</v>
      </c>
      <c r="K88" s="330">
        <f>F88-H88</f>
        <v>-15</v>
      </c>
      <c r="L88" s="331">
        <v>50</v>
      </c>
      <c r="M88" s="427">
        <v>225</v>
      </c>
      <c r="N88" s="330">
        <v>25</v>
      </c>
      <c r="O88" s="423" t="s">
        <v>565</v>
      </c>
      <c r="P88" s="421">
        <v>45422</v>
      </c>
      <c r="Q88" s="226"/>
      <c r="R88" s="54" t="s">
        <v>1041</v>
      </c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420"/>
      <c r="B89" s="422"/>
      <c r="C89" s="312"/>
      <c r="D89" s="312" t="s">
        <v>935</v>
      </c>
      <c r="E89" s="310" t="s">
        <v>820</v>
      </c>
      <c r="F89" s="310">
        <v>69</v>
      </c>
      <c r="G89" s="310"/>
      <c r="H89" s="310">
        <v>41</v>
      </c>
      <c r="I89" s="313"/>
      <c r="J89" s="424"/>
      <c r="K89" s="330">
        <f>F89-H89</f>
        <v>28</v>
      </c>
      <c r="L89" s="331">
        <v>50</v>
      </c>
      <c r="M89" s="428"/>
      <c r="N89" s="330">
        <v>25</v>
      </c>
      <c r="O89" s="424"/>
      <c r="P89" s="422"/>
      <c r="Q89" s="226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404">
        <v>17</v>
      </c>
      <c r="B90" s="402">
        <v>45421</v>
      </c>
      <c r="C90" s="259"/>
      <c r="D90" s="259" t="s">
        <v>938</v>
      </c>
      <c r="E90" s="260" t="s">
        <v>557</v>
      </c>
      <c r="F90" s="260">
        <v>51</v>
      </c>
      <c r="G90" s="260"/>
      <c r="H90" s="260">
        <v>112.5</v>
      </c>
      <c r="I90" s="261"/>
      <c r="J90" s="406" t="s">
        <v>940</v>
      </c>
      <c r="K90" s="255">
        <f>H90-F90</f>
        <v>61.5</v>
      </c>
      <c r="L90" s="256">
        <v>50</v>
      </c>
      <c r="M90" s="408">
        <v>887.5</v>
      </c>
      <c r="N90" s="255">
        <v>25</v>
      </c>
      <c r="O90" s="406" t="s">
        <v>548</v>
      </c>
      <c r="P90" s="402">
        <v>45421</v>
      </c>
      <c r="Q90" s="226"/>
      <c r="R90" s="54" t="s">
        <v>1043</v>
      </c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405"/>
      <c r="B91" s="403"/>
      <c r="C91" s="259"/>
      <c r="D91" s="259" t="s">
        <v>939</v>
      </c>
      <c r="E91" s="260" t="s">
        <v>557</v>
      </c>
      <c r="F91" s="260">
        <v>41</v>
      </c>
      <c r="G91" s="260"/>
      <c r="H91" s="260">
        <v>19</v>
      </c>
      <c r="I91" s="261"/>
      <c r="J91" s="407"/>
      <c r="K91" s="255">
        <f>H91-F91</f>
        <v>-22</v>
      </c>
      <c r="L91" s="256">
        <v>50</v>
      </c>
      <c r="M91" s="409"/>
      <c r="N91" s="255">
        <v>25</v>
      </c>
      <c r="O91" s="407"/>
      <c r="P91" s="403"/>
      <c r="Q91" s="226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83">
        <v>18</v>
      </c>
      <c r="B92" s="284">
        <v>45421</v>
      </c>
      <c r="C92" s="285"/>
      <c r="D92" s="285" t="s">
        <v>943</v>
      </c>
      <c r="E92" s="286" t="s">
        <v>557</v>
      </c>
      <c r="F92" s="286">
        <v>50</v>
      </c>
      <c r="G92" s="286">
        <v>0</v>
      </c>
      <c r="H92" s="286">
        <v>0</v>
      </c>
      <c r="I92" s="287" t="s">
        <v>944</v>
      </c>
      <c r="J92" s="278" t="s">
        <v>955</v>
      </c>
      <c r="K92" s="279">
        <f t="shared" ref="K92" si="68">H92-F92</f>
        <v>-50</v>
      </c>
      <c r="L92" s="280">
        <v>25</v>
      </c>
      <c r="M92" s="281">
        <f t="shared" ref="M92" si="69">(K92*N92)-L92</f>
        <v>-1275</v>
      </c>
      <c r="N92" s="279">
        <v>25</v>
      </c>
      <c r="O92" s="278" t="s">
        <v>558</v>
      </c>
      <c r="P92" s="282">
        <v>45421</v>
      </c>
      <c r="Q92" s="226"/>
      <c r="R92" s="54" t="s">
        <v>1043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404">
        <v>19</v>
      </c>
      <c r="B93" s="402">
        <v>45421</v>
      </c>
      <c r="C93" s="259"/>
      <c r="D93" s="259" t="s">
        <v>945</v>
      </c>
      <c r="E93" s="260" t="s">
        <v>557</v>
      </c>
      <c r="F93" s="260">
        <v>66.5</v>
      </c>
      <c r="G93" s="260"/>
      <c r="H93" s="260">
        <v>76</v>
      </c>
      <c r="I93" s="261"/>
      <c r="J93" s="406" t="s">
        <v>1012</v>
      </c>
      <c r="K93" s="255">
        <f>H93-F93</f>
        <v>9.5</v>
      </c>
      <c r="L93" s="256">
        <v>50</v>
      </c>
      <c r="M93" s="408">
        <v>1325</v>
      </c>
      <c r="N93" s="255">
        <v>150</v>
      </c>
      <c r="O93" s="406" t="s">
        <v>548</v>
      </c>
      <c r="P93" s="402">
        <v>45427</v>
      </c>
      <c r="Q93" s="226"/>
      <c r="R93" s="54" t="s">
        <v>1043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405"/>
      <c r="B94" s="403"/>
      <c r="C94" s="259"/>
      <c r="D94" s="259" t="s">
        <v>946</v>
      </c>
      <c r="E94" s="260" t="s">
        <v>820</v>
      </c>
      <c r="F94" s="260">
        <v>40.5</v>
      </c>
      <c r="G94" s="260"/>
      <c r="H94" s="260">
        <v>40.5</v>
      </c>
      <c r="I94" s="261"/>
      <c r="J94" s="407"/>
      <c r="K94" s="255">
        <f>H94-F94</f>
        <v>0</v>
      </c>
      <c r="L94" s="256">
        <v>50</v>
      </c>
      <c r="M94" s="409"/>
      <c r="N94" s="255">
        <v>150</v>
      </c>
      <c r="O94" s="407"/>
      <c r="P94" s="403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283">
        <v>20</v>
      </c>
      <c r="B95" s="284">
        <v>45421</v>
      </c>
      <c r="C95" s="285"/>
      <c r="D95" s="285" t="s">
        <v>947</v>
      </c>
      <c r="E95" s="286" t="s">
        <v>557</v>
      </c>
      <c r="F95" s="286">
        <v>350</v>
      </c>
      <c r="G95" s="286">
        <v>250</v>
      </c>
      <c r="H95" s="286">
        <v>265</v>
      </c>
      <c r="I95" s="287" t="s">
        <v>948</v>
      </c>
      <c r="J95" s="278" t="s">
        <v>953</v>
      </c>
      <c r="K95" s="279">
        <f t="shared" ref="K95" si="70">H95-F95</f>
        <v>-85</v>
      </c>
      <c r="L95" s="280">
        <v>50</v>
      </c>
      <c r="M95" s="281">
        <f t="shared" ref="M95:M96" si="71">(K95*N95)-L95</f>
        <v>-1325</v>
      </c>
      <c r="N95" s="279">
        <v>15</v>
      </c>
      <c r="O95" s="278" t="s">
        <v>558</v>
      </c>
      <c r="P95" s="282">
        <v>45421</v>
      </c>
      <c r="Q95" s="226"/>
      <c r="R95" s="54" t="s">
        <v>1041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33">
        <v>21</v>
      </c>
      <c r="B96" s="335">
        <v>45422</v>
      </c>
      <c r="C96" s="312"/>
      <c r="D96" s="312" t="s">
        <v>958</v>
      </c>
      <c r="E96" s="310" t="s">
        <v>557</v>
      </c>
      <c r="F96" s="310">
        <v>137.5</v>
      </c>
      <c r="G96" s="310">
        <v>80</v>
      </c>
      <c r="H96" s="310">
        <v>145</v>
      </c>
      <c r="I96" s="313" t="s">
        <v>959</v>
      </c>
      <c r="J96" s="356" t="s">
        <v>973</v>
      </c>
      <c r="K96" s="330">
        <f>H96-F96</f>
        <v>7.5</v>
      </c>
      <c r="L96" s="331">
        <v>50</v>
      </c>
      <c r="M96" s="357">
        <f t="shared" si="71"/>
        <v>137.5</v>
      </c>
      <c r="N96" s="330">
        <v>25</v>
      </c>
      <c r="O96" s="356" t="s">
        <v>565</v>
      </c>
      <c r="P96" s="311">
        <v>45425</v>
      </c>
      <c r="Q96" s="226"/>
      <c r="R96" s="54" t="s">
        <v>1041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276">
        <v>22</v>
      </c>
      <c r="B97" s="275">
        <v>45422</v>
      </c>
      <c r="C97" s="259"/>
      <c r="D97" s="259" t="s">
        <v>960</v>
      </c>
      <c r="E97" s="260" t="s">
        <v>557</v>
      </c>
      <c r="F97" s="260">
        <v>295</v>
      </c>
      <c r="G97" s="260">
        <v>180</v>
      </c>
      <c r="H97" s="260">
        <v>367.5</v>
      </c>
      <c r="I97" s="261" t="s">
        <v>890</v>
      </c>
      <c r="J97" s="254" t="s">
        <v>964</v>
      </c>
      <c r="K97" s="255">
        <f>H97-F97</f>
        <v>72.5</v>
      </c>
      <c r="L97" s="256">
        <v>50</v>
      </c>
      <c r="M97" s="257">
        <f t="shared" ref="M97" si="72">(K97*N97)-L97</f>
        <v>1037.5</v>
      </c>
      <c r="N97" s="255">
        <v>15</v>
      </c>
      <c r="O97" s="254" t="s">
        <v>548</v>
      </c>
      <c r="P97" s="258">
        <v>45422</v>
      </c>
      <c r="Q97" s="226"/>
      <c r="R97" s="54" t="s">
        <v>1041</v>
      </c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276">
        <v>23</v>
      </c>
      <c r="B98" s="275">
        <v>45395</v>
      </c>
      <c r="C98" s="259"/>
      <c r="D98" s="259" t="s">
        <v>971</v>
      </c>
      <c r="E98" s="260" t="s">
        <v>557</v>
      </c>
      <c r="F98" s="260">
        <v>235</v>
      </c>
      <c r="G98" s="260">
        <v>140</v>
      </c>
      <c r="H98" s="260">
        <v>315</v>
      </c>
      <c r="I98" s="261" t="s">
        <v>927</v>
      </c>
      <c r="J98" s="254" t="s">
        <v>978</v>
      </c>
      <c r="K98" s="255">
        <f>H98-F98</f>
        <v>80</v>
      </c>
      <c r="L98" s="256">
        <v>50</v>
      </c>
      <c r="M98" s="257">
        <f t="shared" ref="M98" si="73">(K98*N98)-L98</f>
        <v>1150</v>
      </c>
      <c r="N98" s="255">
        <v>15</v>
      </c>
      <c r="O98" s="254" t="s">
        <v>548</v>
      </c>
      <c r="P98" s="258">
        <v>45425</v>
      </c>
      <c r="Q98" s="226"/>
      <c r="R98" s="54" t="s">
        <v>1041</v>
      </c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ht="12.75" customHeight="1">
      <c r="A99" s="276">
        <v>24</v>
      </c>
      <c r="B99" s="275">
        <v>45425</v>
      </c>
      <c r="C99" s="259"/>
      <c r="D99" s="259" t="s">
        <v>975</v>
      </c>
      <c r="E99" s="260" t="s">
        <v>557</v>
      </c>
      <c r="F99" s="260">
        <v>117.5</v>
      </c>
      <c r="G99" s="260">
        <v>50</v>
      </c>
      <c r="H99" s="260">
        <v>152.5</v>
      </c>
      <c r="I99" s="261" t="s">
        <v>976</v>
      </c>
      <c r="J99" s="254" t="s">
        <v>977</v>
      </c>
      <c r="K99" s="255">
        <f>H99-F99</f>
        <v>35</v>
      </c>
      <c r="L99" s="256">
        <v>50</v>
      </c>
      <c r="M99" s="257">
        <f t="shared" ref="M99" si="74">(K99*N99)-L99</f>
        <v>825</v>
      </c>
      <c r="N99" s="255">
        <v>25</v>
      </c>
      <c r="O99" s="254" t="s">
        <v>548</v>
      </c>
      <c r="P99" s="258">
        <v>45425</v>
      </c>
      <c r="Q99" s="226"/>
      <c r="R99" s="54" t="s">
        <v>1041</v>
      </c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119"/>
      <c r="AH99" s="117"/>
      <c r="AI99" s="117"/>
      <c r="AJ99" s="118"/>
      <c r="AK99" s="118"/>
      <c r="AL99" s="118"/>
    </row>
    <row r="100" spans="1:38" ht="12.75" customHeight="1">
      <c r="A100" s="276">
        <v>25</v>
      </c>
      <c r="B100" s="275">
        <v>45425</v>
      </c>
      <c r="C100" s="259"/>
      <c r="D100" s="259" t="s">
        <v>979</v>
      </c>
      <c r="E100" s="260" t="s">
        <v>557</v>
      </c>
      <c r="F100" s="260">
        <v>25.5</v>
      </c>
      <c r="G100" s="260">
        <v>8</v>
      </c>
      <c r="H100" s="260">
        <v>37</v>
      </c>
      <c r="I100" s="261" t="s">
        <v>980</v>
      </c>
      <c r="J100" s="254" t="s">
        <v>981</v>
      </c>
      <c r="K100" s="255">
        <f>H100-F100</f>
        <v>11.5</v>
      </c>
      <c r="L100" s="256">
        <v>50</v>
      </c>
      <c r="M100" s="257">
        <f t="shared" ref="M100:M101" si="75">(K100*N100)-L100</f>
        <v>812.5</v>
      </c>
      <c r="N100" s="255">
        <v>75</v>
      </c>
      <c r="O100" s="254" t="s">
        <v>548</v>
      </c>
      <c r="P100" s="258">
        <v>45425</v>
      </c>
      <c r="Q100" s="226"/>
      <c r="R100" s="54" t="s">
        <v>1043</v>
      </c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19"/>
      <c r="AH100" s="117"/>
      <c r="AI100" s="117"/>
      <c r="AJ100" s="118"/>
      <c r="AK100" s="118"/>
      <c r="AL100" s="118"/>
    </row>
    <row r="101" spans="1:38" ht="12.75" customHeight="1">
      <c r="A101" s="283">
        <v>26</v>
      </c>
      <c r="B101" s="284">
        <v>45425</v>
      </c>
      <c r="C101" s="285"/>
      <c r="D101" s="285" t="s">
        <v>982</v>
      </c>
      <c r="E101" s="286" t="s">
        <v>557</v>
      </c>
      <c r="F101" s="286">
        <v>62</v>
      </c>
      <c r="G101" s="286">
        <v>30</v>
      </c>
      <c r="H101" s="286">
        <v>36</v>
      </c>
      <c r="I101" s="287" t="s">
        <v>983</v>
      </c>
      <c r="J101" s="278" t="s">
        <v>984</v>
      </c>
      <c r="K101" s="279">
        <f t="shared" ref="K101:K105" si="76">H101-F101</f>
        <v>-26</v>
      </c>
      <c r="L101" s="280">
        <v>50</v>
      </c>
      <c r="M101" s="281">
        <f t="shared" si="75"/>
        <v>-1090</v>
      </c>
      <c r="N101" s="279">
        <v>40</v>
      </c>
      <c r="O101" s="278" t="s">
        <v>558</v>
      </c>
      <c r="P101" s="282">
        <v>45425</v>
      </c>
      <c r="Q101" s="226"/>
      <c r="R101" s="54" t="s">
        <v>1043</v>
      </c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119"/>
      <c r="AH101" s="117"/>
      <c r="AI101" s="117"/>
      <c r="AJ101" s="118"/>
      <c r="AK101" s="118"/>
      <c r="AL101" s="118"/>
    </row>
    <row r="102" spans="1:38" ht="12.75" customHeight="1">
      <c r="A102" s="404">
        <v>27</v>
      </c>
      <c r="B102" s="402">
        <v>45425</v>
      </c>
      <c r="C102" s="259"/>
      <c r="D102" s="259" t="s">
        <v>982</v>
      </c>
      <c r="E102" s="260" t="s">
        <v>557</v>
      </c>
      <c r="F102" s="260">
        <v>96.5</v>
      </c>
      <c r="G102" s="260"/>
      <c r="H102" s="260">
        <v>140</v>
      </c>
      <c r="I102" s="261"/>
      <c r="J102" s="410" t="s">
        <v>997</v>
      </c>
      <c r="K102" s="260">
        <f t="shared" si="76"/>
        <v>43.5</v>
      </c>
      <c r="L102" s="304">
        <v>50</v>
      </c>
      <c r="M102" s="429">
        <v>480</v>
      </c>
      <c r="N102" s="260">
        <v>40</v>
      </c>
      <c r="O102" s="406" t="s">
        <v>548</v>
      </c>
      <c r="P102" s="402">
        <v>45426</v>
      </c>
      <c r="Q102" s="226"/>
      <c r="R102" s="54" t="s">
        <v>1043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  <c r="AG102" s="119"/>
      <c r="AH102" s="117"/>
      <c r="AI102" s="117"/>
      <c r="AJ102" s="118"/>
      <c r="AK102" s="118"/>
      <c r="AL102" s="118"/>
    </row>
    <row r="103" spans="1:38" ht="12.75" customHeight="1">
      <c r="A103" s="405"/>
      <c r="B103" s="403"/>
      <c r="C103" s="259"/>
      <c r="D103" s="259" t="s">
        <v>990</v>
      </c>
      <c r="E103" s="260" t="s">
        <v>557</v>
      </c>
      <c r="F103" s="260">
        <v>96.5</v>
      </c>
      <c r="G103" s="260"/>
      <c r="H103" s="260">
        <v>67.5</v>
      </c>
      <c r="I103" s="261"/>
      <c r="J103" s="411"/>
      <c r="K103" s="260">
        <f t="shared" si="76"/>
        <v>-29</v>
      </c>
      <c r="L103" s="304">
        <v>50</v>
      </c>
      <c r="M103" s="430"/>
      <c r="N103" s="260">
        <v>40</v>
      </c>
      <c r="O103" s="407"/>
      <c r="P103" s="403"/>
      <c r="Q103" s="226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  <c r="AG103" s="119"/>
      <c r="AH103" s="117"/>
      <c r="AI103" s="117"/>
      <c r="AJ103" s="118"/>
      <c r="AK103" s="118"/>
      <c r="AL103" s="118"/>
    </row>
    <row r="104" spans="1:38" ht="12.75" customHeight="1">
      <c r="A104" s="404">
        <v>28</v>
      </c>
      <c r="B104" s="402">
        <v>45426</v>
      </c>
      <c r="C104" s="259"/>
      <c r="D104" s="259" t="s">
        <v>992</v>
      </c>
      <c r="E104" s="260" t="s">
        <v>557</v>
      </c>
      <c r="F104" s="260">
        <v>24</v>
      </c>
      <c r="G104" s="260"/>
      <c r="H104" s="260">
        <v>8</v>
      </c>
      <c r="I104" s="261"/>
      <c r="J104" s="410" t="s">
        <v>876</v>
      </c>
      <c r="K104" s="260">
        <f t="shared" si="76"/>
        <v>-16</v>
      </c>
      <c r="L104" s="304">
        <v>50</v>
      </c>
      <c r="M104" s="429">
        <v>920</v>
      </c>
      <c r="N104" s="260">
        <v>40</v>
      </c>
      <c r="O104" s="406" t="s">
        <v>548</v>
      </c>
      <c r="P104" s="402">
        <v>45426</v>
      </c>
      <c r="Q104" s="226"/>
      <c r="R104" s="54" t="s">
        <v>1043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  <c r="AG104" s="119"/>
      <c r="AH104" s="117"/>
      <c r="AI104" s="117"/>
      <c r="AJ104" s="118"/>
      <c r="AK104" s="118"/>
      <c r="AL104" s="118"/>
    </row>
    <row r="105" spans="1:38" ht="12.75" customHeight="1">
      <c r="A105" s="405"/>
      <c r="B105" s="403"/>
      <c r="C105" s="259"/>
      <c r="D105" s="259" t="s">
        <v>990</v>
      </c>
      <c r="E105" s="260" t="s">
        <v>557</v>
      </c>
      <c r="F105" s="260">
        <v>46</v>
      </c>
      <c r="G105" s="260"/>
      <c r="H105" s="260">
        <v>87.5</v>
      </c>
      <c r="I105" s="261"/>
      <c r="J105" s="411"/>
      <c r="K105" s="260">
        <f t="shared" si="76"/>
        <v>41.5</v>
      </c>
      <c r="L105" s="304">
        <v>50</v>
      </c>
      <c r="M105" s="430"/>
      <c r="N105" s="260">
        <v>40</v>
      </c>
      <c r="O105" s="407"/>
      <c r="P105" s="403"/>
      <c r="Q105" s="226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  <c r="AG105" s="119"/>
      <c r="AH105" s="117"/>
      <c r="AI105" s="117"/>
      <c r="AJ105" s="118"/>
      <c r="AK105" s="118"/>
      <c r="AL105" s="118"/>
    </row>
    <row r="106" spans="1:38" ht="12.75" customHeight="1">
      <c r="A106" s="283">
        <v>29</v>
      </c>
      <c r="B106" s="284">
        <v>45427</v>
      </c>
      <c r="C106" s="285"/>
      <c r="D106" s="285" t="s">
        <v>1008</v>
      </c>
      <c r="E106" s="286" t="s">
        <v>557</v>
      </c>
      <c r="F106" s="286">
        <v>87.5</v>
      </c>
      <c r="G106" s="286">
        <v>0</v>
      </c>
      <c r="H106" s="286">
        <v>35</v>
      </c>
      <c r="I106" s="287" t="s">
        <v>1009</v>
      </c>
      <c r="J106" s="278" t="s">
        <v>893</v>
      </c>
      <c r="K106" s="279">
        <f t="shared" ref="K106" si="77">H106-F106</f>
        <v>-52.5</v>
      </c>
      <c r="L106" s="280">
        <v>50</v>
      </c>
      <c r="M106" s="281">
        <f t="shared" ref="M106:M107" si="78">(K106*N106)-L106</f>
        <v>-837.5</v>
      </c>
      <c r="N106" s="279">
        <v>15</v>
      </c>
      <c r="O106" s="278" t="s">
        <v>558</v>
      </c>
      <c r="P106" s="282">
        <v>45427</v>
      </c>
      <c r="Q106" s="226"/>
      <c r="R106" s="54" t="s">
        <v>1043</v>
      </c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  <c r="AG106" s="119"/>
      <c r="AH106" s="117"/>
      <c r="AI106" s="117"/>
      <c r="AJ106" s="118"/>
      <c r="AK106" s="118"/>
      <c r="AL106" s="118"/>
    </row>
    <row r="107" spans="1:38" ht="12.75" customHeight="1">
      <c r="A107" s="377">
        <v>30</v>
      </c>
      <c r="B107" s="379">
        <v>45428</v>
      </c>
      <c r="C107" s="259"/>
      <c r="D107" s="259" t="s">
        <v>1049</v>
      </c>
      <c r="E107" s="260" t="s">
        <v>557</v>
      </c>
      <c r="F107" s="260">
        <v>47.5</v>
      </c>
      <c r="G107" s="260">
        <v>0</v>
      </c>
      <c r="H107" s="260">
        <v>117.5</v>
      </c>
      <c r="I107" s="261" t="s">
        <v>944</v>
      </c>
      <c r="J107" s="254" t="s">
        <v>729</v>
      </c>
      <c r="K107" s="255">
        <f>H107-F107</f>
        <v>70</v>
      </c>
      <c r="L107" s="256">
        <v>50</v>
      </c>
      <c r="M107" s="257">
        <f t="shared" si="78"/>
        <v>1700</v>
      </c>
      <c r="N107" s="255">
        <v>25</v>
      </c>
      <c r="O107" s="254" t="s">
        <v>548</v>
      </c>
      <c r="P107" s="381">
        <v>45428</v>
      </c>
      <c r="Q107" s="226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  <c r="AG107" s="119"/>
      <c r="AH107" s="117"/>
      <c r="AI107" s="117"/>
      <c r="AJ107" s="118"/>
      <c r="AK107" s="118"/>
      <c r="AL107" s="118"/>
    </row>
    <row r="108" spans="1:38" ht="12.75" customHeight="1">
      <c r="A108" s="404">
        <v>31</v>
      </c>
      <c r="B108" s="402">
        <v>45428</v>
      </c>
      <c r="C108" s="259"/>
      <c r="D108" s="259" t="s">
        <v>1050</v>
      </c>
      <c r="E108" s="260" t="s">
        <v>557</v>
      </c>
      <c r="F108" s="260">
        <v>300</v>
      </c>
      <c r="G108" s="260"/>
      <c r="H108" s="260">
        <v>520</v>
      </c>
      <c r="I108" s="261"/>
      <c r="J108" s="406" t="s">
        <v>978</v>
      </c>
      <c r="K108" s="255">
        <f>H108-F108</f>
        <v>220</v>
      </c>
      <c r="L108" s="256">
        <v>50</v>
      </c>
      <c r="M108" s="408">
        <v>1100</v>
      </c>
      <c r="N108" s="255">
        <v>15</v>
      </c>
      <c r="O108" s="406" t="s">
        <v>548</v>
      </c>
      <c r="P108" s="402">
        <v>45428</v>
      </c>
      <c r="Q108" s="226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  <c r="AG108" s="119"/>
      <c r="AH108" s="117"/>
      <c r="AI108" s="117"/>
      <c r="AJ108" s="118"/>
      <c r="AK108" s="118"/>
      <c r="AL108" s="118"/>
    </row>
    <row r="109" spans="1:38" ht="12.75" customHeight="1">
      <c r="A109" s="405"/>
      <c r="B109" s="403"/>
      <c r="C109" s="259"/>
      <c r="D109" s="259" t="s">
        <v>1051</v>
      </c>
      <c r="E109" s="260" t="s">
        <v>820</v>
      </c>
      <c r="F109" s="260">
        <v>195</v>
      </c>
      <c r="G109" s="260"/>
      <c r="H109" s="260">
        <v>335</v>
      </c>
      <c r="I109" s="261"/>
      <c r="J109" s="407"/>
      <c r="K109" s="255">
        <f>F109-H109</f>
        <v>-140</v>
      </c>
      <c r="L109" s="256">
        <v>50</v>
      </c>
      <c r="M109" s="409"/>
      <c r="N109" s="255">
        <v>15</v>
      </c>
      <c r="O109" s="407"/>
      <c r="P109" s="403"/>
      <c r="Q109" s="226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  <c r="AG109" s="119"/>
      <c r="AH109" s="117"/>
      <c r="AI109" s="117"/>
      <c r="AJ109" s="118"/>
      <c r="AK109" s="118"/>
      <c r="AL109" s="118"/>
    </row>
    <row r="110" spans="1:38" ht="12.75" customHeight="1">
      <c r="A110" s="435">
        <v>32</v>
      </c>
      <c r="B110" s="433">
        <v>45429</v>
      </c>
      <c r="C110" s="227"/>
      <c r="D110" s="227" t="s">
        <v>1107</v>
      </c>
      <c r="E110" s="183" t="s">
        <v>557</v>
      </c>
      <c r="F110" s="183">
        <v>205</v>
      </c>
      <c r="G110" s="183"/>
      <c r="H110" s="183"/>
      <c r="I110" s="185"/>
      <c r="J110" s="431" t="s">
        <v>547</v>
      </c>
      <c r="K110" s="183"/>
      <c r="L110" s="186"/>
      <c r="M110" s="253"/>
      <c r="N110" s="183"/>
      <c r="O110" s="320"/>
      <c r="P110" s="433"/>
      <c r="Q110" s="226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  <c r="AE110" s="54"/>
      <c r="AF110" s="37"/>
      <c r="AG110" s="119"/>
      <c r="AH110" s="117"/>
      <c r="AI110" s="117"/>
      <c r="AJ110" s="118"/>
      <c r="AK110" s="118"/>
      <c r="AL110" s="118"/>
    </row>
    <row r="111" spans="1:38" ht="12.75" customHeight="1">
      <c r="A111" s="436"/>
      <c r="B111" s="434"/>
      <c r="C111" s="227"/>
      <c r="D111" s="227" t="s">
        <v>1108</v>
      </c>
      <c r="E111" s="183" t="s">
        <v>820</v>
      </c>
      <c r="F111" s="183">
        <v>105</v>
      </c>
      <c r="G111" s="183"/>
      <c r="H111" s="183"/>
      <c r="I111" s="185"/>
      <c r="J111" s="432"/>
      <c r="K111" s="183"/>
      <c r="L111" s="186"/>
      <c r="M111" s="253"/>
      <c r="N111" s="183"/>
      <c r="O111" s="320"/>
      <c r="P111" s="434"/>
      <c r="Q111" s="226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  <c r="AE111" s="54"/>
      <c r="AF111" s="37"/>
      <c r="AG111" s="119"/>
      <c r="AH111" s="117"/>
      <c r="AI111" s="117"/>
      <c r="AJ111" s="118"/>
      <c r="AK111" s="118"/>
      <c r="AL111" s="118"/>
    </row>
    <row r="112" spans="1:38" ht="12.75" customHeight="1">
      <c r="A112" s="435">
        <v>33</v>
      </c>
      <c r="B112" s="433">
        <v>45429</v>
      </c>
      <c r="C112" s="227"/>
      <c r="D112" s="227" t="s">
        <v>1109</v>
      </c>
      <c r="E112" s="183" t="s">
        <v>557</v>
      </c>
      <c r="F112" s="183">
        <v>295</v>
      </c>
      <c r="G112" s="183"/>
      <c r="H112" s="183"/>
      <c r="I112" s="185"/>
      <c r="J112" s="431" t="s">
        <v>547</v>
      </c>
      <c r="K112" s="183"/>
      <c r="L112" s="186"/>
      <c r="M112" s="253"/>
      <c r="N112" s="183"/>
      <c r="O112" s="320"/>
      <c r="P112" s="433"/>
      <c r="Q112" s="226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  <c r="AE112" s="54"/>
      <c r="AF112" s="37"/>
      <c r="AG112" s="119"/>
      <c r="AH112" s="117"/>
      <c r="AI112" s="117"/>
      <c r="AJ112" s="118"/>
      <c r="AK112" s="118"/>
      <c r="AL112" s="118"/>
    </row>
    <row r="113" spans="1:38" ht="12.75" customHeight="1">
      <c r="A113" s="436"/>
      <c r="B113" s="434"/>
      <c r="C113" s="227"/>
      <c r="D113" s="227" t="s">
        <v>1110</v>
      </c>
      <c r="E113" s="183" t="s">
        <v>820</v>
      </c>
      <c r="F113" s="183">
        <v>135</v>
      </c>
      <c r="G113" s="183"/>
      <c r="H113" s="183"/>
      <c r="I113" s="185"/>
      <c r="J113" s="432"/>
      <c r="K113" s="183"/>
      <c r="L113" s="186"/>
      <c r="M113" s="253"/>
      <c r="N113" s="183"/>
      <c r="O113" s="320"/>
      <c r="P113" s="434"/>
      <c r="Q113" s="226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  <c r="AE113" s="54"/>
      <c r="AF113" s="37"/>
      <c r="AG113" s="119"/>
      <c r="AH113" s="117"/>
      <c r="AI113" s="117"/>
      <c r="AJ113" s="118"/>
      <c r="AK113" s="118"/>
      <c r="AL113" s="118"/>
    </row>
    <row r="114" spans="1:38" ht="12.75" customHeight="1">
      <c r="A114" s="337"/>
      <c r="B114" s="339"/>
      <c r="C114" s="227"/>
      <c r="D114" s="227"/>
      <c r="E114" s="183"/>
      <c r="F114" s="183"/>
      <c r="G114" s="183"/>
      <c r="H114" s="183"/>
      <c r="I114" s="185"/>
      <c r="J114" s="320"/>
      <c r="K114" s="183"/>
      <c r="L114" s="186"/>
      <c r="M114" s="253"/>
      <c r="N114" s="183"/>
      <c r="O114" s="320"/>
      <c r="P114" s="339"/>
      <c r="Q114" s="226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  <c r="AE114" s="54"/>
      <c r="AF114" s="37"/>
      <c r="AG114" s="119"/>
      <c r="AH114" s="117"/>
      <c r="AI114" s="117"/>
      <c r="AJ114" s="118"/>
      <c r="AK114" s="118"/>
      <c r="AL114" s="118"/>
    </row>
    <row r="115" spans="1:38" s="247" customFormat="1" ht="12.75" customHeight="1">
      <c r="A115" s="239"/>
      <c r="B115" s="240"/>
      <c r="C115" s="241"/>
      <c r="D115" s="241"/>
      <c r="E115" s="239"/>
      <c r="F115" s="239"/>
      <c r="G115" s="239"/>
      <c r="H115" s="239"/>
      <c r="I115" s="242"/>
      <c r="J115" s="242"/>
      <c r="K115" s="239"/>
      <c r="L115" s="249"/>
      <c r="M115" s="248"/>
      <c r="N115" s="239"/>
      <c r="O115" s="242"/>
      <c r="P115" s="240"/>
      <c r="Q115" s="243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  <c r="AE115" s="54"/>
      <c r="AF115" s="37"/>
      <c r="AG115" s="246"/>
      <c r="AH115" s="244"/>
      <c r="AI115" s="244"/>
      <c r="AJ115" s="245"/>
      <c r="AK115" s="245"/>
      <c r="AL115" s="245"/>
    </row>
    <row r="116" spans="1:38" ht="38.25" customHeight="1">
      <c r="A116" s="91" t="s">
        <v>569</v>
      </c>
      <c r="B116" s="124"/>
      <c r="C116" s="124"/>
      <c r="D116" s="125"/>
      <c r="E116" s="109"/>
      <c r="F116" s="6"/>
      <c r="G116" s="6"/>
      <c r="H116" s="110"/>
      <c r="I116" s="126"/>
      <c r="J116" s="1"/>
      <c r="K116" s="6"/>
      <c r="L116" s="6"/>
      <c r="M116" s="6"/>
      <c r="N116" s="1"/>
      <c r="O116" s="1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  <c r="AE116" s="54"/>
      <c r="AF116" s="37"/>
      <c r="AG116" s="1"/>
      <c r="AH116" s="1"/>
      <c r="AI116" s="1"/>
      <c r="AJ116" s="6"/>
      <c r="AK116" s="1"/>
    </row>
    <row r="117" spans="1:38" ht="39.6">
      <c r="A117" s="92" t="s">
        <v>16</v>
      </c>
      <c r="B117" s="93" t="s">
        <v>522</v>
      </c>
      <c r="C117" s="93"/>
      <c r="D117" s="94" t="s">
        <v>533</v>
      </c>
      <c r="E117" s="93" t="s">
        <v>534</v>
      </c>
      <c r="F117" s="93" t="s">
        <v>535</v>
      </c>
      <c r="G117" s="93" t="s">
        <v>536</v>
      </c>
      <c r="H117" s="93" t="s">
        <v>537</v>
      </c>
      <c r="I117" s="93" t="s">
        <v>538</v>
      </c>
      <c r="J117" s="92" t="s">
        <v>539</v>
      </c>
      <c r="K117" s="113" t="s">
        <v>556</v>
      </c>
      <c r="L117" s="114" t="s">
        <v>541</v>
      </c>
      <c r="M117" s="95" t="s">
        <v>542</v>
      </c>
      <c r="N117" s="93" t="s">
        <v>543</v>
      </c>
      <c r="O117" s="94" t="s">
        <v>544</v>
      </c>
      <c r="P117" s="193" t="s">
        <v>545</v>
      </c>
      <c r="Q117" s="195" t="s">
        <v>814</v>
      </c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  <c r="AE117" s="54"/>
      <c r="AF117" s="37"/>
      <c r="AG117" s="37"/>
      <c r="AH117" s="37"/>
      <c r="AI117" s="37"/>
      <c r="AJ117" s="37"/>
      <c r="AK117" s="37"/>
      <c r="AL117" s="37"/>
    </row>
    <row r="118" spans="1:38" ht="12.75" customHeight="1">
      <c r="A118" s="183">
        <v>1</v>
      </c>
      <c r="B118" s="184">
        <v>45356</v>
      </c>
      <c r="C118" s="227"/>
      <c r="D118" s="227" t="s">
        <v>295</v>
      </c>
      <c r="E118" s="183" t="s">
        <v>546</v>
      </c>
      <c r="F118" s="183" t="s">
        <v>845</v>
      </c>
      <c r="G118" s="183">
        <v>35</v>
      </c>
      <c r="H118" s="183"/>
      <c r="I118" s="183" t="s">
        <v>843</v>
      </c>
      <c r="J118" s="183" t="s">
        <v>547</v>
      </c>
      <c r="K118" s="183"/>
      <c r="L118" s="251"/>
      <c r="M118" s="252"/>
      <c r="N118" s="183"/>
      <c r="O118" s="231"/>
      <c r="P118" s="186">
        <f>VLOOKUP(D118,'MidCap Intra'!$B$11:$C$571,2,0)</f>
        <v>40.200000000000003</v>
      </c>
      <c r="Q118" s="250"/>
      <c r="R118" s="54" t="s">
        <v>1041</v>
      </c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  <c r="AE118" s="54"/>
      <c r="AF118" s="37"/>
    </row>
    <row r="119" spans="1:38" ht="12.75" customHeight="1">
      <c r="A119" s="183">
        <v>2</v>
      </c>
      <c r="B119" s="184">
        <v>45390</v>
      </c>
      <c r="C119" s="227"/>
      <c r="D119" s="227" t="s">
        <v>854</v>
      </c>
      <c r="E119" s="183" t="s">
        <v>546</v>
      </c>
      <c r="F119" s="183" t="s">
        <v>1018</v>
      </c>
      <c r="G119" s="183">
        <v>1770</v>
      </c>
      <c r="H119" s="183"/>
      <c r="I119" s="183" t="s">
        <v>849</v>
      </c>
      <c r="J119" s="183" t="s">
        <v>547</v>
      </c>
      <c r="K119" s="183"/>
      <c r="L119" s="251"/>
      <c r="M119" s="252"/>
      <c r="N119" s="183"/>
      <c r="O119" s="231"/>
      <c r="P119" s="186"/>
      <c r="Q119" s="250"/>
      <c r="R119" s="54" t="s">
        <v>1041</v>
      </c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  <c r="AE119" s="54"/>
      <c r="AF119" s="37"/>
    </row>
    <row r="120" spans="1:38" ht="12.75" customHeight="1">
      <c r="A120" s="183"/>
      <c r="B120" s="184"/>
      <c r="C120" s="227"/>
      <c r="D120" s="227"/>
      <c r="E120" s="183"/>
      <c r="F120" s="183"/>
      <c r="G120" s="183"/>
      <c r="H120" s="183"/>
      <c r="I120" s="183"/>
      <c r="J120" s="183"/>
      <c r="K120" s="183"/>
      <c r="L120" s="251"/>
      <c r="M120" s="252"/>
      <c r="N120" s="183"/>
      <c r="O120" s="231"/>
      <c r="P120" s="186"/>
      <c r="Q120" s="250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  <c r="AE120" s="54"/>
      <c r="AF120" s="37"/>
    </row>
    <row r="121" spans="1:38" ht="12.75" customHeight="1">
      <c r="A121" s="183"/>
      <c r="B121" s="184"/>
      <c r="C121" s="227"/>
      <c r="D121" s="227"/>
      <c r="E121" s="183"/>
      <c r="F121" s="183"/>
      <c r="G121" s="183"/>
      <c r="H121" s="183"/>
      <c r="I121" s="183"/>
      <c r="J121" s="183"/>
      <c r="K121" s="183"/>
      <c r="L121" s="251"/>
      <c r="M121" s="252"/>
      <c r="N121" s="183"/>
      <c r="O121" s="231"/>
      <c r="P121" s="184"/>
      <c r="Q121" s="250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  <c r="AE121" s="54"/>
      <c r="AF121" s="37"/>
    </row>
    <row r="122" spans="1:38" ht="12.75" customHeight="1">
      <c r="A122" s="103" t="s">
        <v>549</v>
      </c>
      <c r="B122" s="103"/>
      <c r="C122" s="103"/>
      <c r="D122" s="54"/>
      <c r="E122" s="37"/>
      <c r="F122" s="108" t="s">
        <v>551</v>
      </c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  <c r="AE122" s="54"/>
      <c r="AF122" s="37"/>
    </row>
    <row r="123" spans="1:38" ht="12.75" customHeight="1">
      <c r="A123" s="107" t="s">
        <v>550</v>
      </c>
      <c r="B123" s="103"/>
      <c r="C123" s="103"/>
      <c r="D123" s="54"/>
      <c r="E123" s="37"/>
      <c r="F123" s="108" t="s">
        <v>554</v>
      </c>
      <c r="G123" s="54"/>
      <c r="H123" s="54" t="s">
        <v>571</v>
      </c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  <c r="AE123" s="54"/>
      <c r="AF123" s="37"/>
    </row>
    <row r="124" spans="1:38" ht="12.75" customHeight="1">
      <c r="A124" s="54"/>
      <c r="B124" s="54"/>
      <c r="C124" s="103"/>
      <c r="D124" s="54"/>
      <c r="E124" s="37"/>
      <c r="F124" s="108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  <c r="AE124" s="54"/>
      <c r="AF124" s="37"/>
    </row>
    <row r="125" spans="1:38" ht="12.75" customHeight="1">
      <c r="A125" s="54"/>
      <c r="B125" s="54"/>
      <c r="C125" s="103"/>
      <c r="D125" s="54"/>
      <c r="E125" s="37"/>
      <c r="F125" s="108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8" ht="12.75" customHeight="1">
      <c r="A126" s="54"/>
      <c r="B126" s="54"/>
      <c r="C126" s="103"/>
      <c r="D126" s="54"/>
      <c r="E126" s="37"/>
      <c r="F126" s="108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8" ht="12.75" customHeight="1">
      <c r="A127" s="54"/>
      <c r="B127" s="54"/>
      <c r="C127" s="103"/>
      <c r="D127" s="54"/>
      <c r="E127" s="37"/>
      <c r="F127" s="108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8" ht="12.75" customHeight="1">
      <c r="A128" s="54"/>
      <c r="B128" s="54"/>
      <c r="C128" s="103"/>
      <c r="D128" s="54"/>
      <c r="E128" s="37"/>
      <c r="F128" s="108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54"/>
      <c r="B129" s="54"/>
      <c r="C129" s="103"/>
      <c r="D129" s="54"/>
      <c r="E129" s="37"/>
      <c r="F129" s="108"/>
      <c r="G129" s="54"/>
      <c r="H129" s="37"/>
      <c r="I129" s="54"/>
      <c r="J129" s="54"/>
      <c r="K129" s="54"/>
      <c r="L129" s="54"/>
      <c r="M129" s="54"/>
      <c r="N129" s="54"/>
      <c r="O129" s="54"/>
      <c r="P129" s="54"/>
      <c r="Q129" s="54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54"/>
      <c r="B130" s="54"/>
      <c r="C130" s="103"/>
      <c r="D130" s="54"/>
      <c r="E130" s="37"/>
      <c r="F130" s="108"/>
      <c r="G130" s="54"/>
      <c r="H130" s="37"/>
      <c r="I130" s="54"/>
      <c r="J130" s="54"/>
      <c r="K130" s="54"/>
      <c r="L130" s="54"/>
      <c r="M130" s="54"/>
      <c r="N130" s="54"/>
      <c r="O130" s="54"/>
      <c r="P130" s="54"/>
      <c r="Q130" s="54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54"/>
      <c r="B131" s="54"/>
      <c r="C131" s="97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38.25" customHeight="1">
      <c r="A132" s="37"/>
      <c r="B132" s="127" t="s">
        <v>572</v>
      </c>
      <c r="C132" s="127"/>
      <c r="D132" s="54"/>
      <c r="E132" s="127"/>
      <c r="F132" s="6"/>
      <c r="G132" s="6"/>
      <c r="H132" s="111"/>
      <c r="I132" s="6"/>
      <c r="J132" s="111"/>
      <c r="K132" s="112"/>
      <c r="L132" s="6"/>
      <c r="M132" s="6"/>
      <c r="N132" s="1"/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92" t="s">
        <v>16</v>
      </c>
      <c r="B133" s="93" t="s">
        <v>522</v>
      </c>
      <c r="C133" s="93"/>
      <c r="D133" s="94" t="s">
        <v>533</v>
      </c>
      <c r="E133" s="93" t="s">
        <v>534</v>
      </c>
      <c r="F133" s="93" t="s">
        <v>535</v>
      </c>
      <c r="G133" s="93" t="s">
        <v>573</v>
      </c>
      <c r="H133" s="93" t="s">
        <v>574</v>
      </c>
      <c r="I133" s="93" t="s">
        <v>538</v>
      </c>
      <c r="J133" s="128" t="s">
        <v>539</v>
      </c>
      <c r="K133" s="93" t="s">
        <v>540</v>
      </c>
      <c r="L133" s="93" t="s">
        <v>575</v>
      </c>
      <c r="M133" s="93" t="s">
        <v>543</v>
      </c>
      <c r="N133" s="94" t="s">
        <v>544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</v>
      </c>
      <c r="B134" s="130">
        <v>41579</v>
      </c>
      <c r="C134" s="130"/>
      <c r="D134" s="131" t="s">
        <v>576</v>
      </c>
      <c r="E134" s="132" t="s">
        <v>546</v>
      </c>
      <c r="F134" s="133">
        <v>82</v>
      </c>
      <c r="G134" s="132" t="s">
        <v>577</v>
      </c>
      <c r="H134" s="132">
        <v>100</v>
      </c>
      <c r="I134" s="134">
        <v>100</v>
      </c>
      <c r="J134" s="135" t="s">
        <v>578</v>
      </c>
      <c r="K134" s="136">
        <f t="shared" ref="K134:K165" si="79">H134-F134</f>
        <v>18</v>
      </c>
      <c r="L134" s="137">
        <f t="shared" ref="L134:L165" si="80">K134/F134</f>
        <v>0.21951219512195122</v>
      </c>
      <c r="M134" s="132" t="s">
        <v>548</v>
      </c>
      <c r="N134" s="138">
        <v>42657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2</v>
      </c>
      <c r="B135" s="130">
        <v>41794</v>
      </c>
      <c r="C135" s="130"/>
      <c r="D135" s="131" t="s">
        <v>579</v>
      </c>
      <c r="E135" s="132" t="s">
        <v>557</v>
      </c>
      <c r="F135" s="133">
        <v>257</v>
      </c>
      <c r="G135" s="132" t="s">
        <v>577</v>
      </c>
      <c r="H135" s="132">
        <v>300</v>
      </c>
      <c r="I135" s="134">
        <v>300</v>
      </c>
      <c r="J135" s="135" t="s">
        <v>578</v>
      </c>
      <c r="K135" s="136">
        <f t="shared" si="79"/>
        <v>43</v>
      </c>
      <c r="L135" s="137">
        <f t="shared" si="80"/>
        <v>0.16731517509727625</v>
      </c>
      <c r="M135" s="132" t="s">
        <v>548</v>
      </c>
      <c r="N135" s="138">
        <v>41822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3</v>
      </c>
      <c r="B136" s="130">
        <v>41828</v>
      </c>
      <c r="C136" s="130"/>
      <c r="D136" s="131" t="s">
        <v>580</v>
      </c>
      <c r="E136" s="132" t="s">
        <v>557</v>
      </c>
      <c r="F136" s="133">
        <v>393</v>
      </c>
      <c r="G136" s="132" t="s">
        <v>577</v>
      </c>
      <c r="H136" s="132">
        <v>468</v>
      </c>
      <c r="I136" s="134">
        <v>468</v>
      </c>
      <c r="J136" s="135" t="s">
        <v>578</v>
      </c>
      <c r="K136" s="136">
        <f t="shared" si="79"/>
        <v>75</v>
      </c>
      <c r="L136" s="137">
        <f t="shared" si="80"/>
        <v>0.19083969465648856</v>
      </c>
      <c r="M136" s="132" t="s">
        <v>548</v>
      </c>
      <c r="N136" s="138">
        <v>41863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4</v>
      </c>
      <c r="B137" s="130">
        <v>41857</v>
      </c>
      <c r="C137" s="130"/>
      <c r="D137" s="131" t="s">
        <v>581</v>
      </c>
      <c r="E137" s="132" t="s">
        <v>557</v>
      </c>
      <c r="F137" s="133">
        <v>205</v>
      </c>
      <c r="G137" s="132" t="s">
        <v>577</v>
      </c>
      <c r="H137" s="132">
        <v>275</v>
      </c>
      <c r="I137" s="134">
        <v>250</v>
      </c>
      <c r="J137" s="135" t="s">
        <v>578</v>
      </c>
      <c r="K137" s="136">
        <f t="shared" si="79"/>
        <v>70</v>
      </c>
      <c r="L137" s="137">
        <f t="shared" si="80"/>
        <v>0.34146341463414637</v>
      </c>
      <c r="M137" s="132" t="s">
        <v>548</v>
      </c>
      <c r="N137" s="138">
        <v>41962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5</v>
      </c>
      <c r="B138" s="130">
        <v>41886</v>
      </c>
      <c r="C138" s="130"/>
      <c r="D138" s="131" t="s">
        <v>582</v>
      </c>
      <c r="E138" s="132" t="s">
        <v>557</v>
      </c>
      <c r="F138" s="133">
        <v>162</v>
      </c>
      <c r="G138" s="132" t="s">
        <v>577</v>
      </c>
      <c r="H138" s="132">
        <v>190</v>
      </c>
      <c r="I138" s="134">
        <v>190</v>
      </c>
      <c r="J138" s="135" t="s">
        <v>578</v>
      </c>
      <c r="K138" s="136">
        <f t="shared" si="79"/>
        <v>28</v>
      </c>
      <c r="L138" s="137">
        <f t="shared" si="80"/>
        <v>0.1728395061728395</v>
      </c>
      <c r="M138" s="132" t="s">
        <v>548</v>
      </c>
      <c r="N138" s="138">
        <v>42006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6</v>
      </c>
      <c r="B139" s="130">
        <v>41886</v>
      </c>
      <c r="C139" s="130"/>
      <c r="D139" s="131" t="s">
        <v>583</v>
      </c>
      <c r="E139" s="132" t="s">
        <v>557</v>
      </c>
      <c r="F139" s="133">
        <v>75</v>
      </c>
      <c r="G139" s="132" t="s">
        <v>577</v>
      </c>
      <c r="H139" s="132">
        <v>91.5</v>
      </c>
      <c r="I139" s="134" t="s">
        <v>570</v>
      </c>
      <c r="J139" s="135" t="s">
        <v>584</v>
      </c>
      <c r="K139" s="136">
        <f t="shared" si="79"/>
        <v>16.5</v>
      </c>
      <c r="L139" s="137">
        <f t="shared" si="80"/>
        <v>0.22</v>
      </c>
      <c r="M139" s="132" t="s">
        <v>548</v>
      </c>
      <c r="N139" s="138">
        <v>41954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7</v>
      </c>
      <c r="B140" s="130">
        <v>41913</v>
      </c>
      <c r="C140" s="130"/>
      <c r="D140" s="131" t="s">
        <v>585</v>
      </c>
      <c r="E140" s="132" t="s">
        <v>557</v>
      </c>
      <c r="F140" s="133">
        <v>850</v>
      </c>
      <c r="G140" s="132" t="s">
        <v>577</v>
      </c>
      <c r="H140" s="132">
        <v>982.5</v>
      </c>
      <c r="I140" s="134">
        <v>1050</v>
      </c>
      <c r="J140" s="135" t="s">
        <v>586</v>
      </c>
      <c r="K140" s="136">
        <f t="shared" si="79"/>
        <v>132.5</v>
      </c>
      <c r="L140" s="137">
        <f t="shared" si="80"/>
        <v>0.15588235294117647</v>
      </c>
      <c r="M140" s="132" t="s">
        <v>548</v>
      </c>
      <c r="N140" s="138">
        <v>42039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8</v>
      </c>
      <c r="B141" s="130">
        <v>41913</v>
      </c>
      <c r="C141" s="130"/>
      <c r="D141" s="131" t="s">
        <v>587</v>
      </c>
      <c r="E141" s="132" t="s">
        <v>557</v>
      </c>
      <c r="F141" s="133">
        <v>475</v>
      </c>
      <c r="G141" s="132" t="s">
        <v>577</v>
      </c>
      <c r="H141" s="132">
        <v>515</v>
      </c>
      <c r="I141" s="134">
        <v>600</v>
      </c>
      <c r="J141" s="135" t="s">
        <v>588</v>
      </c>
      <c r="K141" s="136">
        <f t="shared" si="79"/>
        <v>40</v>
      </c>
      <c r="L141" s="137">
        <f t="shared" si="80"/>
        <v>8.4210526315789472E-2</v>
      </c>
      <c r="M141" s="132" t="s">
        <v>548</v>
      </c>
      <c r="N141" s="138">
        <v>41939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9</v>
      </c>
      <c r="B142" s="130">
        <v>41913</v>
      </c>
      <c r="C142" s="130"/>
      <c r="D142" s="131" t="s">
        <v>589</v>
      </c>
      <c r="E142" s="132" t="s">
        <v>557</v>
      </c>
      <c r="F142" s="133">
        <v>86</v>
      </c>
      <c r="G142" s="132" t="s">
        <v>577</v>
      </c>
      <c r="H142" s="132">
        <v>99</v>
      </c>
      <c r="I142" s="134">
        <v>140</v>
      </c>
      <c r="J142" s="135" t="s">
        <v>590</v>
      </c>
      <c r="K142" s="136">
        <f t="shared" si="79"/>
        <v>13</v>
      </c>
      <c r="L142" s="137">
        <f t="shared" si="80"/>
        <v>0.15116279069767441</v>
      </c>
      <c r="M142" s="132" t="s">
        <v>548</v>
      </c>
      <c r="N142" s="138">
        <v>41939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10</v>
      </c>
      <c r="B143" s="130">
        <v>41926</v>
      </c>
      <c r="C143" s="130"/>
      <c r="D143" s="131" t="s">
        <v>591</v>
      </c>
      <c r="E143" s="132" t="s">
        <v>557</v>
      </c>
      <c r="F143" s="133">
        <v>496.6</v>
      </c>
      <c r="G143" s="132" t="s">
        <v>577</v>
      </c>
      <c r="H143" s="132">
        <v>621</v>
      </c>
      <c r="I143" s="134">
        <v>580</v>
      </c>
      <c r="J143" s="135" t="s">
        <v>578</v>
      </c>
      <c r="K143" s="136">
        <f t="shared" si="79"/>
        <v>124.39999999999998</v>
      </c>
      <c r="L143" s="137">
        <f t="shared" si="80"/>
        <v>0.25050342327829234</v>
      </c>
      <c r="M143" s="132" t="s">
        <v>548</v>
      </c>
      <c r="N143" s="138">
        <v>42605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11</v>
      </c>
      <c r="B144" s="130">
        <v>41926</v>
      </c>
      <c r="C144" s="130"/>
      <c r="D144" s="131" t="s">
        <v>592</v>
      </c>
      <c r="E144" s="132" t="s">
        <v>557</v>
      </c>
      <c r="F144" s="133">
        <v>2481.9</v>
      </c>
      <c r="G144" s="132" t="s">
        <v>577</v>
      </c>
      <c r="H144" s="132">
        <v>2840</v>
      </c>
      <c r="I144" s="134">
        <v>2870</v>
      </c>
      <c r="J144" s="135" t="s">
        <v>593</v>
      </c>
      <c r="K144" s="136">
        <f t="shared" si="79"/>
        <v>358.09999999999991</v>
      </c>
      <c r="L144" s="137">
        <f t="shared" si="80"/>
        <v>0.14428462065353154</v>
      </c>
      <c r="M144" s="132" t="s">
        <v>548</v>
      </c>
      <c r="N144" s="138">
        <v>42017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12</v>
      </c>
      <c r="B145" s="130">
        <v>41928</v>
      </c>
      <c r="C145" s="130"/>
      <c r="D145" s="131" t="s">
        <v>594</v>
      </c>
      <c r="E145" s="132" t="s">
        <v>557</v>
      </c>
      <c r="F145" s="133">
        <v>84.5</v>
      </c>
      <c r="G145" s="132" t="s">
        <v>577</v>
      </c>
      <c r="H145" s="132">
        <v>93</v>
      </c>
      <c r="I145" s="134">
        <v>110</v>
      </c>
      <c r="J145" s="135" t="s">
        <v>595</v>
      </c>
      <c r="K145" s="136">
        <f t="shared" si="79"/>
        <v>8.5</v>
      </c>
      <c r="L145" s="137">
        <f t="shared" si="80"/>
        <v>0.10059171597633136</v>
      </c>
      <c r="M145" s="132" t="s">
        <v>548</v>
      </c>
      <c r="N145" s="138">
        <v>41939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13</v>
      </c>
      <c r="B146" s="130">
        <v>41928</v>
      </c>
      <c r="C146" s="130"/>
      <c r="D146" s="131" t="s">
        <v>596</v>
      </c>
      <c r="E146" s="132" t="s">
        <v>557</v>
      </c>
      <c r="F146" s="133">
        <v>401</v>
      </c>
      <c r="G146" s="132" t="s">
        <v>577</v>
      </c>
      <c r="H146" s="132">
        <v>428</v>
      </c>
      <c r="I146" s="134">
        <v>450</v>
      </c>
      <c r="J146" s="135" t="s">
        <v>597</v>
      </c>
      <c r="K146" s="136">
        <f t="shared" si="79"/>
        <v>27</v>
      </c>
      <c r="L146" s="137">
        <f t="shared" si="80"/>
        <v>6.7331670822942641E-2</v>
      </c>
      <c r="M146" s="132" t="s">
        <v>548</v>
      </c>
      <c r="N146" s="138">
        <v>42020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14</v>
      </c>
      <c r="B147" s="130">
        <v>41928</v>
      </c>
      <c r="C147" s="130"/>
      <c r="D147" s="131" t="s">
        <v>598</v>
      </c>
      <c r="E147" s="132" t="s">
        <v>557</v>
      </c>
      <c r="F147" s="133">
        <v>101</v>
      </c>
      <c r="G147" s="132" t="s">
        <v>577</v>
      </c>
      <c r="H147" s="132">
        <v>112</v>
      </c>
      <c r="I147" s="134">
        <v>120</v>
      </c>
      <c r="J147" s="135" t="s">
        <v>599</v>
      </c>
      <c r="K147" s="136">
        <f t="shared" si="79"/>
        <v>11</v>
      </c>
      <c r="L147" s="137">
        <f t="shared" si="80"/>
        <v>0.10891089108910891</v>
      </c>
      <c r="M147" s="132" t="s">
        <v>548</v>
      </c>
      <c r="N147" s="138">
        <v>41939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15</v>
      </c>
      <c r="B148" s="130">
        <v>41954</v>
      </c>
      <c r="C148" s="130"/>
      <c r="D148" s="131" t="s">
        <v>600</v>
      </c>
      <c r="E148" s="132" t="s">
        <v>557</v>
      </c>
      <c r="F148" s="133">
        <v>59</v>
      </c>
      <c r="G148" s="132" t="s">
        <v>577</v>
      </c>
      <c r="H148" s="132">
        <v>76</v>
      </c>
      <c r="I148" s="134">
        <v>76</v>
      </c>
      <c r="J148" s="135" t="s">
        <v>578</v>
      </c>
      <c r="K148" s="136">
        <f t="shared" si="79"/>
        <v>17</v>
      </c>
      <c r="L148" s="137">
        <f t="shared" si="80"/>
        <v>0.28813559322033899</v>
      </c>
      <c r="M148" s="132" t="s">
        <v>548</v>
      </c>
      <c r="N148" s="138">
        <v>43032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16</v>
      </c>
      <c r="B149" s="130">
        <v>41954</v>
      </c>
      <c r="C149" s="130"/>
      <c r="D149" s="131" t="s">
        <v>589</v>
      </c>
      <c r="E149" s="132" t="s">
        <v>557</v>
      </c>
      <c r="F149" s="133">
        <v>99</v>
      </c>
      <c r="G149" s="132" t="s">
        <v>577</v>
      </c>
      <c r="H149" s="132">
        <v>120</v>
      </c>
      <c r="I149" s="134">
        <v>120</v>
      </c>
      <c r="J149" s="135" t="s">
        <v>566</v>
      </c>
      <c r="K149" s="136">
        <f t="shared" si="79"/>
        <v>21</v>
      </c>
      <c r="L149" s="137">
        <f t="shared" si="80"/>
        <v>0.21212121212121213</v>
      </c>
      <c r="M149" s="132" t="s">
        <v>548</v>
      </c>
      <c r="N149" s="138">
        <v>41960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17</v>
      </c>
      <c r="B150" s="130">
        <v>41956</v>
      </c>
      <c r="C150" s="130"/>
      <c r="D150" s="131" t="s">
        <v>601</v>
      </c>
      <c r="E150" s="132" t="s">
        <v>557</v>
      </c>
      <c r="F150" s="133">
        <v>22</v>
      </c>
      <c r="G150" s="132" t="s">
        <v>577</v>
      </c>
      <c r="H150" s="132">
        <v>33.549999999999997</v>
      </c>
      <c r="I150" s="134">
        <v>32</v>
      </c>
      <c r="J150" s="135" t="s">
        <v>602</v>
      </c>
      <c r="K150" s="136">
        <f t="shared" si="79"/>
        <v>11.549999999999997</v>
      </c>
      <c r="L150" s="137">
        <f t="shared" si="80"/>
        <v>0.52499999999999991</v>
      </c>
      <c r="M150" s="132" t="s">
        <v>548</v>
      </c>
      <c r="N150" s="138">
        <v>42188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18</v>
      </c>
      <c r="B151" s="130">
        <v>41976</v>
      </c>
      <c r="C151" s="130"/>
      <c r="D151" s="131" t="s">
        <v>603</v>
      </c>
      <c r="E151" s="132" t="s">
        <v>557</v>
      </c>
      <c r="F151" s="133">
        <v>440</v>
      </c>
      <c r="G151" s="132" t="s">
        <v>577</v>
      </c>
      <c r="H151" s="132">
        <v>520</v>
      </c>
      <c r="I151" s="134">
        <v>520</v>
      </c>
      <c r="J151" s="135" t="s">
        <v>604</v>
      </c>
      <c r="K151" s="136">
        <f t="shared" si="79"/>
        <v>80</v>
      </c>
      <c r="L151" s="137">
        <f t="shared" si="80"/>
        <v>0.18181818181818182</v>
      </c>
      <c r="M151" s="132" t="s">
        <v>548</v>
      </c>
      <c r="N151" s="138">
        <v>42208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19</v>
      </c>
      <c r="B152" s="130">
        <v>41976</v>
      </c>
      <c r="C152" s="130"/>
      <c r="D152" s="131" t="s">
        <v>605</v>
      </c>
      <c r="E152" s="132" t="s">
        <v>557</v>
      </c>
      <c r="F152" s="133">
        <v>360</v>
      </c>
      <c r="G152" s="132" t="s">
        <v>577</v>
      </c>
      <c r="H152" s="132">
        <v>427</v>
      </c>
      <c r="I152" s="134">
        <v>425</v>
      </c>
      <c r="J152" s="135" t="s">
        <v>606</v>
      </c>
      <c r="K152" s="136">
        <f t="shared" si="79"/>
        <v>67</v>
      </c>
      <c r="L152" s="137">
        <f t="shared" si="80"/>
        <v>0.18611111111111112</v>
      </c>
      <c r="M152" s="132" t="s">
        <v>548</v>
      </c>
      <c r="N152" s="138">
        <v>42058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20</v>
      </c>
      <c r="B153" s="130">
        <v>42012</v>
      </c>
      <c r="C153" s="130"/>
      <c r="D153" s="131" t="s">
        <v>607</v>
      </c>
      <c r="E153" s="132" t="s">
        <v>557</v>
      </c>
      <c r="F153" s="133">
        <v>360</v>
      </c>
      <c r="G153" s="132" t="s">
        <v>577</v>
      </c>
      <c r="H153" s="132">
        <v>455</v>
      </c>
      <c r="I153" s="134">
        <v>420</v>
      </c>
      <c r="J153" s="135" t="s">
        <v>608</v>
      </c>
      <c r="K153" s="136">
        <f t="shared" si="79"/>
        <v>95</v>
      </c>
      <c r="L153" s="137">
        <f t="shared" si="80"/>
        <v>0.2638888888888889</v>
      </c>
      <c r="M153" s="132" t="s">
        <v>548</v>
      </c>
      <c r="N153" s="138">
        <v>42024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21</v>
      </c>
      <c r="B154" s="130">
        <v>42012</v>
      </c>
      <c r="C154" s="130"/>
      <c r="D154" s="131" t="s">
        <v>609</v>
      </c>
      <c r="E154" s="132" t="s">
        <v>557</v>
      </c>
      <c r="F154" s="133">
        <v>130</v>
      </c>
      <c r="G154" s="132"/>
      <c r="H154" s="132">
        <v>175.5</v>
      </c>
      <c r="I154" s="134">
        <v>165</v>
      </c>
      <c r="J154" s="135" t="s">
        <v>610</v>
      </c>
      <c r="K154" s="136">
        <f t="shared" si="79"/>
        <v>45.5</v>
      </c>
      <c r="L154" s="137">
        <f t="shared" si="80"/>
        <v>0.35</v>
      </c>
      <c r="M154" s="132" t="s">
        <v>548</v>
      </c>
      <c r="N154" s="138">
        <v>43088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22</v>
      </c>
      <c r="B155" s="130">
        <v>42040</v>
      </c>
      <c r="C155" s="130"/>
      <c r="D155" s="131" t="s">
        <v>388</v>
      </c>
      <c r="E155" s="132" t="s">
        <v>546</v>
      </c>
      <c r="F155" s="133">
        <v>98</v>
      </c>
      <c r="G155" s="132"/>
      <c r="H155" s="132">
        <v>120</v>
      </c>
      <c r="I155" s="134">
        <v>120</v>
      </c>
      <c r="J155" s="135" t="s">
        <v>578</v>
      </c>
      <c r="K155" s="136">
        <f t="shared" si="79"/>
        <v>22</v>
      </c>
      <c r="L155" s="137">
        <f t="shared" si="80"/>
        <v>0.22448979591836735</v>
      </c>
      <c r="M155" s="132" t="s">
        <v>548</v>
      </c>
      <c r="N155" s="138">
        <v>42753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23</v>
      </c>
      <c r="B156" s="130">
        <v>42040</v>
      </c>
      <c r="C156" s="130"/>
      <c r="D156" s="131" t="s">
        <v>611</v>
      </c>
      <c r="E156" s="132" t="s">
        <v>546</v>
      </c>
      <c r="F156" s="133">
        <v>196</v>
      </c>
      <c r="G156" s="132"/>
      <c r="H156" s="132">
        <v>262</v>
      </c>
      <c r="I156" s="134">
        <v>255</v>
      </c>
      <c r="J156" s="135" t="s">
        <v>578</v>
      </c>
      <c r="K156" s="136">
        <f t="shared" si="79"/>
        <v>66</v>
      </c>
      <c r="L156" s="137">
        <f t="shared" si="80"/>
        <v>0.33673469387755101</v>
      </c>
      <c r="M156" s="132" t="s">
        <v>548</v>
      </c>
      <c r="N156" s="138">
        <v>42599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24</v>
      </c>
      <c r="B157" s="140">
        <v>42067</v>
      </c>
      <c r="C157" s="140"/>
      <c r="D157" s="141" t="s">
        <v>387</v>
      </c>
      <c r="E157" s="142" t="s">
        <v>546</v>
      </c>
      <c r="F157" s="143">
        <v>235</v>
      </c>
      <c r="G157" s="143"/>
      <c r="H157" s="144">
        <v>77</v>
      </c>
      <c r="I157" s="144" t="s">
        <v>612</v>
      </c>
      <c r="J157" s="145" t="s">
        <v>613</v>
      </c>
      <c r="K157" s="146">
        <f t="shared" si="79"/>
        <v>-158</v>
      </c>
      <c r="L157" s="147">
        <f t="shared" si="80"/>
        <v>-0.67234042553191486</v>
      </c>
      <c r="M157" s="143" t="s">
        <v>558</v>
      </c>
      <c r="N157" s="140">
        <v>43522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25</v>
      </c>
      <c r="B158" s="130">
        <v>42067</v>
      </c>
      <c r="C158" s="130"/>
      <c r="D158" s="131" t="s">
        <v>614</v>
      </c>
      <c r="E158" s="132" t="s">
        <v>546</v>
      </c>
      <c r="F158" s="133">
        <v>185</v>
      </c>
      <c r="G158" s="132"/>
      <c r="H158" s="132">
        <v>224</v>
      </c>
      <c r="I158" s="134" t="s">
        <v>615</v>
      </c>
      <c r="J158" s="135" t="s">
        <v>578</v>
      </c>
      <c r="K158" s="136">
        <f t="shared" si="79"/>
        <v>39</v>
      </c>
      <c r="L158" s="137">
        <f t="shared" si="80"/>
        <v>0.21081081081081082</v>
      </c>
      <c r="M158" s="132" t="s">
        <v>548</v>
      </c>
      <c r="N158" s="138">
        <v>42647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39">
        <v>26</v>
      </c>
      <c r="B159" s="140">
        <v>42090</v>
      </c>
      <c r="C159" s="140"/>
      <c r="D159" s="148" t="s">
        <v>616</v>
      </c>
      <c r="E159" s="143" t="s">
        <v>546</v>
      </c>
      <c r="F159" s="143">
        <v>49.5</v>
      </c>
      <c r="G159" s="144"/>
      <c r="H159" s="144">
        <v>15.85</v>
      </c>
      <c r="I159" s="144">
        <v>67</v>
      </c>
      <c r="J159" s="145" t="s">
        <v>617</v>
      </c>
      <c r="K159" s="144">
        <f t="shared" si="79"/>
        <v>-33.65</v>
      </c>
      <c r="L159" s="149">
        <f t="shared" si="80"/>
        <v>-0.67979797979797973</v>
      </c>
      <c r="M159" s="143" t="s">
        <v>558</v>
      </c>
      <c r="N159" s="150">
        <v>43627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27</v>
      </c>
      <c r="B160" s="130">
        <v>42093</v>
      </c>
      <c r="C160" s="130"/>
      <c r="D160" s="131" t="s">
        <v>618</v>
      </c>
      <c r="E160" s="132" t="s">
        <v>546</v>
      </c>
      <c r="F160" s="133">
        <v>183.5</v>
      </c>
      <c r="G160" s="132"/>
      <c r="H160" s="132">
        <v>219</v>
      </c>
      <c r="I160" s="134">
        <v>218</v>
      </c>
      <c r="J160" s="135" t="s">
        <v>619</v>
      </c>
      <c r="K160" s="136">
        <f t="shared" si="79"/>
        <v>35.5</v>
      </c>
      <c r="L160" s="137">
        <f t="shared" si="80"/>
        <v>0.19346049046321526</v>
      </c>
      <c r="M160" s="132" t="s">
        <v>548</v>
      </c>
      <c r="N160" s="138">
        <v>42103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28</v>
      </c>
      <c r="B161" s="130">
        <v>42114</v>
      </c>
      <c r="C161" s="130"/>
      <c r="D161" s="131" t="s">
        <v>620</v>
      </c>
      <c r="E161" s="132" t="s">
        <v>546</v>
      </c>
      <c r="F161" s="133">
        <f>(227+237)/2</f>
        <v>232</v>
      </c>
      <c r="G161" s="132"/>
      <c r="H161" s="132">
        <v>298</v>
      </c>
      <c r="I161" s="134">
        <v>298</v>
      </c>
      <c r="J161" s="135" t="s">
        <v>578</v>
      </c>
      <c r="K161" s="136">
        <f t="shared" si="79"/>
        <v>66</v>
      </c>
      <c r="L161" s="137">
        <f t="shared" si="80"/>
        <v>0.28448275862068967</v>
      </c>
      <c r="M161" s="132" t="s">
        <v>548</v>
      </c>
      <c r="N161" s="138">
        <v>42823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29</v>
      </c>
      <c r="B162" s="130">
        <v>42128</v>
      </c>
      <c r="C162" s="130"/>
      <c r="D162" s="131" t="s">
        <v>621</v>
      </c>
      <c r="E162" s="132" t="s">
        <v>557</v>
      </c>
      <c r="F162" s="133">
        <v>385</v>
      </c>
      <c r="G162" s="132"/>
      <c r="H162" s="132">
        <f>212.5+331</f>
        <v>543.5</v>
      </c>
      <c r="I162" s="134">
        <v>510</v>
      </c>
      <c r="J162" s="135" t="s">
        <v>622</v>
      </c>
      <c r="K162" s="136">
        <f t="shared" si="79"/>
        <v>158.5</v>
      </c>
      <c r="L162" s="137">
        <f t="shared" si="80"/>
        <v>0.41168831168831171</v>
      </c>
      <c r="M162" s="132" t="s">
        <v>548</v>
      </c>
      <c r="N162" s="138">
        <v>42235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30</v>
      </c>
      <c r="B163" s="130">
        <v>42128</v>
      </c>
      <c r="C163" s="130"/>
      <c r="D163" s="131" t="s">
        <v>623</v>
      </c>
      <c r="E163" s="132" t="s">
        <v>557</v>
      </c>
      <c r="F163" s="133">
        <v>115.5</v>
      </c>
      <c r="G163" s="132"/>
      <c r="H163" s="132">
        <v>146</v>
      </c>
      <c r="I163" s="134">
        <v>142</v>
      </c>
      <c r="J163" s="135" t="s">
        <v>624</v>
      </c>
      <c r="K163" s="136">
        <f t="shared" si="79"/>
        <v>30.5</v>
      </c>
      <c r="L163" s="137">
        <f t="shared" si="80"/>
        <v>0.26406926406926406</v>
      </c>
      <c r="M163" s="132" t="s">
        <v>548</v>
      </c>
      <c r="N163" s="138">
        <v>42202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31</v>
      </c>
      <c r="B164" s="130">
        <v>42151</v>
      </c>
      <c r="C164" s="130"/>
      <c r="D164" s="131" t="s">
        <v>502</v>
      </c>
      <c r="E164" s="132" t="s">
        <v>557</v>
      </c>
      <c r="F164" s="133">
        <v>237.5</v>
      </c>
      <c r="G164" s="132"/>
      <c r="H164" s="132">
        <v>279.5</v>
      </c>
      <c r="I164" s="134">
        <v>278</v>
      </c>
      <c r="J164" s="135" t="s">
        <v>578</v>
      </c>
      <c r="K164" s="136">
        <f t="shared" si="79"/>
        <v>42</v>
      </c>
      <c r="L164" s="137">
        <f t="shared" si="80"/>
        <v>0.17684210526315788</v>
      </c>
      <c r="M164" s="132" t="s">
        <v>548</v>
      </c>
      <c r="N164" s="138">
        <v>42222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32</v>
      </c>
      <c r="B165" s="130">
        <v>42174</v>
      </c>
      <c r="C165" s="130"/>
      <c r="D165" s="131" t="s">
        <v>596</v>
      </c>
      <c r="E165" s="132" t="s">
        <v>546</v>
      </c>
      <c r="F165" s="133">
        <v>340</v>
      </c>
      <c r="G165" s="132"/>
      <c r="H165" s="132">
        <v>448</v>
      </c>
      <c r="I165" s="134">
        <v>448</v>
      </c>
      <c r="J165" s="135" t="s">
        <v>578</v>
      </c>
      <c r="K165" s="136">
        <f t="shared" si="79"/>
        <v>108</v>
      </c>
      <c r="L165" s="137">
        <f t="shared" si="80"/>
        <v>0.31764705882352939</v>
      </c>
      <c r="M165" s="132" t="s">
        <v>548</v>
      </c>
      <c r="N165" s="138">
        <v>43018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33</v>
      </c>
      <c r="B166" s="130">
        <v>42191</v>
      </c>
      <c r="C166" s="130"/>
      <c r="D166" s="131" t="s">
        <v>625</v>
      </c>
      <c r="E166" s="132" t="s">
        <v>546</v>
      </c>
      <c r="F166" s="133">
        <v>390</v>
      </c>
      <c r="G166" s="132"/>
      <c r="H166" s="132">
        <v>460</v>
      </c>
      <c r="I166" s="134">
        <v>460</v>
      </c>
      <c r="J166" s="135" t="s">
        <v>578</v>
      </c>
      <c r="K166" s="136">
        <f t="shared" ref="K166:K186" si="81">H166-F166</f>
        <v>70</v>
      </c>
      <c r="L166" s="137">
        <f t="shared" ref="L166:L186" si="82">K166/F166</f>
        <v>0.17948717948717949</v>
      </c>
      <c r="M166" s="132" t="s">
        <v>548</v>
      </c>
      <c r="N166" s="138">
        <v>42478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9">
        <v>34</v>
      </c>
      <c r="B167" s="140">
        <v>42195</v>
      </c>
      <c r="C167" s="140"/>
      <c r="D167" s="141" t="s">
        <v>626</v>
      </c>
      <c r="E167" s="142" t="s">
        <v>546</v>
      </c>
      <c r="F167" s="143">
        <v>122.5</v>
      </c>
      <c r="G167" s="143"/>
      <c r="H167" s="144">
        <v>61</v>
      </c>
      <c r="I167" s="144">
        <v>172</v>
      </c>
      <c r="J167" s="145" t="s">
        <v>627</v>
      </c>
      <c r="K167" s="146">
        <f t="shared" si="81"/>
        <v>-61.5</v>
      </c>
      <c r="L167" s="147">
        <f t="shared" si="82"/>
        <v>-0.50204081632653064</v>
      </c>
      <c r="M167" s="143" t="s">
        <v>558</v>
      </c>
      <c r="N167" s="140">
        <v>43333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35</v>
      </c>
      <c r="B168" s="130">
        <v>42219</v>
      </c>
      <c r="C168" s="130"/>
      <c r="D168" s="131" t="s">
        <v>628</v>
      </c>
      <c r="E168" s="132" t="s">
        <v>546</v>
      </c>
      <c r="F168" s="133">
        <v>297.5</v>
      </c>
      <c r="G168" s="132"/>
      <c r="H168" s="132">
        <v>350</v>
      </c>
      <c r="I168" s="134">
        <v>360</v>
      </c>
      <c r="J168" s="135" t="s">
        <v>629</v>
      </c>
      <c r="K168" s="136">
        <f t="shared" si="81"/>
        <v>52.5</v>
      </c>
      <c r="L168" s="137">
        <f t="shared" si="82"/>
        <v>0.17647058823529413</v>
      </c>
      <c r="M168" s="132" t="s">
        <v>548</v>
      </c>
      <c r="N168" s="138">
        <v>42232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29">
        <v>36</v>
      </c>
      <c r="B169" s="130">
        <v>42219</v>
      </c>
      <c r="C169" s="130"/>
      <c r="D169" s="131" t="s">
        <v>630</v>
      </c>
      <c r="E169" s="132" t="s">
        <v>546</v>
      </c>
      <c r="F169" s="133">
        <v>115.5</v>
      </c>
      <c r="G169" s="132"/>
      <c r="H169" s="132">
        <v>149</v>
      </c>
      <c r="I169" s="134">
        <v>140</v>
      </c>
      <c r="J169" s="135" t="s">
        <v>631</v>
      </c>
      <c r="K169" s="136">
        <f t="shared" si="81"/>
        <v>33.5</v>
      </c>
      <c r="L169" s="137">
        <f t="shared" si="82"/>
        <v>0.29004329004329005</v>
      </c>
      <c r="M169" s="132" t="s">
        <v>548</v>
      </c>
      <c r="N169" s="138">
        <v>42740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37</v>
      </c>
      <c r="B170" s="130">
        <v>42251</v>
      </c>
      <c r="C170" s="130"/>
      <c r="D170" s="131" t="s">
        <v>502</v>
      </c>
      <c r="E170" s="132" t="s">
        <v>546</v>
      </c>
      <c r="F170" s="133">
        <v>226</v>
      </c>
      <c r="G170" s="132"/>
      <c r="H170" s="132">
        <v>292</v>
      </c>
      <c r="I170" s="134">
        <v>292</v>
      </c>
      <c r="J170" s="135" t="s">
        <v>632</v>
      </c>
      <c r="K170" s="136">
        <f t="shared" si="81"/>
        <v>66</v>
      </c>
      <c r="L170" s="137">
        <f t="shared" si="82"/>
        <v>0.29203539823008851</v>
      </c>
      <c r="M170" s="132" t="s">
        <v>548</v>
      </c>
      <c r="N170" s="138">
        <v>42286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38</v>
      </c>
      <c r="B171" s="130">
        <v>42254</v>
      </c>
      <c r="C171" s="130"/>
      <c r="D171" s="131" t="s">
        <v>620</v>
      </c>
      <c r="E171" s="132" t="s">
        <v>546</v>
      </c>
      <c r="F171" s="133">
        <v>232.5</v>
      </c>
      <c r="G171" s="132"/>
      <c r="H171" s="132">
        <v>312.5</v>
      </c>
      <c r="I171" s="134">
        <v>310</v>
      </c>
      <c r="J171" s="135" t="s">
        <v>578</v>
      </c>
      <c r="K171" s="136">
        <f t="shared" si="81"/>
        <v>80</v>
      </c>
      <c r="L171" s="137">
        <f t="shared" si="82"/>
        <v>0.34408602150537637</v>
      </c>
      <c r="M171" s="132" t="s">
        <v>548</v>
      </c>
      <c r="N171" s="138">
        <v>42823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39</v>
      </c>
      <c r="B172" s="130">
        <v>42268</v>
      </c>
      <c r="C172" s="130"/>
      <c r="D172" s="131" t="s">
        <v>633</v>
      </c>
      <c r="E172" s="132" t="s">
        <v>546</v>
      </c>
      <c r="F172" s="133">
        <v>196.5</v>
      </c>
      <c r="G172" s="132"/>
      <c r="H172" s="132">
        <v>238</v>
      </c>
      <c r="I172" s="134">
        <v>238</v>
      </c>
      <c r="J172" s="135" t="s">
        <v>632</v>
      </c>
      <c r="K172" s="136">
        <f t="shared" si="81"/>
        <v>41.5</v>
      </c>
      <c r="L172" s="137">
        <f t="shared" si="82"/>
        <v>0.21119592875318066</v>
      </c>
      <c r="M172" s="132" t="s">
        <v>548</v>
      </c>
      <c r="N172" s="138">
        <v>42291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40</v>
      </c>
      <c r="B173" s="130">
        <v>42271</v>
      </c>
      <c r="C173" s="130"/>
      <c r="D173" s="131" t="s">
        <v>576</v>
      </c>
      <c r="E173" s="132" t="s">
        <v>546</v>
      </c>
      <c r="F173" s="133">
        <v>65</v>
      </c>
      <c r="G173" s="132"/>
      <c r="H173" s="132">
        <v>82</v>
      </c>
      <c r="I173" s="134">
        <v>82</v>
      </c>
      <c r="J173" s="135" t="s">
        <v>632</v>
      </c>
      <c r="K173" s="136">
        <f t="shared" si="81"/>
        <v>17</v>
      </c>
      <c r="L173" s="137">
        <f t="shared" si="82"/>
        <v>0.26153846153846155</v>
      </c>
      <c r="M173" s="132" t="s">
        <v>548</v>
      </c>
      <c r="N173" s="138">
        <v>42578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41</v>
      </c>
      <c r="B174" s="130">
        <v>42291</v>
      </c>
      <c r="C174" s="130"/>
      <c r="D174" s="131" t="s">
        <v>634</v>
      </c>
      <c r="E174" s="132" t="s">
        <v>546</v>
      </c>
      <c r="F174" s="133">
        <v>144</v>
      </c>
      <c r="G174" s="132"/>
      <c r="H174" s="132">
        <v>182.5</v>
      </c>
      <c r="I174" s="134">
        <v>181</v>
      </c>
      <c r="J174" s="135" t="s">
        <v>632</v>
      </c>
      <c r="K174" s="136">
        <f t="shared" si="81"/>
        <v>38.5</v>
      </c>
      <c r="L174" s="137">
        <f t="shared" si="82"/>
        <v>0.2673611111111111</v>
      </c>
      <c r="M174" s="132" t="s">
        <v>548</v>
      </c>
      <c r="N174" s="138">
        <v>42817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42</v>
      </c>
      <c r="B175" s="130">
        <v>42291</v>
      </c>
      <c r="C175" s="130"/>
      <c r="D175" s="131" t="s">
        <v>635</v>
      </c>
      <c r="E175" s="132" t="s">
        <v>546</v>
      </c>
      <c r="F175" s="133">
        <v>264</v>
      </c>
      <c r="G175" s="132"/>
      <c r="H175" s="132">
        <v>311</v>
      </c>
      <c r="I175" s="134">
        <v>311</v>
      </c>
      <c r="J175" s="135" t="s">
        <v>632</v>
      </c>
      <c r="K175" s="136">
        <f t="shared" si="81"/>
        <v>47</v>
      </c>
      <c r="L175" s="137">
        <f t="shared" si="82"/>
        <v>0.17803030303030304</v>
      </c>
      <c r="M175" s="132" t="s">
        <v>548</v>
      </c>
      <c r="N175" s="138">
        <v>42604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29">
        <v>43</v>
      </c>
      <c r="B176" s="130">
        <v>42318</v>
      </c>
      <c r="C176" s="130"/>
      <c r="D176" s="131" t="s">
        <v>636</v>
      </c>
      <c r="E176" s="132" t="s">
        <v>557</v>
      </c>
      <c r="F176" s="133">
        <v>549.5</v>
      </c>
      <c r="G176" s="132"/>
      <c r="H176" s="132">
        <v>630</v>
      </c>
      <c r="I176" s="134">
        <v>630</v>
      </c>
      <c r="J176" s="135" t="s">
        <v>632</v>
      </c>
      <c r="K176" s="136">
        <f t="shared" si="81"/>
        <v>80.5</v>
      </c>
      <c r="L176" s="137">
        <f t="shared" si="82"/>
        <v>0.1464968152866242</v>
      </c>
      <c r="M176" s="132" t="s">
        <v>548</v>
      </c>
      <c r="N176" s="138">
        <v>42419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44</v>
      </c>
      <c r="B177" s="130">
        <v>42342</v>
      </c>
      <c r="C177" s="130"/>
      <c r="D177" s="131" t="s">
        <v>637</v>
      </c>
      <c r="E177" s="132" t="s">
        <v>546</v>
      </c>
      <c r="F177" s="133">
        <v>1027.5</v>
      </c>
      <c r="G177" s="132"/>
      <c r="H177" s="132">
        <v>1315</v>
      </c>
      <c r="I177" s="134">
        <v>1250</v>
      </c>
      <c r="J177" s="135" t="s">
        <v>632</v>
      </c>
      <c r="K177" s="136">
        <f t="shared" si="81"/>
        <v>287.5</v>
      </c>
      <c r="L177" s="137">
        <f t="shared" si="82"/>
        <v>0.27980535279805352</v>
      </c>
      <c r="M177" s="132" t="s">
        <v>548</v>
      </c>
      <c r="N177" s="138">
        <v>43244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45</v>
      </c>
      <c r="B178" s="130">
        <v>42367</v>
      </c>
      <c r="C178" s="130"/>
      <c r="D178" s="131" t="s">
        <v>638</v>
      </c>
      <c r="E178" s="132" t="s">
        <v>546</v>
      </c>
      <c r="F178" s="133">
        <v>465</v>
      </c>
      <c r="G178" s="132"/>
      <c r="H178" s="132">
        <v>540</v>
      </c>
      <c r="I178" s="134">
        <v>540</v>
      </c>
      <c r="J178" s="135" t="s">
        <v>632</v>
      </c>
      <c r="K178" s="136">
        <f t="shared" si="81"/>
        <v>75</v>
      </c>
      <c r="L178" s="137">
        <f t="shared" si="82"/>
        <v>0.16129032258064516</v>
      </c>
      <c r="M178" s="132" t="s">
        <v>548</v>
      </c>
      <c r="N178" s="138">
        <v>42530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46</v>
      </c>
      <c r="B179" s="130">
        <v>42380</v>
      </c>
      <c r="C179" s="130"/>
      <c r="D179" s="131" t="s">
        <v>388</v>
      </c>
      <c r="E179" s="132" t="s">
        <v>557</v>
      </c>
      <c r="F179" s="133">
        <v>81</v>
      </c>
      <c r="G179" s="132"/>
      <c r="H179" s="132">
        <v>110</v>
      </c>
      <c r="I179" s="134">
        <v>110</v>
      </c>
      <c r="J179" s="135" t="s">
        <v>632</v>
      </c>
      <c r="K179" s="136">
        <f t="shared" si="81"/>
        <v>29</v>
      </c>
      <c r="L179" s="137">
        <f t="shared" si="82"/>
        <v>0.35802469135802467</v>
      </c>
      <c r="M179" s="132" t="s">
        <v>548</v>
      </c>
      <c r="N179" s="138">
        <v>42745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47</v>
      </c>
      <c r="B180" s="130">
        <v>42382</v>
      </c>
      <c r="C180" s="130"/>
      <c r="D180" s="131" t="s">
        <v>639</v>
      </c>
      <c r="E180" s="132" t="s">
        <v>557</v>
      </c>
      <c r="F180" s="133">
        <v>417.5</v>
      </c>
      <c r="G180" s="132"/>
      <c r="H180" s="132">
        <v>547</v>
      </c>
      <c r="I180" s="134">
        <v>535</v>
      </c>
      <c r="J180" s="135" t="s">
        <v>632</v>
      </c>
      <c r="K180" s="136">
        <f t="shared" si="81"/>
        <v>129.5</v>
      </c>
      <c r="L180" s="137">
        <f t="shared" si="82"/>
        <v>0.31017964071856285</v>
      </c>
      <c r="M180" s="132" t="s">
        <v>548</v>
      </c>
      <c r="N180" s="138">
        <v>42578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48</v>
      </c>
      <c r="B181" s="130">
        <v>42408</v>
      </c>
      <c r="C181" s="130"/>
      <c r="D181" s="131" t="s">
        <v>640</v>
      </c>
      <c r="E181" s="132" t="s">
        <v>546</v>
      </c>
      <c r="F181" s="133">
        <v>650</v>
      </c>
      <c r="G181" s="132"/>
      <c r="H181" s="132">
        <v>800</v>
      </c>
      <c r="I181" s="134">
        <v>800</v>
      </c>
      <c r="J181" s="135" t="s">
        <v>632</v>
      </c>
      <c r="K181" s="136">
        <f t="shared" si="81"/>
        <v>150</v>
      </c>
      <c r="L181" s="137">
        <f t="shared" si="82"/>
        <v>0.23076923076923078</v>
      </c>
      <c r="M181" s="132" t="s">
        <v>548</v>
      </c>
      <c r="N181" s="138">
        <v>43154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49</v>
      </c>
      <c r="B182" s="130">
        <v>42433</v>
      </c>
      <c r="C182" s="130"/>
      <c r="D182" s="131" t="s">
        <v>232</v>
      </c>
      <c r="E182" s="132" t="s">
        <v>546</v>
      </c>
      <c r="F182" s="133">
        <v>437.5</v>
      </c>
      <c r="G182" s="132"/>
      <c r="H182" s="132">
        <v>504.5</v>
      </c>
      <c r="I182" s="134">
        <v>522</v>
      </c>
      <c r="J182" s="135" t="s">
        <v>641</v>
      </c>
      <c r="K182" s="136">
        <f t="shared" si="81"/>
        <v>67</v>
      </c>
      <c r="L182" s="137">
        <f t="shared" si="82"/>
        <v>0.15314285714285714</v>
      </c>
      <c r="M182" s="132" t="s">
        <v>548</v>
      </c>
      <c r="N182" s="138">
        <v>42480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29">
        <v>50</v>
      </c>
      <c r="B183" s="130">
        <v>42438</v>
      </c>
      <c r="C183" s="130"/>
      <c r="D183" s="131" t="s">
        <v>642</v>
      </c>
      <c r="E183" s="132" t="s">
        <v>546</v>
      </c>
      <c r="F183" s="133">
        <v>189.5</v>
      </c>
      <c r="G183" s="132"/>
      <c r="H183" s="132">
        <v>218</v>
      </c>
      <c r="I183" s="134">
        <v>218</v>
      </c>
      <c r="J183" s="135" t="s">
        <v>632</v>
      </c>
      <c r="K183" s="136">
        <f t="shared" si="81"/>
        <v>28.5</v>
      </c>
      <c r="L183" s="137">
        <f t="shared" si="82"/>
        <v>0.15039577836411611</v>
      </c>
      <c r="M183" s="132" t="s">
        <v>548</v>
      </c>
      <c r="N183" s="138">
        <v>43034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39">
        <v>51</v>
      </c>
      <c r="B184" s="140">
        <v>42471</v>
      </c>
      <c r="C184" s="140"/>
      <c r="D184" s="148" t="s">
        <v>643</v>
      </c>
      <c r="E184" s="143" t="s">
        <v>546</v>
      </c>
      <c r="F184" s="143">
        <v>36.5</v>
      </c>
      <c r="G184" s="144"/>
      <c r="H184" s="144">
        <v>15.85</v>
      </c>
      <c r="I184" s="144">
        <v>60</v>
      </c>
      <c r="J184" s="145" t="s">
        <v>644</v>
      </c>
      <c r="K184" s="146">
        <f t="shared" si="81"/>
        <v>-20.65</v>
      </c>
      <c r="L184" s="147">
        <f t="shared" si="82"/>
        <v>-0.5657534246575342</v>
      </c>
      <c r="M184" s="143" t="s">
        <v>558</v>
      </c>
      <c r="N184" s="151">
        <v>43627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29">
        <v>52</v>
      </c>
      <c r="B185" s="130">
        <v>42472</v>
      </c>
      <c r="C185" s="130"/>
      <c r="D185" s="131" t="s">
        <v>645</v>
      </c>
      <c r="E185" s="132" t="s">
        <v>546</v>
      </c>
      <c r="F185" s="133">
        <v>93</v>
      </c>
      <c r="G185" s="132"/>
      <c r="H185" s="132">
        <v>149</v>
      </c>
      <c r="I185" s="134">
        <v>140</v>
      </c>
      <c r="J185" s="135" t="s">
        <v>646</v>
      </c>
      <c r="K185" s="136">
        <f t="shared" si="81"/>
        <v>56</v>
      </c>
      <c r="L185" s="137">
        <f t="shared" si="82"/>
        <v>0.60215053763440862</v>
      </c>
      <c r="M185" s="132" t="s">
        <v>548</v>
      </c>
      <c r="N185" s="138">
        <v>42740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53</v>
      </c>
      <c r="B186" s="130">
        <v>42472</v>
      </c>
      <c r="C186" s="130"/>
      <c r="D186" s="131" t="s">
        <v>647</v>
      </c>
      <c r="E186" s="132" t="s">
        <v>546</v>
      </c>
      <c r="F186" s="133">
        <v>130</v>
      </c>
      <c r="G186" s="132"/>
      <c r="H186" s="132">
        <v>150</v>
      </c>
      <c r="I186" s="134" t="s">
        <v>648</v>
      </c>
      <c r="J186" s="135" t="s">
        <v>632</v>
      </c>
      <c r="K186" s="136">
        <f t="shared" si="81"/>
        <v>20</v>
      </c>
      <c r="L186" s="137">
        <f t="shared" si="82"/>
        <v>0.15384615384615385</v>
      </c>
      <c r="M186" s="132" t="s">
        <v>548</v>
      </c>
      <c r="N186" s="138">
        <v>42564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54</v>
      </c>
      <c r="B187" s="130">
        <v>42473</v>
      </c>
      <c r="C187" s="130"/>
      <c r="D187" s="131" t="s">
        <v>649</v>
      </c>
      <c r="E187" s="132" t="s">
        <v>546</v>
      </c>
      <c r="F187" s="133">
        <v>196</v>
      </c>
      <c r="G187" s="132"/>
      <c r="H187" s="132">
        <v>299</v>
      </c>
      <c r="I187" s="134">
        <v>299</v>
      </c>
      <c r="J187" s="135" t="s">
        <v>632</v>
      </c>
      <c r="K187" s="136">
        <v>103</v>
      </c>
      <c r="L187" s="137">
        <v>0.52551020408163296</v>
      </c>
      <c r="M187" s="132" t="s">
        <v>548</v>
      </c>
      <c r="N187" s="138">
        <v>42620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55</v>
      </c>
      <c r="B188" s="130">
        <v>42473</v>
      </c>
      <c r="C188" s="130"/>
      <c r="D188" s="131" t="s">
        <v>650</v>
      </c>
      <c r="E188" s="132" t="s">
        <v>546</v>
      </c>
      <c r="F188" s="133">
        <v>88</v>
      </c>
      <c r="G188" s="132"/>
      <c r="H188" s="132">
        <v>103</v>
      </c>
      <c r="I188" s="134">
        <v>103</v>
      </c>
      <c r="J188" s="135" t="s">
        <v>632</v>
      </c>
      <c r="K188" s="136">
        <v>15</v>
      </c>
      <c r="L188" s="137">
        <v>0.170454545454545</v>
      </c>
      <c r="M188" s="132" t="s">
        <v>548</v>
      </c>
      <c r="N188" s="138">
        <v>42530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56</v>
      </c>
      <c r="B189" s="130">
        <v>42492</v>
      </c>
      <c r="C189" s="130"/>
      <c r="D189" s="131" t="s">
        <v>651</v>
      </c>
      <c r="E189" s="132" t="s">
        <v>546</v>
      </c>
      <c r="F189" s="133">
        <v>127.5</v>
      </c>
      <c r="G189" s="132"/>
      <c r="H189" s="132">
        <v>148</v>
      </c>
      <c r="I189" s="134" t="s">
        <v>652</v>
      </c>
      <c r="J189" s="135" t="s">
        <v>632</v>
      </c>
      <c r="K189" s="136">
        <f>H189-F189</f>
        <v>20.5</v>
      </c>
      <c r="L189" s="137">
        <f>K189/F189</f>
        <v>0.16078431372549021</v>
      </c>
      <c r="M189" s="132" t="s">
        <v>548</v>
      </c>
      <c r="N189" s="138">
        <v>42564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57</v>
      </c>
      <c r="B190" s="130">
        <v>42493</v>
      </c>
      <c r="C190" s="130"/>
      <c r="D190" s="131" t="s">
        <v>653</v>
      </c>
      <c r="E190" s="132" t="s">
        <v>546</v>
      </c>
      <c r="F190" s="133">
        <v>675</v>
      </c>
      <c r="G190" s="132"/>
      <c r="H190" s="132">
        <v>815</v>
      </c>
      <c r="I190" s="134" t="s">
        <v>654</v>
      </c>
      <c r="J190" s="135" t="s">
        <v>632</v>
      </c>
      <c r="K190" s="136">
        <f>H190-F190</f>
        <v>140</v>
      </c>
      <c r="L190" s="137">
        <f>K190/F190</f>
        <v>0.2074074074074074</v>
      </c>
      <c r="M190" s="132" t="s">
        <v>548</v>
      </c>
      <c r="N190" s="138">
        <v>43154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39">
        <v>58</v>
      </c>
      <c r="B191" s="140">
        <v>42522</v>
      </c>
      <c r="C191" s="140"/>
      <c r="D191" s="141" t="s">
        <v>655</v>
      </c>
      <c r="E191" s="142" t="s">
        <v>546</v>
      </c>
      <c r="F191" s="143">
        <v>500</v>
      </c>
      <c r="G191" s="143"/>
      <c r="H191" s="144">
        <v>232.5</v>
      </c>
      <c r="I191" s="144" t="s">
        <v>656</v>
      </c>
      <c r="J191" s="145" t="s">
        <v>657</v>
      </c>
      <c r="K191" s="146">
        <f>H191-F191</f>
        <v>-267.5</v>
      </c>
      <c r="L191" s="147">
        <f>K191/F191</f>
        <v>-0.53500000000000003</v>
      </c>
      <c r="M191" s="143" t="s">
        <v>558</v>
      </c>
      <c r="N191" s="140">
        <v>43735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59</v>
      </c>
      <c r="B192" s="130">
        <v>42527</v>
      </c>
      <c r="C192" s="130"/>
      <c r="D192" s="131" t="s">
        <v>504</v>
      </c>
      <c r="E192" s="132" t="s">
        <v>546</v>
      </c>
      <c r="F192" s="133">
        <v>110</v>
      </c>
      <c r="G192" s="132"/>
      <c r="H192" s="132">
        <v>126.5</v>
      </c>
      <c r="I192" s="134">
        <v>125</v>
      </c>
      <c r="J192" s="135" t="s">
        <v>584</v>
      </c>
      <c r="K192" s="136">
        <f>H192-F192</f>
        <v>16.5</v>
      </c>
      <c r="L192" s="137">
        <f>K192/F192</f>
        <v>0.15</v>
      </c>
      <c r="M192" s="132" t="s">
        <v>548</v>
      </c>
      <c r="N192" s="138">
        <v>42552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60</v>
      </c>
      <c r="B193" s="130">
        <v>42538</v>
      </c>
      <c r="C193" s="130"/>
      <c r="D193" s="131" t="s">
        <v>658</v>
      </c>
      <c r="E193" s="132" t="s">
        <v>546</v>
      </c>
      <c r="F193" s="133">
        <v>44</v>
      </c>
      <c r="G193" s="132"/>
      <c r="H193" s="132">
        <v>69.5</v>
      </c>
      <c r="I193" s="134">
        <v>69.5</v>
      </c>
      <c r="J193" s="135" t="s">
        <v>659</v>
      </c>
      <c r="K193" s="136">
        <f>H193-F193</f>
        <v>25.5</v>
      </c>
      <c r="L193" s="137">
        <f>K193/F193</f>
        <v>0.57954545454545459</v>
      </c>
      <c r="M193" s="132" t="s">
        <v>548</v>
      </c>
      <c r="N193" s="138">
        <v>42977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61</v>
      </c>
      <c r="B194" s="130">
        <v>42549</v>
      </c>
      <c r="C194" s="130"/>
      <c r="D194" s="131" t="s">
        <v>660</v>
      </c>
      <c r="E194" s="132" t="s">
        <v>546</v>
      </c>
      <c r="F194" s="133">
        <v>262.5</v>
      </c>
      <c r="G194" s="132"/>
      <c r="H194" s="132">
        <v>340</v>
      </c>
      <c r="I194" s="134">
        <v>333</v>
      </c>
      <c r="J194" s="135" t="s">
        <v>661</v>
      </c>
      <c r="K194" s="136">
        <v>77.5</v>
      </c>
      <c r="L194" s="137">
        <v>0.29523809523809502</v>
      </c>
      <c r="M194" s="132" t="s">
        <v>548</v>
      </c>
      <c r="N194" s="138">
        <v>43017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29">
        <v>62</v>
      </c>
      <c r="B195" s="130">
        <v>42549</v>
      </c>
      <c r="C195" s="130"/>
      <c r="D195" s="131" t="s">
        <v>662</v>
      </c>
      <c r="E195" s="132" t="s">
        <v>546</v>
      </c>
      <c r="F195" s="133">
        <v>840</v>
      </c>
      <c r="G195" s="132"/>
      <c r="H195" s="132">
        <v>1230</v>
      </c>
      <c r="I195" s="134">
        <v>1230</v>
      </c>
      <c r="J195" s="135" t="s">
        <v>632</v>
      </c>
      <c r="K195" s="136">
        <v>390</v>
      </c>
      <c r="L195" s="137">
        <v>0.46428571428571402</v>
      </c>
      <c r="M195" s="132" t="s">
        <v>548</v>
      </c>
      <c r="N195" s="138">
        <v>42649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2">
        <v>63</v>
      </c>
      <c r="B196" s="153">
        <v>42556</v>
      </c>
      <c r="C196" s="153"/>
      <c r="D196" s="154" t="s">
        <v>663</v>
      </c>
      <c r="E196" s="155" t="s">
        <v>546</v>
      </c>
      <c r="F196" s="155">
        <v>395</v>
      </c>
      <c r="G196" s="156"/>
      <c r="H196" s="156">
        <f>(468.5+342.5)/2</f>
        <v>405.5</v>
      </c>
      <c r="I196" s="156">
        <v>510</v>
      </c>
      <c r="J196" s="157" t="s">
        <v>664</v>
      </c>
      <c r="K196" s="158">
        <f t="shared" ref="K196:K202" si="83">H196-F196</f>
        <v>10.5</v>
      </c>
      <c r="L196" s="159">
        <f t="shared" ref="L196:L202" si="84">K196/F196</f>
        <v>2.6582278481012658E-2</v>
      </c>
      <c r="M196" s="155" t="s">
        <v>565</v>
      </c>
      <c r="N196" s="153">
        <v>43606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39">
        <v>64</v>
      </c>
      <c r="B197" s="140">
        <v>42584</v>
      </c>
      <c r="C197" s="140"/>
      <c r="D197" s="141" t="s">
        <v>665</v>
      </c>
      <c r="E197" s="142" t="s">
        <v>557</v>
      </c>
      <c r="F197" s="143">
        <f>169.5-12.8</f>
        <v>156.69999999999999</v>
      </c>
      <c r="G197" s="143"/>
      <c r="H197" s="144">
        <v>77</v>
      </c>
      <c r="I197" s="144" t="s">
        <v>666</v>
      </c>
      <c r="J197" s="145" t="s">
        <v>667</v>
      </c>
      <c r="K197" s="146">
        <f t="shared" si="83"/>
        <v>-79.699999999999989</v>
      </c>
      <c r="L197" s="147">
        <f t="shared" si="84"/>
        <v>-0.50861518825781749</v>
      </c>
      <c r="M197" s="143" t="s">
        <v>558</v>
      </c>
      <c r="N197" s="140">
        <v>43522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39">
        <v>65</v>
      </c>
      <c r="B198" s="140">
        <v>42586</v>
      </c>
      <c r="C198" s="140"/>
      <c r="D198" s="141" t="s">
        <v>668</v>
      </c>
      <c r="E198" s="142" t="s">
        <v>546</v>
      </c>
      <c r="F198" s="143">
        <v>400</v>
      </c>
      <c r="G198" s="143"/>
      <c r="H198" s="144">
        <v>305</v>
      </c>
      <c r="I198" s="144">
        <v>475</v>
      </c>
      <c r="J198" s="145" t="s">
        <v>669</v>
      </c>
      <c r="K198" s="146">
        <f t="shared" si="83"/>
        <v>-95</v>
      </c>
      <c r="L198" s="147">
        <f t="shared" si="84"/>
        <v>-0.23749999999999999</v>
      </c>
      <c r="M198" s="143" t="s">
        <v>558</v>
      </c>
      <c r="N198" s="140">
        <v>43606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66</v>
      </c>
      <c r="B199" s="130">
        <v>42593</v>
      </c>
      <c r="C199" s="130"/>
      <c r="D199" s="131" t="s">
        <v>670</v>
      </c>
      <c r="E199" s="132" t="s">
        <v>546</v>
      </c>
      <c r="F199" s="133">
        <v>86.5</v>
      </c>
      <c r="G199" s="132"/>
      <c r="H199" s="132">
        <v>130</v>
      </c>
      <c r="I199" s="134">
        <v>130</v>
      </c>
      <c r="J199" s="135" t="s">
        <v>671</v>
      </c>
      <c r="K199" s="136">
        <f t="shared" si="83"/>
        <v>43.5</v>
      </c>
      <c r="L199" s="137">
        <f t="shared" si="84"/>
        <v>0.50289017341040465</v>
      </c>
      <c r="M199" s="132" t="s">
        <v>548</v>
      </c>
      <c r="N199" s="138">
        <v>43091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39">
        <v>67</v>
      </c>
      <c r="B200" s="140">
        <v>42600</v>
      </c>
      <c r="C200" s="140"/>
      <c r="D200" s="141" t="s">
        <v>119</v>
      </c>
      <c r="E200" s="142" t="s">
        <v>546</v>
      </c>
      <c r="F200" s="143">
        <v>133.5</v>
      </c>
      <c r="G200" s="143"/>
      <c r="H200" s="144">
        <v>126.5</v>
      </c>
      <c r="I200" s="144">
        <v>178</v>
      </c>
      <c r="J200" s="145" t="s">
        <v>672</v>
      </c>
      <c r="K200" s="146">
        <f t="shared" si="83"/>
        <v>-7</v>
      </c>
      <c r="L200" s="147">
        <f t="shared" si="84"/>
        <v>-5.2434456928838954E-2</v>
      </c>
      <c r="M200" s="143" t="s">
        <v>558</v>
      </c>
      <c r="N200" s="140">
        <v>42615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68</v>
      </c>
      <c r="B201" s="130">
        <v>42613</v>
      </c>
      <c r="C201" s="130"/>
      <c r="D201" s="131" t="s">
        <v>673</v>
      </c>
      <c r="E201" s="132" t="s">
        <v>546</v>
      </c>
      <c r="F201" s="133">
        <v>560</v>
      </c>
      <c r="G201" s="132"/>
      <c r="H201" s="132">
        <v>725</v>
      </c>
      <c r="I201" s="134">
        <v>725</v>
      </c>
      <c r="J201" s="135" t="s">
        <v>578</v>
      </c>
      <c r="K201" s="136">
        <f t="shared" si="83"/>
        <v>165</v>
      </c>
      <c r="L201" s="137">
        <f t="shared" si="84"/>
        <v>0.29464285714285715</v>
      </c>
      <c r="M201" s="132" t="s">
        <v>548</v>
      </c>
      <c r="N201" s="138">
        <v>42456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69</v>
      </c>
      <c r="B202" s="130">
        <v>42614</v>
      </c>
      <c r="C202" s="130"/>
      <c r="D202" s="131" t="s">
        <v>674</v>
      </c>
      <c r="E202" s="132" t="s">
        <v>546</v>
      </c>
      <c r="F202" s="133">
        <v>160.5</v>
      </c>
      <c r="G202" s="132"/>
      <c r="H202" s="132">
        <v>210</v>
      </c>
      <c r="I202" s="134">
        <v>210</v>
      </c>
      <c r="J202" s="135" t="s">
        <v>578</v>
      </c>
      <c r="K202" s="136">
        <f t="shared" si="83"/>
        <v>49.5</v>
      </c>
      <c r="L202" s="137">
        <f t="shared" si="84"/>
        <v>0.30841121495327101</v>
      </c>
      <c r="M202" s="132" t="s">
        <v>548</v>
      </c>
      <c r="N202" s="138">
        <v>42871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70</v>
      </c>
      <c r="B203" s="130">
        <v>42646</v>
      </c>
      <c r="C203" s="130"/>
      <c r="D203" s="131" t="s">
        <v>397</v>
      </c>
      <c r="E203" s="132" t="s">
        <v>546</v>
      </c>
      <c r="F203" s="133">
        <v>430</v>
      </c>
      <c r="G203" s="132"/>
      <c r="H203" s="132">
        <v>596</v>
      </c>
      <c r="I203" s="134">
        <v>575</v>
      </c>
      <c r="J203" s="135" t="s">
        <v>675</v>
      </c>
      <c r="K203" s="136">
        <v>166</v>
      </c>
      <c r="L203" s="137">
        <v>0.38604651162790699</v>
      </c>
      <c r="M203" s="132" t="s">
        <v>548</v>
      </c>
      <c r="N203" s="138">
        <v>42769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71</v>
      </c>
      <c r="B204" s="130">
        <v>42657</v>
      </c>
      <c r="C204" s="130"/>
      <c r="D204" s="131" t="s">
        <v>676</v>
      </c>
      <c r="E204" s="132" t="s">
        <v>546</v>
      </c>
      <c r="F204" s="133">
        <v>280</v>
      </c>
      <c r="G204" s="132"/>
      <c r="H204" s="132">
        <v>345</v>
      </c>
      <c r="I204" s="134">
        <v>345</v>
      </c>
      <c r="J204" s="135" t="s">
        <v>578</v>
      </c>
      <c r="K204" s="136">
        <f t="shared" ref="K204:K209" si="85">H204-F204</f>
        <v>65</v>
      </c>
      <c r="L204" s="137">
        <f>K204/F204</f>
        <v>0.23214285714285715</v>
      </c>
      <c r="M204" s="132" t="s">
        <v>548</v>
      </c>
      <c r="N204" s="138">
        <v>42814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29">
        <v>72</v>
      </c>
      <c r="B205" s="130">
        <v>42657</v>
      </c>
      <c r="C205" s="130"/>
      <c r="D205" s="131" t="s">
        <v>677</v>
      </c>
      <c r="E205" s="132" t="s">
        <v>546</v>
      </c>
      <c r="F205" s="133">
        <v>245</v>
      </c>
      <c r="G205" s="132"/>
      <c r="H205" s="132">
        <v>325.5</v>
      </c>
      <c r="I205" s="134">
        <v>330</v>
      </c>
      <c r="J205" s="135" t="s">
        <v>678</v>
      </c>
      <c r="K205" s="136">
        <f t="shared" si="85"/>
        <v>80.5</v>
      </c>
      <c r="L205" s="137">
        <f>K205/F205</f>
        <v>0.32857142857142857</v>
      </c>
      <c r="M205" s="132" t="s">
        <v>548</v>
      </c>
      <c r="N205" s="138">
        <v>42769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73</v>
      </c>
      <c r="B206" s="130">
        <v>42660</v>
      </c>
      <c r="C206" s="130"/>
      <c r="D206" s="131" t="s">
        <v>679</v>
      </c>
      <c r="E206" s="132" t="s">
        <v>546</v>
      </c>
      <c r="F206" s="133">
        <v>125</v>
      </c>
      <c r="G206" s="132"/>
      <c r="H206" s="132">
        <v>160</v>
      </c>
      <c r="I206" s="134">
        <v>160</v>
      </c>
      <c r="J206" s="135" t="s">
        <v>632</v>
      </c>
      <c r="K206" s="136">
        <f t="shared" si="85"/>
        <v>35</v>
      </c>
      <c r="L206" s="137">
        <v>0.28000000000000003</v>
      </c>
      <c r="M206" s="132" t="s">
        <v>548</v>
      </c>
      <c r="N206" s="138">
        <v>42803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74</v>
      </c>
      <c r="B207" s="130">
        <v>42660</v>
      </c>
      <c r="C207" s="130"/>
      <c r="D207" s="131" t="s">
        <v>680</v>
      </c>
      <c r="E207" s="132" t="s">
        <v>546</v>
      </c>
      <c r="F207" s="133">
        <v>114</v>
      </c>
      <c r="G207" s="132"/>
      <c r="H207" s="132">
        <v>145</v>
      </c>
      <c r="I207" s="134">
        <v>145</v>
      </c>
      <c r="J207" s="135" t="s">
        <v>632</v>
      </c>
      <c r="K207" s="136">
        <f t="shared" si="85"/>
        <v>31</v>
      </c>
      <c r="L207" s="137">
        <f>K207/F207</f>
        <v>0.27192982456140352</v>
      </c>
      <c r="M207" s="132" t="s">
        <v>548</v>
      </c>
      <c r="N207" s="138">
        <v>42859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75</v>
      </c>
      <c r="B208" s="130">
        <v>42660</v>
      </c>
      <c r="C208" s="130"/>
      <c r="D208" s="131" t="s">
        <v>681</v>
      </c>
      <c r="E208" s="132" t="s">
        <v>546</v>
      </c>
      <c r="F208" s="133">
        <v>212</v>
      </c>
      <c r="G208" s="132"/>
      <c r="H208" s="132">
        <v>280</v>
      </c>
      <c r="I208" s="134">
        <v>276</v>
      </c>
      <c r="J208" s="135" t="s">
        <v>682</v>
      </c>
      <c r="K208" s="136">
        <f t="shared" si="85"/>
        <v>68</v>
      </c>
      <c r="L208" s="137">
        <f>K208/F208</f>
        <v>0.32075471698113206</v>
      </c>
      <c r="M208" s="132" t="s">
        <v>548</v>
      </c>
      <c r="N208" s="138">
        <v>42858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76</v>
      </c>
      <c r="B209" s="130">
        <v>42678</v>
      </c>
      <c r="C209" s="130"/>
      <c r="D209" s="131" t="s">
        <v>440</v>
      </c>
      <c r="E209" s="132" t="s">
        <v>546</v>
      </c>
      <c r="F209" s="133">
        <v>155</v>
      </c>
      <c r="G209" s="132"/>
      <c r="H209" s="132">
        <v>210</v>
      </c>
      <c r="I209" s="134">
        <v>210</v>
      </c>
      <c r="J209" s="135" t="s">
        <v>683</v>
      </c>
      <c r="K209" s="136">
        <f t="shared" si="85"/>
        <v>55</v>
      </c>
      <c r="L209" s="137">
        <f>K209/F209</f>
        <v>0.35483870967741937</v>
      </c>
      <c r="M209" s="132" t="s">
        <v>548</v>
      </c>
      <c r="N209" s="138">
        <v>42944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39">
        <v>77</v>
      </c>
      <c r="B210" s="140">
        <v>42710</v>
      </c>
      <c r="C210" s="140"/>
      <c r="D210" s="141" t="s">
        <v>684</v>
      </c>
      <c r="E210" s="142" t="s">
        <v>546</v>
      </c>
      <c r="F210" s="143">
        <v>150.5</v>
      </c>
      <c r="G210" s="143"/>
      <c r="H210" s="144">
        <v>72.5</v>
      </c>
      <c r="I210" s="144">
        <v>174</v>
      </c>
      <c r="J210" s="145" t="s">
        <v>685</v>
      </c>
      <c r="K210" s="146">
        <v>-78</v>
      </c>
      <c r="L210" s="147">
        <v>-0.51827242524916906</v>
      </c>
      <c r="M210" s="143" t="s">
        <v>558</v>
      </c>
      <c r="N210" s="140">
        <v>43333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29">
        <v>78</v>
      </c>
      <c r="B211" s="130">
        <v>42712</v>
      </c>
      <c r="C211" s="130"/>
      <c r="D211" s="131" t="s">
        <v>686</v>
      </c>
      <c r="E211" s="132" t="s">
        <v>546</v>
      </c>
      <c r="F211" s="133">
        <v>380</v>
      </c>
      <c r="G211" s="132"/>
      <c r="H211" s="132">
        <v>478</v>
      </c>
      <c r="I211" s="134">
        <v>468</v>
      </c>
      <c r="J211" s="135" t="s">
        <v>632</v>
      </c>
      <c r="K211" s="136">
        <f>H211-F211</f>
        <v>98</v>
      </c>
      <c r="L211" s="137">
        <f>K211/F211</f>
        <v>0.25789473684210529</v>
      </c>
      <c r="M211" s="132" t="s">
        <v>548</v>
      </c>
      <c r="N211" s="138">
        <v>43025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79</v>
      </c>
      <c r="B212" s="130">
        <v>42734</v>
      </c>
      <c r="C212" s="130"/>
      <c r="D212" s="131" t="s">
        <v>118</v>
      </c>
      <c r="E212" s="132" t="s">
        <v>546</v>
      </c>
      <c r="F212" s="133">
        <v>305</v>
      </c>
      <c r="G212" s="132"/>
      <c r="H212" s="132">
        <v>375</v>
      </c>
      <c r="I212" s="134">
        <v>375</v>
      </c>
      <c r="J212" s="135" t="s">
        <v>632</v>
      </c>
      <c r="K212" s="136">
        <f>H212-F212</f>
        <v>70</v>
      </c>
      <c r="L212" s="137">
        <f>K212/F212</f>
        <v>0.22950819672131148</v>
      </c>
      <c r="M212" s="132" t="s">
        <v>548</v>
      </c>
      <c r="N212" s="138">
        <v>42768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29">
        <v>80</v>
      </c>
      <c r="B213" s="130">
        <v>42739</v>
      </c>
      <c r="C213" s="130"/>
      <c r="D213" s="131" t="s">
        <v>102</v>
      </c>
      <c r="E213" s="132" t="s">
        <v>546</v>
      </c>
      <c r="F213" s="133">
        <v>99.5</v>
      </c>
      <c r="G213" s="132"/>
      <c r="H213" s="132">
        <v>158</v>
      </c>
      <c r="I213" s="134">
        <v>158</v>
      </c>
      <c r="J213" s="135" t="s">
        <v>632</v>
      </c>
      <c r="K213" s="136">
        <f>H213-F213</f>
        <v>58.5</v>
      </c>
      <c r="L213" s="137">
        <f>K213/F213</f>
        <v>0.5879396984924623</v>
      </c>
      <c r="M213" s="132" t="s">
        <v>548</v>
      </c>
      <c r="N213" s="138">
        <v>42898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81</v>
      </c>
      <c r="B214" s="130">
        <v>42739</v>
      </c>
      <c r="C214" s="130"/>
      <c r="D214" s="131" t="s">
        <v>102</v>
      </c>
      <c r="E214" s="132" t="s">
        <v>546</v>
      </c>
      <c r="F214" s="133">
        <v>99.5</v>
      </c>
      <c r="G214" s="132"/>
      <c r="H214" s="132">
        <v>158</v>
      </c>
      <c r="I214" s="134">
        <v>158</v>
      </c>
      <c r="J214" s="135" t="s">
        <v>632</v>
      </c>
      <c r="K214" s="136">
        <v>58.5</v>
      </c>
      <c r="L214" s="137">
        <v>0.58793969849246197</v>
      </c>
      <c r="M214" s="132" t="s">
        <v>548</v>
      </c>
      <c r="N214" s="138">
        <v>42898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82</v>
      </c>
      <c r="B215" s="130">
        <v>42786</v>
      </c>
      <c r="C215" s="130"/>
      <c r="D215" s="131" t="s">
        <v>205</v>
      </c>
      <c r="E215" s="132" t="s">
        <v>546</v>
      </c>
      <c r="F215" s="133">
        <v>140.5</v>
      </c>
      <c r="G215" s="132"/>
      <c r="H215" s="132">
        <v>220</v>
      </c>
      <c r="I215" s="134">
        <v>220</v>
      </c>
      <c r="J215" s="135" t="s">
        <v>632</v>
      </c>
      <c r="K215" s="136">
        <f>H215-F215</f>
        <v>79.5</v>
      </c>
      <c r="L215" s="137">
        <f>K215/F215</f>
        <v>0.5658362989323843</v>
      </c>
      <c r="M215" s="132" t="s">
        <v>548</v>
      </c>
      <c r="N215" s="138">
        <v>42864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29">
        <v>83</v>
      </c>
      <c r="B216" s="130">
        <v>42786</v>
      </c>
      <c r="C216" s="130"/>
      <c r="D216" s="131" t="s">
        <v>687</v>
      </c>
      <c r="E216" s="132" t="s">
        <v>546</v>
      </c>
      <c r="F216" s="133">
        <v>202.5</v>
      </c>
      <c r="G216" s="132"/>
      <c r="H216" s="132">
        <v>234</v>
      </c>
      <c r="I216" s="134">
        <v>234</v>
      </c>
      <c r="J216" s="135" t="s">
        <v>632</v>
      </c>
      <c r="K216" s="136">
        <v>31.5</v>
      </c>
      <c r="L216" s="137">
        <v>0.155555555555556</v>
      </c>
      <c r="M216" s="132" t="s">
        <v>548</v>
      </c>
      <c r="N216" s="138">
        <v>42836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29">
        <v>84</v>
      </c>
      <c r="B217" s="130">
        <v>42818</v>
      </c>
      <c r="C217" s="130"/>
      <c r="D217" s="131" t="s">
        <v>688</v>
      </c>
      <c r="E217" s="132" t="s">
        <v>546</v>
      </c>
      <c r="F217" s="133">
        <v>300.5</v>
      </c>
      <c r="G217" s="132"/>
      <c r="H217" s="132">
        <v>417.5</v>
      </c>
      <c r="I217" s="134">
        <v>420</v>
      </c>
      <c r="J217" s="135" t="s">
        <v>689</v>
      </c>
      <c r="K217" s="136">
        <f>H217-F217</f>
        <v>117</v>
      </c>
      <c r="L217" s="137">
        <f>K217/F217</f>
        <v>0.38935108153078202</v>
      </c>
      <c r="M217" s="132" t="s">
        <v>548</v>
      </c>
      <c r="N217" s="138">
        <v>43070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29">
        <v>85</v>
      </c>
      <c r="B218" s="130">
        <v>42818</v>
      </c>
      <c r="C218" s="130"/>
      <c r="D218" s="131" t="s">
        <v>662</v>
      </c>
      <c r="E218" s="132" t="s">
        <v>546</v>
      </c>
      <c r="F218" s="133">
        <v>850</v>
      </c>
      <c r="G218" s="132"/>
      <c r="H218" s="132">
        <v>1042.5</v>
      </c>
      <c r="I218" s="134">
        <v>1023</v>
      </c>
      <c r="J218" s="135" t="s">
        <v>690</v>
      </c>
      <c r="K218" s="136">
        <v>192.5</v>
      </c>
      <c r="L218" s="137">
        <v>0.22647058823529401</v>
      </c>
      <c r="M218" s="132" t="s">
        <v>548</v>
      </c>
      <c r="N218" s="138">
        <v>42830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29">
        <v>86</v>
      </c>
      <c r="B219" s="130">
        <v>42830</v>
      </c>
      <c r="C219" s="130"/>
      <c r="D219" s="131" t="s">
        <v>466</v>
      </c>
      <c r="E219" s="132" t="s">
        <v>546</v>
      </c>
      <c r="F219" s="133">
        <v>785</v>
      </c>
      <c r="G219" s="132"/>
      <c r="H219" s="132">
        <v>930</v>
      </c>
      <c r="I219" s="134">
        <v>920</v>
      </c>
      <c r="J219" s="135" t="s">
        <v>691</v>
      </c>
      <c r="K219" s="136">
        <f>H219-F219</f>
        <v>145</v>
      </c>
      <c r="L219" s="137">
        <f>K219/F219</f>
        <v>0.18471337579617833</v>
      </c>
      <c r="M219" s="132" t="s">
        <v>548</v>
      </c>
      <c r="N219" s="138">
        <v>42976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39">
        <v>87</v>
      </c>
      <c r="B220" s="140">
        <v>42831</v>
      </c>
      <c r="C220" s="140"/>
      <c r="D220" s="141" t="s">
        <v>692</v>
      </c>
      <c r="E220" s="142" t="s">
        <v>546</v>
      </c>
      <c r="F220" s="143">
        <v>40</v>
      </c>
      <c r="G220" s="143"/>
      <c r="H220" s="144">
        <v>13.1</v>
      </c>
      <c r="I220" s="144">
        <v>60</v>
      </c>
      <c r="J220" s="145" t="s">
        <v>693</v>
      </c>
      <c r="K220" s="146">
        <v>-26.9</v>
      </c>
      <c r="L220" s="147">
        <v>-0.67249999999999999</v>
      </c>
      <c r="M220" s="143" t="s">
        <v>558</v>
      </c>
      <c r="N220" s="140">
        <v>43138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29">
        <v>88</v>
      </c>
      <c r="B221" s="130">
        <v>42837</v>
      </c>
      <c r="C221" s="130"/>
      <c r="D221" s="131" t="s">
        <v>100</v>
      </c>
      <c r="E221" s="132" t="s">
        <v>546</v>
      </c>
      <c r="F221" s="133">
        <v>289.5</v>
      </c>
      <c r="G221" s="132"/>
      <c r="H221" s="132">
        <v>354</v>
      </c>
      <c r="I221" s="134">
        <v>360</v>
      </c>
      <c r="J221" s="135" t="s">
        <v>694</v>
      </c>
      <c r="K221" s="136">
        <f t="shared" ref="K221:K229" si="86">H221-F221</f>
        <v>64.5</v>
      </c>
      <c r="L221" s="137">
        <f t="shared" ref="L221:L229" si="87">K221/F221</f>
        <v>0.22279792746113988</v>
      </c>
      <c r="M221" s="132" t="s">
        <v>548</v>
      </c>
      <c r="N221" s="138">
        <v>43040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29">
        <v>89</v>
      </c>
      <c r="B222" s="130">
        <v>42845</v>
      </c>
      <c r="C222" s="130"/>
      <c r="D222" s="131" t="s">
        <v>414</v>
      </c>
      <c r="E222" s="132" t="s">
        <v>546</v>
      </c>
      <c r="F222" s="133">
        <v>700</v>
      </c>
      <c r="G222" s="132"/>
      <c r="H222" s="132">
        <v>840</v>
      </c>
      <c r="I222" s="134">
        <v>840</v>
      </c>
      <c r="J222" s="135" t="s">
        <v>695</v>
      </c>
      <c r="K222" s="136">
        <f t="shared" si="86"/>
        <v>140</v>
      </c>
      <c r="L222" s="137">
        <f t="shared" si="87"/>
        <v>0.2</v>
      </c>
      <c r="M222" s="132" t="s">
        <v>548</v>
      </c>
      <c r="N222" s="138">
        <v>42893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29">
        <v>90</v>
      </c>
      <c r="B223" s="130">
        <v>42887</v>
      </c>
      <c r="C223" s="130"/>
      <c r="D223" s="131" t="s">
        <v>696</v>
      </c>
      <c r="E223" s="132" t="s">
        <v>546</v>
      </c>
      <c r="F223" s="133">
        <v>130</v>
      </c>
      <c r="G223" s="132"/>
      <c r="H223" s="132">
        <v>144.25</v>
      </c>
      <c r="I223" s="134">
        <v>170</v>
      </c>
      <c r="J223" s="135" t="s">
        <v>697</v>
      </c>
      <c r="K223" s="136">
        <f t="shared" si="86"/>
        <v>14.25</v>
      </c>
      <c r="L223" s="137">
        <f t="shared" si="87"/>
        <v>0.10961538461538461</v>
      </c>
      <c r="M223" s="132" t="s">
        <v>548</v>
      </c>
      <c r="N223" s="138">
        <v>43675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29">
        <v>91</v>
      </c>
      <c r="B224" s="130">
        <v>42901</v>
      </c>
      <c r="C224" s="130"/>
      <c r="D224" s="131" t="s">
        <v>698</v>
      </c>
      <c r="E224" s="132" t="s">
        <v>546</v>
      </c>
      <c r="F224" s="133">
        <v>214.5</v>
      </c>
      <c r="G224" s="132"/>
      <c r="H224" s="132">
        <v>262</v>
      </c>
      <c r="I224" s="134">
        <v>262</v>
      </c>
      <c r="J224" s="135" t="s">
        <v>567</v>
      </c>
      <c r="K224" s="136">
        <f t="shared" si="86"/>
        <v>47.5</v>
      </c>
      <c r="L224" s="137">
        <f t="shared" si="87"/>
        <v>0.22144522144522144</v>
      </c>
      <c r="M224" s="132" t="s">
        <v>548</v>
      </c>
      <c r="N224" s="138">
        <v>42977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92</v>
      </c>
      <c r="B225" s="161">
        <v>42933</v>
      </c>
      <c r="C225" s="161"/>
      <c r="D225" s="162" t="s">
        <v>699</v>
      </c>
      <c r="E225" s="163" t="s">
        <v>546</v>
      </c>
      <c r="F225" s="164">
        <v>370</v>
      </c>
      <c r="G225" s="163"/>
      <c r="H225" s="163">
        <v>447.5</v>
      </c>
      <c r="I225" s="165">
        <v>450</v>
      </c>
      <c r="J225" s="166" t="s">
        <v>632</v>
      </c>
      <c r="K225" s="136">
        <f t="shared" si="86"/>
        <v>77.5</v>
      </c>
      <c r="L225" s="167">
        <f t="shared" si="87"/>
        <v>0.20945945945945946</v>
      </c>
      <c r="M225" s="163" t="s">
        <v>548</v>
      </c>
      <c r="N225" s="168">
        <v>43035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93</v>
      </c>
      <c r="B226" s="161">
        <v>42943</v>
      </c>
      <c r="C226" s="161"/>
      <c r="D226" s="162" t="s">
        <v>203</v>
      </c>
      <c r="E226" s="163" t="s">
        <v>546</v>
      </c>
      <c r="F226" s="164">
        <v>657.5</v>
      </c>
      <c r="G226" s="163"/>
      <c r="H226" s="163">
        <v>825</v>
      </c>
      <c r="I226" s="165">
        <v>820</v>
      </c>
      <c r="J226" s="166" t="s">
        <v>632</v>
      </c>
      <c r="K226" s="136">
        <f t="shared" si="86"/>
        <v>167.5</v>
      </c>
      <c r="L226" s="167">
        <f t="shared" si="87"/>
        <v>0.25475285171102663</v>
      </c>
      <c r="M226" s="163" t="s">
        <v>548</v>
      </c>
      <c r="N226" s="168">
        <v>43090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94</v>
      </c>
      <c r="B227" s="130">
        <v>42964</v>
      </c>
      <c r="C227" s="130"/>
      <c r="D227" s="131" t="s">
        <v>375</v>
      </c>
      <c r="E227" s="132" t="s">
        <v>546</v>
      </c>
      <c r="F227" s="133">
        <v>605</v>
      </c>
      <c r="G227" s="132"/>
      <c r="H227" s="132">
        <v>750</v>
      </c>
      <c r="I227" s="134">
        <v>750</v>
      </c>
      <c r="J227" s="135" t="s">
        <v>691</v>
      </c>
      <c r="K227" s="136">
        <f t="shared" si="86"/>
        <v>145</v>
      </c>
      <c r="L227" s="137">
        <f t="shared" si="87"/>
        <v>0.23966942148760331</v>
      </c>
      <c r="M227" s="132" t="s">
        <v>548</v>
      </c>
      <c r="N227" s="138">
        <v>43027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39">
        <v>95</v>
      </c>
      <c r="B228" s="140">
        <v>42979</v>
      </c>
      <c r="C228" s="140"/>
      <c r="D228" s="148" t="s">
        <v>700</v>
      </c>
      <c r="E228" s="143" t="s">
        <v>546</v>
      </c>
      <c r="F228" s="143">
        <v>255</v>
      </c>
      <c r="G228" s="144"/>
      <c r="H228" s="144">
        <v>217.25</v>
      </c>
      <c r="I228" s="144">
        <v>320</v>
      </c>
      <c r="J228" s="145" t="s">
        <v>701</v>
      </c>
      <c r="K228" s="146">
        <f t="shared" si="86"/>
        <v>-37.75</v>
      </c>
      <c r="L228" s="149">
        <f t="shared" si="87"/>
        <v>-0.14803921568627451</v>
      </c>
      <c r="M228" s="143" t="s">
        <v>558</v>
      </c>
      <c r="N228" s="140">
        <v>43661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9">
        <v>96</v>
      </c>
      <c r="B229" s="130">
        <v>42997</v>
      </c>
      <c r="C229" s="130"/>
      <c r="D229" s="131" t="s">
        <v>702</v>
      </c>
      <c r="E229" s="132" t="s">
        <v>546</v>
      </c>
      <c r="F229" s="133">
        <v>215</v>
      </c>
      <c r="G229" s="132"/>
      <c r="H229" s="132">
        <v>258</v>
      </c>
      <c r="I229" s="134">
        <v>258</v>
      </c>
      <c r="J229" s="135" t="s">
        <v>632</v>
      </c>
      <c r="K229" s="136">
        <f t="shared" si="86"/>
        <v>43</v>
      </c>
      <c r="L229" s="137">
        <f t="shared" si="87"/>
        <v>0.2</v>
      </c>
      <c r="M229" s="132" t="s">
        <v>548</v>
      </c>
      <c r="N229" s="138">
        <v>43040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9">
        <v>97</v>
      </c>
      <c r="B230" s="130">
        <v>42997</v>
      </c>
      <c r="C230" s="130"/>
      <c r="D230" s="131" t="s">
        <v>702</v>
      </c>
      <c r="E230" s="132" t="s">
        <v>546</v>
      </c>
      <c r="F230" s="133">
        <v>215</v>
      </c>
      <c r="G230" s="132"/>
      <c r="H230" s="132">
        <v>258</v>
      </c>
      <c r="I230" s="134">
        <v>258</v>
      </c>
      <c r="J230" s="166" t="s">
        <v>632</v>
      </c>
      <c r="K230" s="136">
        <v>43</v>
      </c>
      <c r="L230" s="137">
        <v>0.2</v>
      </c>
      <c r="M230" s="132" t="s">
        <v>548</v>
      </c>
      <c r="N230" s="138">
        <v>43040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98</v>
      </c>
      <c r="B231" s="161">
        <v>42998</v>
      </c>
      <c r="C231" s="161"/>
      <c r="D231" s="162" t="s">
        <v>703</v>
      </c>
      <c r="E231" s="163" t="s">
        <v>546</v>
      </c>
      <c r="F231" s="133">
        <v>75</v>
      </c>
      <c r="G231" s="163"/>
      <c r="H231" s="163">
        <v>90</v>
      </c>
      <c r="I231" s="165">
        <v>90</v>
      </c>
      <c r="J231" s="135" t="s">
        <v>704</v>
      </c>
      <c r="K231" s="136">
        <f t="shared" ref="K231:K236" si="88">H231-F231</f>
        <v>15</v>
      </c>
      <c r="L231" s="137">
        <f t="shared" ref="L231:L236" si="89">K231/F231</f>
        <v>0.2</v>
      </c>
      <c r="M231" s="132" t="s">
        <v>548</v>
      </c>
      <c r="N231" s="138">
        <v>43019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99</v>
      </c>
      <c r="B232" s="161">
        <v>43011</v>
      </c>
      <c r="C232" s="161"/>
      <c r="D232" s="162" t="s">
        <v>705</v>
      </c>
      <c r="E232" s="163" t="s">
        <v>546</v>
      </c>
      <c r="F232" s="164">
        <v>315</v>
      </c>
      <c r="G232" s="163"/>
      <c r="H232" s="163">
        <v>392</v>
      </c>
      <c r="I232" s="165">
        <v>384</v>
      </c>
      <c r="J232" s="166" t="s">
        <v>706</v>
      </c>
      <c r="K232" s="136">
        <f t="shared" si="88"/>
        <v>77</v>
      </c>
      <c r="L232" s="167">
        <f t="shared" si="89"/>
        <v>0.24444444444444444</v>
      </c>
      <c r="M232" s="163" t="s">
        <v>548</v>
      </c>
      <c r="N232" s="168">
        <v>43017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100</v>
      </c>
      <c r="B233" s="161">
        <v>43013</v>
      </c>
      <c r="C233" s="161"/>
      <c r="D233" s="162" t="s">
        <v>444</v>
      </c>
      <c r="E233" s="163" t="s">
        <v>546</v>
      </c>
      <c r="F233" s="164">
        <v>145</v>
      </c>
      <c r="G233" s="163"/>
      <c r="H233" s="163">
        <v>179</v>
      </c>
      <c r="I233" s="165">
        <v>180</v>
      </c>
      <c r="J233" s="166" t="s">
        <v>707</v>
      </c>
      <c r="K233" s="136">
        <f t="shared" si="88"/>
        <v>34</v>
      </c>
      <c r="L233" s="167">
        <f t="shared" si="89"/>
        <v>0.23448275862068965</v>
      </c>
      <c r="M233" s="163" t="s">
        <v>548</v>
      </c>
      <c r="N233" s="168">
        <v>43025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101</v>
      </c>
      <c r="B234" s="161">
        <v>43014</v>
      </c>
      <c r="C234" s="161"/>
      <c r="D234" s="162" t="s">
        <v>350</v>
      </c>
      <c r="E234" s="163" t="s">
        <v>546</v>
      </c>
      <c r="F234" s="164">
        <v>256</v>
      </c>
      <c r="G234" s="163"/>
      <c r="H234" s="163">
        <v>323</v>
      </c>
      <c r="I234" s="165">
        <v>320</v>
      </c>
      <c r="J234" s="166" t="s">
        <v>632</v>
      </c>
      <c r="K234" s="136">
        <f t="shared" si="88"/>
        <v>67</v>
      </c>
      <c r="L234" s="167">
        <f t="shared" si="89"/>
        <v>0.26171875</v>
      </c>
      <c r="M234" s="163" t="s">
        <v>548</v>
      </c>
      <c r="N234" s="168">
        <v>43067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102</v>
      </c>
      <c r="B235" s="161">
        <v>43017</v>
      </c>
      <c r="C235" s="161"/>
      <c r="D235" s="162" t="s">
        <v>364</v>
      </c>
      <c r="E235" s="163" t="s">
        <v>546</v>
      </c>
      <c r="F235" s="164">
        <v>137.5</v>
      </c>
      <c r="G235" s="163"/>
      <c r="H235" s="163">
        <v>184</v>
      </c>
      <c r="I235" s="165">
        <v>183</v>
      </c>
      <c r="J235" s="166" t="s">
        <v>708</v>
      </c>
      <c r="K235" s="136">
        <f t="shared" si="88"/>
        <v>46.5</v>
      </c>
      <c r="L235" s="167">
        <f t="shared" si="89"/>
        <v>0.33818181818181819</v>
      </c>
      <c r="M235" s="163" t="s">
        <v>548</v>
      </c>
      <c r="N235" s="168">
        <v>43108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60">
        <v>103</v>
      </c>
      <c r="B236" s="161">
        <v>43018</v>
      </c>
      <c r="C236" s="161"/>
      <c r="D236" s="162" t="s">
        <v>709</v>
      </c>
      <c r="E236" s="163" t="s">
        <v>546</v>
      </c>
      <c r="F236" s="164">
        <v>125.5</v>
      </c>
      <c r="G236" s="163"/>
      <c r="H236" s="163">
        <v>158</v>
      </c>
      <c r="I236" s="165">
        <v>155</v>
      </c>
      <c r="J236" s="166" t="s">
        <v>710</v>
      </c>
      <c r="K236" s="136">
        <f t="shared" si="88"/>
        <v>32.5</v>
      </c>
      <c r="L236" s="167">
        <f t="shared" si="89"/>
        <v>0.25896414342629481</v>
      </c>
      <c r="M236" s="163" t="s">
        <v>548</v>
      </c>
      <c r="N236" s="168">
        <v>43067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104</v>
      </c>
      <c r="B237" s="161">
        <v>43018</v>
      </c>
      <c r="C237" s="161"/>
      <c r="D237" s="162" t="s">
        <v>711</v>
      </c>
      <c r="E237" s="163" t="s">
        <v>546</v>
      </c>
      <c r="F237" s="164">
        <v>895</v>
      </c>
      <c r="G237" s="163"/>
      <c r="H237" s="163">
        <v>1122.5</v>
      </c>
      <c r="I237" s="165">
        <v>1078</v>
      </c>
      <c r="J237" s="166" t="s">
        <v>712</v>
      </c>
      <c r="K237" s="136">
        <v>227.5</v>
      </c>
      <c r="L237" s="167">
        <v>0.25418994413407803</v>
      </c>
      <c r="M237" s="163" t="s">
        <v>548</v>
      </c>
      <c r="N237" s="168">
        <v>43117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105</v>
      </c>
      <c r="B238" s="161">
        <v>43020</v>
      </c>
      <c r="C238" s="161"/>
      <c r="D238" s="162" t="s">
        <v>359</v>
      </c>
      <c r="E238" s="163" t="s">
        <v>546</v>
      </c>
      <c r="F238" s="164">
        <v>525</v>
      </c>
      <c r="G238" s="163"/>
      <c r="H238" s="163">
        <v>629</v>
      </c>
      <c r="I238" s="165">
        <v>629</v>
      </c>
      <c r="J238" s="166" t="s">
        <v>632</v>
      </c>
      <c r="K238" s="136">
        <v>104</v>
      </c>
      <c r="L238" s="167">
        <v>0.19809523809523799</v>
      </c>
      <c r="M238" s="163" t="s">
        <v>548</v>
      </c>
      <c r="N238" s="168">
        <v>43119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106</v>
      </c>
      <c r="B239" s="161">
        <v>43046</v>
      </c>
      <c r="C239" s="161"/>
      <c r="D239" s="162" t="s">
        <v>392</v>
      </c>
      <c r="E239" s="163" t="s">
        <v>546</v>
      </c>
      <c r="F239" s="164">
        <v>740</v>
      </c>
      <c r="G239" s="163"/>
      <c r="H239" s="163">
        <v>892.5</v>
      </c>
      <c r="I239" s="165">
        <v>900</v>
      </c>
      <c r="J239" s="166" t="s">
        <v>713</v>
      </c>
      <c r="K239" s="136">
        <f>H239-F239</f>
        <v>152.5</v>
      </c>
      <c r="L239" s="167">
        <f>K239/F239</f>
        <v>0.20608108108108109</v>
      </c>
      <c r="M239" s="163" t="s">
        <v>548</v>
      </c>
      <c r="N239" s="168">
        <v>43052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29">
        <v>107</v>
      </c>
      <c r="B240" s="130">
        <v>43073</v>
      </c>
      <c r="C240" s="130"/>
      <c r="D240" s="131" t="s">
        <v>714</v>
      </c>
      <c r="E240" s="132" t="s">
        <v>546</v>
      </c>
      <c r="F240" s="133">
        <v>118.5</v>
      </c>
      <c r="G240" s="132"/>
      <c r="H240" s="132">
        <v>143.5</v>
      </c>
      <c r="I240" s="134">
        <v>145</v>
      </c>
      <c r="J240" s="135" t="s">
        <v>715</v>
      </c>
      <c r="K240" s="136">
        <f>H240-F240</f>
        <v>25</v>
      </c>
      <c r="L240" s="137">
        <f>K240/F240</f>
        <v>0.2109704641350211</v>
      </c>
      <c r="M240" s="132" t="s">
        <v>548</v>
      </c>
      <c r="N240" s="138">
        <v>43097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39">
        <v>108</v>
      </c>
      <c r="B241" s="140">
        <v>43090</v>
      </c>
      <c r="C241" s="140"/>
      <c r="D241" s="141" t="s">
        <v>419</v>
      </c>
      <c r="E241" s="142" t="s">
        <v>546</v>
      </c>
      <c r="F241" s="143">
        <v>715</v>
      </c>
      <c r="G241" s="143"/>
      <c r="H241" s="144">
        <v>500</v>
      </c>
      <c r="I241" s="144">
        <v>872</v>
      </c>
      <c r="J241" s="145" t="s">
        <v>716</v>
      </c>
      <c r="K241" s="146">
        <f>H241-F241</f>
        <v>-215</v>
      </c>
      <c r="L241" s="147">
        <f>K241/F241</f>
        <v>-0.30069930069930068</v>
      </c>
      <c r="M241" s="143" t="s">
        <v>558</v>
      </c>
      <c r="N241" s="140">
        <v>43670</v>
      </c>
      <c r="O241" s="54"/>
      <c r="P241" s="54"/>
      <c r="Q241" s="198"/>
      <c r="R241" s="54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109</v>
      </c>
      <c r="B242" s="130">
        <v>43098</v>
      </c>
      <c r="C242" s="130"/>
      <c r="D242" s="131" t="s">
        <v>705</v>
      </c>
      <c r="E242" s="132" t="s">
        <v>546</v>
      </c>
      <c r="F242" s="133">
        <v>435</v>
      </c>
      <c r="G242" s="132"/>
      <c r="H242" s="132">
        <v>542.5</v>
      </c>
      <c r="I242" s="134">
        <v>539</v>
      </c>
      <c r="J242" s="135" t="s">
        <v>632</v>
      </c>
      <c r="K242" s="136">
        <v>107.5</v>
      </c>
      <c r="L242" s="137">
        <v>0.247126436781609</v>
      </c>
      <c r="M242" s="132" t="s">
        <v>548</v>
      </c>
      <c r="N242" s="138">
        <v>43206</v>
      </c>
      <c r="O242" s="54"/>
      <c r="P242" s="54"/>
      <c r="Q242" s="198"/>
      <c r="R242" s="54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110</v>
      </c>
      <c r="B243" s="130">
        <v>43098</v>
      </c>
      <c r="C243" s="130"/>
      <c r="D243" s="131" t="s">
        <v>518</v>
      </c>
      <c r="E243" s="132" t="s">
        <v>546</v>
      </c>
      <c r="F243" s="133">
        <v>885</v>
      </c>
      <c r="G243" s="132"/>
      <c r="H243" s="132">
        <v>1090</v>
      </c>
      <c r="I243" s="134">
        <v>1084</v>
      </c>
      <c r="J243" s="135" t="s">
        <v>632</v>
      </c>
      <c r="K243" s="136">
        <v>205</v>
      </c>
      <c r="L243" s="137">
        <v>0.23163841807909599</v>
      </c>
      <c r="M243" s="132" t="s">
        <v>548</v>
      </c>
      <c r="N243" s="138">
        <v>43213</v>
      </c>
      <c r="O243" s="54"/>
      <c r="P243" s="54"/>
      <c r="Q243" s="198"/>
      <c r="R243" s="54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69">
        <v>111</v>
      </c>
      <c r="B244" s="170">
        <v>43192</v>
      </c>
      <c r="C244" s="170"/>
      <c r="D244" s="148" t="s">
        <v>717</v>
      </c>
      <c r="E244" s="143" t="s">
        <v>546</v>
      </c>
      <c r="F244" s="171">
        <v>478.5</v>
      </c>
      <c r="G244" s="143"/>
      <c r="H244" s="143">
        <v>442</v>
      </c>
      <c r="I244" s="144">
        <v>613</v>
      </c>
      <c r="J244" s="145" t="s">
        <v>718</v>
      </c>
      <c r="K244" s="146">
        <f>H244-F244</f>
        <v>-36.5</v>
      </c>
      <c r="L244" s="147">
        <f>K244/F244</f>
        <v>-7.6280041797283177E-2</v>
      </c>
      <c r="M244" s="143" t="s">
        <v>558</v>
      </c>
      <c r="N244" s="140">
        <v>43762</v>
      </c>
      <c r="O244" s="54"/>
      <c r="P244" s="54"/>
      <c r="Q244" s="198"/>
      <c r="R244" s="54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39">
        <v>112</v>
      </c>
      <c r="B245" s="140">
        <v>43194</v>
      </c>
      <c r="C245" s="140"/>
      <c r="D245" s="141" t="s">
        <v>719</v>
      </c>
      <c r="E245" s="142" t="s">
        <v>546</v>
      </c>
      <c r="F245" s="143">
        <f>141.5-7.3</f>
        <v>134.19999999999999</v>
      </c>
      <c r="G245" s="143"/>
      <c r="H245" s="144">
        <v>77</v>
      </c>
      <c r="I245" s="144">
        <v>180</v>
      </c>
      <c r="J245" s="145" t="s">
        <v>720</v>
      </c>
      <c r="K245" s="146">
        <f>H245-F245</f>
        <v>-57.199999999999989</v>
      </c>
      <c r="L245" s="147">
        <f>K245/F245</f>
        <v>-0.42622950819672129</v>
      </c>
      <c r="M245" s="143" t="s">
        <v>558</v>
      </c>
      <c r="N245" s="140">
        <v>43522</v>
      </c>
      <c r="O245" s="54"/>
      <c r="P245" s="54"/>
      <c r="Q245" s="198"/>
      <c r="R245" s="54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39">
        <v>113</v>
      </c>
      <c r="B246" s="140">
        <v>43209</v>
      </c>
      <c r="C246" s="140"/>
      <c r="D246" s="141" t="s">
        <v>721</v>
      </c>
      <c r="E246" s="142" t="s">
        <v>546</v>
      </c>
      <c r="F246" s="143">
        <v>430</v>
      </c>
      <c r="G246" s="143"/>
      <c r="H246" s="144">
        <v>220</v>
      </c>
      <c r="I246" s="144">
        <v>537</v>
      </c>
      <c r="J246" s="145" t="s">
        <v>722</v>
      </c>
      <c r="K246" s="146">
        <f>H246-F246</f>
        <v>-210</v>
      </c>
      <c r="L246" s="147">
        <f>K246/F246</f>
        <v>-0.48837209302325579</v>
      </c>
      <c r="M246" s="143" t="s">
        <v>558</v>
      </c>
      <c r="N246" s="140">
        <v>43252</v>
      </c>
      <c r="O246" s="54"/>
      <c r="P246" s="54"/>
      <c r="Q246" s="198"/>
      <c r="R246" s="54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114</v>
      </c>
      <c r="B247" s="161">
        <v>43220</v>
      </c>
      <c r="C247" s="161"/>
      <c r="D247" s="162" t="s">
        <v>723</v>
      </c>
      <c r="E247" s="163" t="s">
        <v>546</v>
      </c>
      <c r="F247" s="163">
        <v>153.5</v>
      </c>
      <c r="G247" s="163"/>
      <c r="H247" s="163">
        <v>196</v>
      </c>
      <c r="I247" s="165">
        <v>196</v>
      </c>
      <c r="J247" s="135" t="s">
        <v>724</v>
      </c>
      <c r="K247" s="136">
        <f>H247-F247</f>
        <v>42.5</v>
      </c>
      <c r="L247" s="137">
        <f>K247/F247</f>
        <v>0.27687296416938112</v>
      </c>
      <c r="M247" s="132" t="s">
        <v>548</v>
      </c>
      <c r="N247" s="138">
        <v>43605</v>
      </c>
      <c r="O247" s="54"/>
      <c r="P247" s="54"/>
      <c r="Q247" s="198"/>
      <c r="R247" s="54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39">
        <v>115</v>
      </c>
      <c r="B248" s="140">
        <v>43306</v>
      </c>
      <c r="C248" s="140"/>
      <c r="D248" s="141" t="s">
        <v>692</v>
      </c>
      <c r="E248" s="142" t="s">
        <v>546</v>
      </c>
      <c r="F248" s="143">
        <v>27.5</v>
      </c>
      <c r="G248" s="143"/>
      <c r="H248" s="144">
        <v>13.1</v>
      </c>
      <c r="I248" s="144">
        <v>60</v>
      </c>
      <c r="J248" s="145" t="s">
        <v>725</v>
      </c>
      <c r="K248" s="146">
        <v>-14.4</v>
      </c>
      <c r="L248" s="147">
        <v>-0.52363636363636401</v>
      </c>
      <c r="M248" s="143" t="s">
        <v>558</v>
      </c>
      <c r="N248" s="140">
        <v>43138</v>
      </c>
      <c r="O248" s="54"/>
      <c r="P248" s="54"/>
      <c r="Q248" s="198"/>
      <c r="R248" s="54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9">
        <v>116</v>
      </c>
      <c r="B249" s="170">
        <v>43318</v>
      </c>
      <c r="C249" s="170"/>
      <c r="D249" s="148" t="s">
        <v>726</v>
      </c>
      <c r="E249" s="143" t="s">
        <v>546</v>
      </c>
      <c r="F249" s="143">
        <v>148.5</v>
      </c>
      <c r="G249" s="143"/>
      <c r="H249" s="143">
        <v>102</v>
      </c>
      <c r="I249" s="144">
        <v>182</v>
      </c>
      <c r="J249" s="145" t="s">
        <v>727</v>
      </c>
      <c r="K249" s="146">
        <f>H249-F249</f>
        <v>-46.5</v>
      </c>
      <c r="L249" s="147">
        <f>K249/F249</f>
        <v>-0.31313131313131315</v>
      </c>
      <c r="M249" s="143" t="s">
        <v>558</v>
      </c>
      <c r="N249" s="140">
        <v>43661</v>
      </c>
      <c r="O249" s="54"/>
      <c r="P249" s="54"/>
      <c r="Q249" s="198"/>
      <c r="R249" s="54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29">
        <v>117</v>
      </c>
      <c r="B250" s="130">
        <v>43335</v>
      </c>
      <c r="C250" s="130"/>
      <c r="D250" s="131" t="s">
        <v>728</v>
      </c>
      <c r="E250" s="132" t="s">
        <v>546</v>
      </c>
      <c r="F250" s="163">
        <v>285</v>
      </c>
      <c r="G250" s="132"/>
      <c r="H250" s="132">
        <v>355</v>
      </c>
      <c r="I250" s="134">
        <v>364</v>
      </c>
      <c r="J250" s="135" t="s">
        <v>729</v>
      </c>
      <c r="K250" s="136">
        <v>70</v>
      </c>
      <c r="L250" s="137">
        <v>0.24561403508771901</v>
      </c>
      <c r="M250" s="132" t="s">
        <v>548</v>
      </c>
      <c r="N250" s="138">
        <v>43455</v>
      </c>
      <c r="O250" s="54"/>
      <c r="P250" s="54"/>
      <c r="Q250" s="198"/>
      <c r="R250" s="54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29">
        <v>118</v>
      </c>
      <c r="B251" s="130">
        <v>43341</v>
      </c>
      <c r="C251" s="130"/>
      <c r="D251" s="131" t="s">
        <v>384</v>
      </c>
      <c r="E251" s="132" t="s">
        <v>546</v>
      </c>
      <c r="F251" s="163">
        <v>525</v>
      </c>
      <c r="G251" s="132"/>
      <c r="H251" s="132">
        <v>585</v>
      </c>
      <c r="I251" s="134">
        <v>635</v>
      </c>
      <c r="J251" s="135" t="s">
        <v>730</v>
      </c>
      <c r="K251" s="136">
        <f t="shared" ref="K251:K282" si="90">H251-F251</f>
        <v>60</v>
      </c>
      <c r="L251" s="137">
        <f t="shared" ref="L251:L282" si="91">K251/F251</f>
        <v>0.11428571428571428</v>
      </c>
      <c r="M251" s="132" t="s">
        <v>548</v>
      </c>
      <c r="N251" s="138">
        <v>43662</v>
      </c>
      <c r="O251" s="54"/>
      <c r="P251" s="54"/>
      <c r="Q251" s="198"/>
      <c r="R251" s="54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29">
        <v>119</v>
      </c>
      <c r="B252" s="130">
        <v>43395</v>
      </c>
      <c r="C252" s="130"/>
      <c r="D252" s="131" t="s">
        <v>375</v>
      </c>
      <c r="E252" s="132" t="s">
        <v>546</v>
      </c>
      <c r="F252" s="163">
        <v>475</v>
      </c>
      <c r="G252" s="132"/>
      <c r="H252" s="132">
        <v>574</v>
      </c>
      <c r="I252" s="134">
        <v>570</v>
      </c>
      <c r="J252" s="135" t="s">
        <v>632</v>
      </c>
      <c r="K252" s="136">
        <f t="shared" si="90"/>
        <v>99</v>
      </c>
      <c r="L252" s="137">
        <f t="shared" si="91"/>
        <v>0.20842105263157895</v>
      </c>
      <c r="M252" s="132" t="s">
        <v>548</v>
      </c>
      <c r="N252" s="138">
        <v>43403</v>
      </c>
      <c r="O252" s="54"/>
      <c r="P252" s="54"/>
      <c r="Q252" s="198"/>
      <c r="R252" s="54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120</v>
      </c>
      <c r="B253" s="161">
        <v>43397</v>
      </c>
      <c r="C253" s="161"/>
      <c r="D253" s="162" t="s">
        <v>731</v>
      </c>
      <c r="E253" s="163" t="s">
        <v>546</v>
      </c>
      <c r="F253" s="163">
        <v>707.5</v>
      </c>
      <c r="G253" s="163"/>
      <c r="H253" s="163">
        <v>872</v>
      </c>
      <c r="I253" s="165">
        <v>872</v>
      </c>
      <c r="J253" s="166" t="s">
        <v>632</v>
      </c>
      <c r="K253" s="136">
        <f t="shared" si="90"/>
        <v>164.5</v>
      </c>
      <c r="L253" s="167">
        <f t="shared" si="91"/>
        <v>0.23250883392226149</v>
      </c>
      <c r="M253" s="163" t="s">
        <v>548</v>
      </c>
      <c r="N253" s="168">
        <v>43482</v>
      </c>
      <c r="O253" s="54"/>
      <c r="P253" s="54"/>
      <c r="Q253" s="198"/>
      <c r="R253" s="54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121</v>
      </c>
      <c r="B254" s="161">
        <v>43398</v>
      </c>
      <c r="C254" s="161"/>
      <c r="D254" s="162" t="s">
        <v>732</v>
      </c>
      <c r="E254" s="163" t="s">
        <v>546</v>
      </c>
      <c r="F254" s="163">
        <v>162</v>
      </c>
      <c r="G254" s="163"/>
      <c r="H254" s="163">
        <v>204</v>
      </c>
      <c r="I254" s="165">
        <v>209</v>
      </c>
      <c r="J254" s="166" t="s">
        <v>733</v>
      </c>
      <c r="K254" s="136">
        <f t="shared" si="90"/>
        <v>42</v>
      </c>
      <c r="L254" s="167">
        <f t="shared" si="91"/>
        <v>0.25925925925925924</v>
      </c>
      <c r="M254" s="163" t="s">
        <v>548</v>
      </c>
      <c r="N254" s="168">
        <v>43539</v>
      </c>
      <c r="O254" s="54"/>
      <c r="P254" s="54"/>
      <c r="Q254" s="198"/>
      <c r="R254" s="54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122</v>
      </c>
      <c r="B255" s="161">
        <v>43399</v>
      </c>
      <c r="C255" s="161"/>
      <c r="D255" s="162" t="s">
        <v>460</v>
      </c>
      <c r="E255" s="163" t="s">
        <v>546</v>
      </c>
      <c r="F255" s="163">
        <v>240</v>
      </c>
      <c r="G255" s="163"/>
      <c r="H255" s="163">
        <v>297</v>
      </c>
      <c r="I255" s="165">
        <v>297</v>
      </c>
      <c r="J255" s="166" t="s">
        <v>632</v>
      </c>
      <c r="K255" s="172">
        <f t="shared" si="90"/>
        <v>57</v>
      </c>
      <c r="L255" s="167">
        <f t="shared" si="91"/>
        <v>0.23749999999999999</v>
      </c>
      <c r="M255" s="163" t="s">
        <v>548</v>
      </c>
      <c r="N255" s="168">
        <v>43417</v>
      </c>
      <c r="O255" s="54"/>
      <c r="P255" s="54"/>
      <c r="Q255" s="198"/>
      <c r="R255" s="54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29">
        <v>123</v>
      </c>
      <c r="B256" s="130">
        <v>43439</v>
      </c>
      <c r="C256" s="130"/>
      <c r="D256" s="131" t="s">
        <v>734</v>
      </c>
      <c r="E256" s="132" t="s">
        <v>546</v>
      </c>
      <c r="F256" s="132">
        <v>202.5</v>
      </c>
      <c r="G256" s="132"/>
      <c r="H256" s="132">
        <v>255</v>
      </c>
      <c r="I256" s="134">
        <v>252</v>
      </c>
      <c r="J256" s="135" t="s">
        <v>632</v>
      </c>
      <c r="K256" s="136">
        <f t="shared" si="90"/>
        <v>52.5</v>
      </c>
      <c r="L256" s="137">
        <f t="shared" si="91"/>
        <v>0.25925925925925924</v>
      </c>
      <c r="M256" s="132" t="s">
        <v>548</v>
      </c>
      <c r="N256" s="138">
        <v>43542</v>
      </c>
      <c r="O256" s="54"/>
      <c r="P256" s="54"/>
      <c r="Q256" s="198"/>
      <c r="R256" s="37" t="s">
        <v>1044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60">
        <v>124</v>
      </c>
      <c r="B257" s="161">
        <v>43465</v>
      </c>
      <c r="C257" s="130"/>
      <c r="D257" s="162" t="s">
        <v>156</v>
      </c>
      <c r="E257" s="163" t="s">
        <v>546</v>
      </c>
      <c r="F257" s="163">
        <v>710</v>
      </c>
      <c r="G257" s="163"/>
      <c r="H257" s="163">
        <v>866</v>
      </c>
      <c r="I257" s="165">
        <v>866</v>
      </c>
      <c r="J257" s="166" t="s">
        <v>632</v>
      </c>
      <c r="K257" s="136">
        <f t="shared" si="90"/>
        <v>156</v>
      </c>
      <c r="L257" s="137">
        <f t="shared" si="91"/>
        <v>0.21971830985915494</v>
      </c>
      <c r="M257" s="132" t="s">
        <v>548</v>
      </c>
      <c r="N257" s="138">
        <v>43553</v>
      </c>
      <c r="O257" s="54"/>
      <c r="P257" s="54"/>
      <c r="Q257" s="198"/>
      <c r="R257" s="37" t="s">
        <v>1044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125</v>
      </c>
      <c r="B258" s="161">
        <v>43522</v>
      </c>
      <c r="C258" s="161"/>
      <c r="D258" s="162" t="s">
        <v>170</v>
      </c>
      <c r="E258" s="163" t="s">
        <v>546</v>
      </c>
      <c r="F258" s="163">
        <v>337.25</v>
      </c>
      <c r="G258" s="163"/>
      <c r="H258" s="163">
        <v>398.5</v>
      </c>
      <c r="I258" s="165">
        <v>411</v>
      </c>
      <c r="J258" s="135" t="s">
        <v>735</v>
      </c>
      <c r="K258" s="136">
        <f t="shared" si="90"/>
        <v>61.25</v>
      </c>
      <c r="L258" s="137">
        <f t="shared" si="91"/>
        <v>0.1816160118606375</v>
      </c>
      <c r="M258" s="132" t="s">
        <v>548</v>
      </c>
      <c r="N258" s="138">
        <v>43760</v>
      </c>
      <c r="O258" s="54"/>
      <c r="P258" s="54"/>
      <c r="Q258" s="198"/>
      <c r="R258" s="37" t="s">
        <v>1044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73">
        <v>126</v>
      </c>
      <c r="B259" s="174">
        <v>43559</v>
      </c>
      <c r="C259" s="174"/>
      <c r="D259" s="175" t="s">
        <v>736</v>
      </c>
      <c r="E259" s="176" t="s">
        <v>546</v>
      </c>
      <c r="F259" s="176">
        <v>130</v>
      </c>
      <c r="G259" s="176"/>
      <c r="H259" s="176">
        <v>65</v>
      </c>
      <c r="I259" s="177">
        <v>158</v>
      </c>
      <c r="J259" s="145" t="s">
        <v>737</v>
      </c>
      <c r="K259" s="146">
        <f t="shared" si="90"/>
        <v>-65</v>
      </c>
      <c r="L259" s="147">
        <f t="shared" si="91"/>
        <v>-0.5</v>
      </c>
      <c r="M259" s="143" t="s">
        <v>558</v>
      </c>
      <c r="N259" s="140">
        <v>43726</v>
      </c>
      <c r="O259" s="54"/>
      <c r="P259" s="54"/>
      <c r="Q259" s="198"/>
      <c r="R259" s="37" t="s">
        <v>1042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60">
        <v>127</v>
      </c>
      <c r="B260" s="161">
        <v>43017</v>
      </c>
      <c r="C260" s="161"/>
      <c r="D260" s="162" t="s">
        <v>205</v>
      </c>
      <c r="E260" s="163" t="s">
        <v>546</v>
      </c>
      <c r="F260" s="163">
        <v>141.5</v>
      </c>
      <c r="G260" s="163"/>
      <c r="H260" s="163">
        <v>183.5</v>
      </c>
      <c r="I260" s="165">
        <v>210</v>
      </c>
      <c r="J260" s="135" t="s">
        <v>733</v>
      </c>
      <c r="K260" s="136">
        <f t="shared" si="90"/>
        <v>42</v>
      </c>
      <c r="L260" s="137">
        <f t="shared" si="91"/>
        <v>0.29681978798586572</v>
      </c>
      <c r="M260" s="132" t="s">
        <v>548</v>
      </c>
      <c r="N260" s="138">
        <v>43042</v>
      </c>
      <c r="O260" s="54"/>
      <c r="P260" s="54"/>
      <c r="Q260" s="198"/>
      <c r="R260" s="37" t="s">
        <v>1042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73">
        <v>128</v>
      </c>
      <c r="B261" s="174">
        <v>43074</v>
      </c>
      <c r="C261" s="174"/>
      <c r="D261" s="175" t="s">
        <v>738</v>
      </c>
      <c r="E261" s="176" t="s">
        <v>546</v>
      </c>
      <c r="F261" s="171">
        <v>172</v>
      </c>
      <c r="G261" s="176"/>
      <c r="H261" s="176">
        <v>155.25</v>
      </c>
      <c r="I261" s="177">
        <v>230</v>
      </c>
      <c r="J261" s="145" t="s">
        <v>739</v>
      </c>
      <c r="K261" s="146">
        <f t="shared" si="90"/>
        <v>-16.75</v>
      </c>
      <c r="L261" s="147">
        <f t="shared" si="91"/>
        <v>-9.7383720930232565E-2</v>
      </c>
      <c r="M261" s="143" t="s">
        <v>558</v>
      </c>
      <c r="N261" s="140">
        <v>43787</v>
      </c>
      <c r="O261" s="54"/>
      <c r="P261" s="54"/>
      <c r="Q261" s="198"/>
      <c r="R261" s="37" t="s">
        <v>1042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60">
        <v>129</v>
      </c>
      <c r="B262" s="161">
        <v>43398</v>
      </c>
      <c r="C262" s="161"/>
      <c r="D262" s="162" t="s">
        <v>117</v>
      </c>
      <c r="E262" s="163" t="s">
        <v>546</v>
      </c>
      <c r="F262" s="163">
        <v>698.5</v>
      </c>
      <c r="G262" s="163"/>
      <c r="H262" s="163">
        <v>890</v>
      </c>
      <c r="I262" s="165">
        <v>890</v>
      </c>
      <c r="J262" s="135" t="s">
        <v>740</v>
      </c>
      <c r="K262" s="136">
        <f t="shared" si="90"/>
        <v>191.5</v>
      </c>
      <c r="L262" s="137">
        <f t="shared" si="91"/>
        <v>0.27415891195418757</v>
      </c>
      <c r="M262" s="132" t="s">
        <v>548</v>
      </c>
      <c r="N262" s="138">
        <v>44328</v>
      </c>
      <c r="O262" s="54"/>
      <c r="P262" s="54"/>
      <c r="Q262" s="198"/>
      <c r="R262" s="37" t="s">
        <v>1044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60">
        <v>130</v>
      </c>
      <c r="B263" s="161">
        <v>42877</v>
      </c>
      <c r="C263" s="161"/>
      <c r="D263" s="162" t="s">
        <v>741</v>
      </c>
      <c r="E263" s="163" t="s">
        <v>546</v>
      </c>
      <c r="F263" s="163">
        <v>127.6</v>
      </c>
      <c r="G263" s="163"/>
      <c r="H263" s="163">
        <v>138</v>
      </c>
      <c r="I263" s="165">
        <v>190</v>
      </c>
      <c r="J263" s="135" t="s">
        <v>742</v>
      </c>
      <c r="K263" s="136">
        <f t="shared" si="90"/>
        <v>10.400000000000006</v>
      </c>
      <c r="L263" s="137">
        <f t="shared" si="91"/>
        <v>8.1504702194357417E-2</v>
      </c>
      <c r="M263" s="132" t="s">
        <v>548</v>
      </c>
      <c r="N263" s="138">
        <v>43774</v>
      </c>
      <c r="O263" s="54"/>
      <c r="P263" s="54"/>
      <c r="Q263" s="198"/>
      <c r="R263" s="37" t="s">
        <v>1042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131</v>
      </c>
      <c r="B264" s="161">
        <v>43158</v>
      </c>
      <c r="C264" s="161"/>
      <c r="D264" s="162" t="s">
        <v>743</v>
      </c>
      <c r="E264" s="163" t="s">
        <v>546</v>
      </c>
      <c r="F264" s="163">
        <v>317</v>
      </c>
      <c r="G264" s="163"/>
      <c r="H264" s="163">
        <v>382.5</v>
      </c>
      <c r="I264" s="165">
        <v>398</v>
      </c>
      <c r="J264" s="135" t="s">
        <v>744</v>
      </c>
      <c r="K264" s="136">
        <f t="shared" si="90"/>
        <v>65.5</v>
      </c>
      <c r="L264" s="137">
        <f t="shared" si="91"/>
        <v>0.20662460567823343</v>
      </c>
      <c r="M264" s="132" t="s">
        <v>548</v>
      </c>
      <c r="N264" s="138">
        <v>44238</v>
      </c>
      <c r="O264" s="54"/>
      <c r="P264" s="54"/>
      <c r="Q264" s="198"/>
      <c r="R264" s="37" t="s">
        <v>1042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73">
        <v>132</v>
      </c>
      <c r="B265" s="174">
        <v>43164</v>
      </c>
      <c r="C265" s="174"/>
      <c r="D265" s="175" t="s">
        <v>162</v>
      </c>
      <c r="E265" s="176" t="s">
        <v>546</v>
      </c>
      <c r="F265" s="171">
        <f>510-14.4</f>
        <v>495.6</v>
      </c>
      <c r="G265" s="176"/>
      <c r="H265" s="176">
        <v>350</v>
      </c>
      <c r="I265" s="177">
        <v>672</v>
      </c>
      <c r="J265" s="145" t="s">
        <v>745</v>
      </c>
      <c r="K265" s="146">
        <f t="shared" si="90"/>
        <v>-145.60000000000002</v>
      </c>
      <c r="L265" s="147">
        <f t="shared" si="91"/>
        <v>-0.29378531073446329</v>
      </c>
      <c r="M265" s="143" t="s">
        <v>558</v>
      </c>
      <c r="N265" s="140">
        <v>43887</v>
      </c>
      <c r="O265" s="54"/>
      <c r="P265" s="54"/>
      <c r="Q265" s="198"/>
      <c r="R265" s="37" t="s">
        <v>1044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73">
        <v>133</v>
      </c>
      <c r="B266" s="174">
        <v>43237</v>
      </c>
      <c r="C266" s="174"/>
      <c r="D266" s="175" t="s">
        <v>746</v>
      </c>
      <c r="E266" s="176" t="s">
        <v>546</v>
      </c>
      <c r="F266" s="171">
        <v>230.3</v>
      </c>
      <c r="G266" s="176"/>
      <c r="H266" s="176">
        <v>102.5</v>
      </c>
      <c r="I266" s="177">
        <v>348</v>
      </c>
      <c r="J266" s="145" t="s">
        <v>747</v>
      </c>
      <c r="K266" s="146">
        <f t="shared" si="90"/>
        <v>-127.80000000000001</v>
      </c>
      <c r="L266" s="147">
        <f t="shared" si="91"/>
        <v>-0.55492835432045162</v>
      </c>
      <c r="M266" s="143" t="s">
        <v>558</v>
      </c>
      <c r="N266" s="140">
        <v>43896</v>
      </c>
      <c r="O266" s="54"/>
      <c r="P266" s="54"/>
      <c r="Q266" s="198"/>
      <c r="R266" s="37" t="s">
        <v>1044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134</v>
      </c>
      <c r="B267" s="161">
        <v>43258</v>
      </c>
      <c r="C267" s="161"/>
      <c r="D267" s="162" t="s">
        <v>423</v>
      </c>
      <c r="E267" s="163" t="s">
        <v>546</v>
      </c>
      <c r="F267" s="163">
        <f>342.5-5.1</f>
        <v>337.4</v>
      </c>
      <c r="G267" s="163"/>
      <c r="H267" s="163">
        <v>412.5</v>
      </c>
      <c r="I267" s="165">
        <v>439</v>
      </c>
      <c r="J267" s="135" t="s">
        <v>748</v>
      </c>
      <c r="K267" s="136">
        <f t="shared" si="90"/>
        <v>75.100000000000023</v>
      </c>
      <c r="L267" s="137">
        <f t="shared" si="91"/>
        <v>0.22258446947243635</v>
      </c>
      <c r="M267" s="132" t="s">
        <v>548</v>
      </c>
      <c r="N267" s="138">
        <v>44230</v>
      </c>
      <c r="O267" s="54"/>
      <c r="P267" s="54"/>
      <c r="Q267" s="198"/>
      <c r="R267" s="37" t="s">
        <v>1042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54">
        <v>135</v>
      </c>
      <c r="B268" s="153">
        <v>43285</v>
      </c>
      <c r="C268" s="153"/>
      <c r="D268" s="154" t="s">
        <v>56</v>
      </c>
      <c r="E268" s="155" t="s">
        <v>546</v>
      </c>
      <c r="F268" s="155">
        <f>127.5-5.53</f>
        <v>121.97</v>
      </c>
      <c r="G268" s="156"/>
      <c r="H268" s="156">
        <v>122.5</v>
      </c>
      <c r="I268" s="156">
        <v>170</v>
      </c>
      <c r="J268" s="157" t="s">
        <v>749</v>
      </c>
      <c r="K268" s="158">
        <f t="shared" si="90"/>
        <v>0.53000000000000114</v>
      </c>
      <c r="L268" s="159">
        <f t="shared" si="91"/>
        <v>4.3453308190538747E-3</v>
      </c>
      <c r="M268" s="155" t="s">
        <v>565</v>
      </c>
      <c r="N268" s="153">
        <v>44431</v>
      </c>
      <c r="O268" s="54"/>
      <c r="P268" s="54"/>
      <c r="Q268" s="198"/>
      <c r="R268" s="37" t="s">
        <v>1044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73">
        <v>136</v>
      </c>
      <c r="B269" s="174">
        <v>43294</v>
      </c>
      <c r="C269" s="174"/>
      <c r="D269" s="175" t="s">
        <v>750</v>
      </c>
      <c r="E269" s="176" t="s">
        <v>546</v>
      </c>
      <c r="F269" s="171">
        <v>46.5</v>
      </c>
      <c r="G269" s="176"/>
      <c r="H269" s="176">
        <v>17</v>
      </c>
      <c r="I269" s="177">
        <v>59</v>
      </c>
      <c r="J269" s="145" t="s">
        <v>751</v>
      </c>
      <c r="K269" s="146">
        <f t="shared" si="90"/>
        <v>-29.5</v>
      </c>
      <c r="L269" s="147">
        <f t="shared" si="91"/>
        <v>-0.63440860215053763</v>
      </c>
      <c r="M269" s="143" t="s">
        <v>558</v>
      </c>
      <c r="N269" s="140">
        <v>43887</v>
      </c>
      <c r="O269" s="54"/>
      <c r="P269" s="54"/>
      <c r="Q269" s="198"/>
      <c r="R269" s="37" t="s">
        <v>1044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137</v>
      </c>
      <c r="B270" s="161">
        <v>43396</v>
      </c>
      <c r="C270" s="161"/>
      <c r="D270" s="162" t="s">
        <v>407</v>
      </c>
      <c r="E270" s="163" t="s">
        <v>546</v>
      </c>
      <c r="F270" s="163">
        <v>156.5</v>
      </c>
      <c r="G270" s="163"/>
      <c r="H270" s="163">
        <v>207.5</v>
      </c>
      <c r="I270" s="165">
        <v>191</v>
      </c>
      <c r="J270" s="135" t="s">
        <v>632</v>
      </c>
      <c r="K270" s="136">
        <f t="shared" si="90"/>
        <v>51</v>
      </c>
      <c r="L270" s="137">
        <f t="shared" si="91"/>
        <v>0.32587859424920129</v>
      </c>
      <c r="M270" s="132" t="s">
        <v>548</v>
      </c>
      <c r="N270" s="138">
        <v>44369</v>
      </c>
      <c r="O270" s="54"/>
      <c r="P270" s="54"/>
      <c r="Q270" s="198"/>
      <c r="R270" s="37" t="s">
        <v>1044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138</v>
      </c>
      <c r="B271" s="161">
        <v>43439</v>
      </c>
      <c r="C271" s="161"/>
      <c r="D271" s="162" t="s">
        <v>338</v>
      </c>
      <c r="E271" s="163" t="s">
        <v>546</v>
      </c>
      <c r="F271" s="163">
        <v>259.5</v>
      </c>
      <c r="G271" s="163"/>
      <c r="H271" s="163">
        <v>320</v>
      </c>
      <c r="I271" s="165">
        <v>320</v>
      </c>
      <c r="J271" s="135" t="s">
        <v>632</v>
      </c>
      <c r="K271" s="136">
        <f t="shared" si="90"/>
        <v>60.5</v>
      </c>
      <c r="L271" s="137">
        <f t="shared" si="91"/>
        <v>0.23314065510597304</v>
      </c>
      <c r="M271" s="132" t="s">
        <v>548</v>
      </c>
      <c r="N271" s="138">
        <v>44323</v>
      </c>
      <c r="O271" s="54"/>
      <c r="P271" s="54"/>
      <c r="Q271" s="198"/>
      <c r="R271" s="37" t="s">
        <v>1044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73">
        <v>139</v>
      </c>
      <c r="B272" s="174">
        <v>43439</v>
      </c>
      <c r="C272" s="174"/>
      <c r="D272" s="175" t="s">
        <v>752</v>
      </c>
      <c r="E272" s="176" t="s">
        <v>546</v>
      </c>
      <c r="F272" s="176">
        <v>715</v>
      </c>
      <c r="G272" s="176"/>
      <c r="H272" s="176">
        <v>445</v>
      </c>
      <c r="I272" s="177">
        <v>840</v>
      </c>
      <c r="J272" s="145" t="s">
        <v>753</v>
      </c>
      <c r="K272" s="146">
        <f t="shared" si="90"/>
        <v>-270</v>
      </c>
      <c r="L272" s="147">
        <f t="shared" si="91"/>
        <v>-0.3776223776223776</v>
      </c>
      <c r="M272" s="143" t="s">
        <v>558</v>
      </c>
      <c r="N272" s="140">
        <v>43800</v>
      </c>
      <c r="O272" s="54"/>
      <c r="P272" s="54"/>
      <c r="Q272" s="198"/>
      <c r="R272" s="37" t="s">
        <v>1044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140</v>
      </c>
      <c r="B273" s="161">
        <v>43469</v>
      </c>
      <c r="C273" s="161"/>
      <c r="D273" s="162" t="s">
        <v>176</v>
      </c>
      <c r="E273" s="163" t="s">
        <v>546</v>
      </c>
      <c r="F273" s="163">
        <v>875</v>
      </c>
      <c r="G273" s="163"/>
      <c r="H273" s="163">
        <v>1165</v>
      </c>
      <c r="I273" s="165">
        <v>1185</v>
      </c>
      <c r="J273" s="135" t="s">
        <v>754</v>
      </c>
      <c r="K273" s="136">
        <f t="shared" si="90"/>
        <v>290</v>
      </c>
      <c r="L273" s="137">
        <f t="shared" si="91"/>
        <v>0.33142857142857141</v>
      </c>
      <c r="M273" s="132" t="s">
        <v>548</v>
      </c>
      <c r="N273" s="138">
        <v>43847</v>
      </c>
      <c r="O273" s="54"/>
      <c r="P273" s="54"/>
      <c r="Q273" s="198"/>
      <c r="R273" s="37" t="s">
        <v>1044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141</v>
      </c>
      <c r="B274" s="161">
        <v>43559</v>
      </c>
      <c r="C274" s="161"/>
      <c r="D274" s="162" t="s">
        <v>356</v>
      </c>
      <c r="E274" s="163" t="s">
        <v>546</v>
      </c>
      <c r="F274" s="163">
        <f>387-14.63</f>
        <v>372.37</v>
      </c>
      <c r="G274" s="163"/>
      <c r="H274" s="163">
        <v>490</v>
      </c>
      <c r="I274" s="165">
        <v>490</v>
      </c>
      <c r="J274" s="135" t="s">
        <v>632</v>
      </c>
      <c r="K274" s="136">
        <f t="shared" si="90"/>
        <v>117.63</v>
      </c>
      <c r="L274" s="137">
        <f t="shared" si="91"/>
        <v>0.31589548030185027</v>
      </c>
      <c r="M274" s="132" t="s">
        <v>548</v>
      </c>
      <c r="N274" s="138">
        <v>43850</v>
      </c>
      <c r="O274" s="54"/>
      <c r="P274" s="54"/>
      <c r="Q274" s="198"/>
      <c r="R274" s="37" t="s">
        <v>1044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73">
        <v>142</v>
      </c>
      <c r="B275" s="174">
        <v>43578</v>
      </c>
      <c r="C275" s="174"/>
      <c r="D275" s="175" t="s">
        <v>755</v>
      </c>
      <c r="E275" s="176" t="s">
        <v>557</v>
      </c>
      <c r="F275" s="176">
        <v>220</v>
      </c>
      <c r="G275" s="176"/>
      <c r="H275" s="176">
        <v>127.5</v>
      </c>
      <c r="I275" s="177">
        <v>284</v>
      </c>
      <c r="J275" s="145" t="s">
        <v>756</v>
      </c>
      <c r="K275" s="146">
        <f t="shared" si="90"/>
        <v>-92.5</v>
      </c>
      <c r="L275" s="147">
        <f t="shared" si="91"/>
        <v>-0.42045454545454547</v>
      </c>
      <c r="M275" s="143" t="s">
        <v>558</v>
      </c>
      <c r="N275" s="140">
        <v>43896</v>
      </c>
      <c r="O275" s="54"/>
      <c r="P275" s="54"/>
      <c r="Q275" s="198"/>
      <c r="R275" s="37" t="s">
        <v>1044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143</v>
      </c>
      <c r="B276" s="161">
        <v>43622</v>
      </c>
      <c r="C276" s="161"/>
      <c r="D276" s="162" t="s">
        <v>461</v>
      </c>
      <c r="E276" s="163" t="s">
        <v>557</v>
      </c>
      <c r="F276" s="163">
        <v>332.8</v>
      </c>
      <c r="G276" s="163"/>
      <c r="H276" s="163">
        <v>405</v>
      </c>
      <c r="I276" s="165">
        <v>419</v>
      </c>
      <c r="J276" s="135" t="s">
        <v>757</v>
      </c>
      <c r="K276" s="136">
        <f t="shared" si="90"/>
        <v>72.199999999999989</v>
      </c>
      <c r="L276" s="137">
        <f t="shared" si="91"/>
        <v>0.21694711538461534</v>
      </c>
      <c r="M276" s="132" t="s">
        <v>548</v>
      </c>
      <c r="N276" s="138">
        <v>43860</v>
      </c>
      <c r="O276" s="54"/>
      <c r="P276" s="54"/>
      <c r="Q276" s="198"/>
      <c r="R276" s="37" t="s">
        <v>1042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54">
        <v>144</v>
      </c>
      <c r="B277" s="153">
        <v>43641</v>
      </c>
      <c r="C277" s="153"/>
      <c r="D277" s="154" t="s">
        <v>168</v>
      </c>
      <c r="E277" s="155" t="s">
        <v>546</v>
      </c>
      <c r="F277" s="155">
        <v>386</v>
      </c>
      <c r="G277" s="156"/>
      <c r="H277" s="156">
        <v>395</v>
      </c>
      <c r="I277" s="156">
        <v>452</v>
      </c>
      <c r="J277" s="157" t="s">
        <v>758</v>
      </c>
      <c r="K277" s="158">
        <f t="shared" si="90"/>
        <v>9</v>
      </c>
      <c r="L277" s="159">
        <f t="shared" si="91"/>
        <v>2.3316062176165803E-2</v>
      </c>
      <c r="M277" s="155" t="s">
        <v>565</v>
      </c>
      <c r="N277" s="153">
        <v>43868</v>
      </c>
      <c r="O277" s="54"/>
      <c r="P277" s="54"/>
      <c r="Q277" s="198"/>
      <c r="R277" s="37" t="s">
        <v>1042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54">
        <v>145</v>
      </c>
      <c r="B278" s="153">
        <v>43707</v>
      </c>
      <c r="C278" s="153"/>
      <c r="D278" s="154" t="s">
        <v>143</v>
      </c>
      <c r="E278" s="155" t="s">
        <v>546</v>
      </c>
      <c r="F278" s="155">
        <v>137.5</v>
      </c>
      <c r="G278" s="156"/>
      <c r="H278" s="156">
        <v>138.5</v>
      </c>
      <c r="I278" s="156">
        <v>190</v>
      </c>
      <c r="J278" s="157" t="s">
        <v>759</v>
      </c>
      <c r="K278" s="158">
        <f t="shared" si="90"/>
        <v>1</v>
      </c>
      <c r="L278" s="159">
        <f t="shared" si="91"/>
        <v>7.2727272727272727E-3</v>
      </c>
      <c r="M278" s="155" t="s">
        <v>565</v>
      </c>
      <c r="N278" s="153">
        <v>44432</v>
      </c>
      <c r="O278" s="54"/>
      <c r="P278" s="54"/>
      <c r="Q278" s="198"/>
      <c r="R278" s="37" t="s">
        <v>1044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146</v>
      </c>
      <c r="B279" s="161">
        <v>43731</v>
      </c>
      <c r="C279" s="161"/>
      <c r="D279" s="162" t="s">
        <v>416</v>
      </c>
      <c r="E279" s="163" t="s">
        <v>546</v>
      </c>
      <c r="F279" s="163">
        <v>235</v>
      </c>
      <c r="G279" s="163"/>
      <c r="H279" s="163">
        <v>295</v>
      </c>
      <c r="I279" s="165">
        <v>296</v>
      </c>
      <c r="J279" s="135" t="s">
        <v>760</v>
      </c>
      <c r="K279" s="136">
        <f t="shared" si="90"/>
        <v>60</v>
      </c>
      <c r="L279" s="137">
        <f t="shared" si="91"/>
        <v>0.25531914893617019</v>
      </c>
      <c r="M279" s="132" t="s">
        <v>548</v>
      </c>
      <c r="N279" s="138">
        <v>43844</v>
      </c>
      <c r="O279" s="54"/>
      <c r="P279" s="54"/>
      <c r="Q279" s="198"/>
      <c r="R279" s="37" t="s">
        <v>1042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147</v>
      </c>
      <c r="B280" s="161">
        <v>43752</v>
      </c>
      <c r="C280" s="161"/>
      <c r="D280" s="162" t="s">
        <v>761</v>
      </c>
      <c r="E280" s="163" t="s">
        <v>546</v>
      </c>
      <c r="F280" s="163">
        <v>277.5</v>
      </c>
      <c r="G280" s="163"/>
      <c r="H280" s="163">
        <v>333</v>
      </c>
      <c r="I280" s="165">
        <v>333</v>
      </c>
      <c r="J280" s="135" t="s">
        <v>762</v>
      </c>
      <c r="K280" s="136">
        <f t="shared" si="90"/>
        <v>55.5</v>
      </c>
      <c r="L280" s="137">
        <f t="shared" si="91"/>
        <v>0.2</v>
      </c>
      <c r="M280" s="132" t="s">
        <v>548</v>
      </c>
      <c r="N280" s="138">
        <v>43846</v>
      </c>
      <c r="O280" s="54"/>
      <c r="P280" s="54"/>
      <c r="Q280" s="198"/>
      <c r="R280" s="37" t="s">
        <v>1044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148</v>
      </c>
      <c r="B281" s="161">
        <v>43752</v>
      </c>
      <c r="C281" s="161"/>
      <c r="D281" s="162" t="s">
        <v>763</v>
      </c>
      <c r="E281" s="163" t="s">
        <v>546</v>
      </c>
      <c r="F281" s="163">
        <v>930</v>
      </c>
      <c r="G281" s="163"/>
      <c r="H281" s="163">
        <v>1165</v>
      </c>
      <c r="I281" s="165">
        <v>1200</v>
      </c>
      <c r="J281" s="135" t="s">
        <v>764</v>
      </c>
      <c r="K281" s="136">
        <f t="shared" si="90"/>
        <v>235</v>
      </c>
      <c r="L281" s="137">
        <f t="shared" si="91"/>
        <v>0.25268817204301075</v>
      </c>
      <c r="M281" s="132" t="s">
        <v>548</v>
      </c>
      <c r="N281" s="138">
        <v>43847</v>
      </c>
      <c r="O281" s="54"/>
      <c r="P281" s="54"/>
      <c r="Q281" s="198"/>
      <c r="R281" s="37" t="s">
        <v>1042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149</v>
      </c>
      <c r="B282" s="161">
        <v>43753</v>
      </c>
      <c r="C282" s="161"/>
      <c r="D282" s="162" t="s">
        <v>765</v>
      </c>
      <c r="E282" s="163" t="s">
        <v>546</v>
      </c>
      <c r="F282" s="133">
        <v>111</v>
      </c>
      <c r="G282" s="163"/>
      <c r="H282" s="163">
        <v>141</v>
      </c>
      <c r="I282" s="165">
        <v>141</v>
      </c>
      <c r="J282" s="135" t="s">
        <v>766</v>
      </c>
      <c r="K282" s="136">
        <f t="shared" si="90"/>
        <v>30</v>
      </c>
      <c r="L282" s="137">
        <f t="shared" si="91"/>
        <v>0.27027027027027029</v>
      </c>
      <c r="M282" s="132" t="s">
        <v>548</v>
      </c>
      <c r="N282" s="138">
        <v>44328</v>
      </c>
      <c r="O282" s="54"/>
      <c r="P282" s="54"/>
      <c r="Q282" s="198"/>
      <c r="R282" s="37" t="s">
        <v>1042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150</v>
      </c>
      <c r="B283" s="161">
        <v>43753</v>
      </c>
      <c r="C283" s="161"/>
      <c r="D283" s="162" t="s">
        <v>767</v>
      </c>
      <c r="E283" s="163" t="s">
        <v>546</v>
      </c>
      <c r="F283" s="133">
        <v>296</v>
      </c>
      <c r="G283" s="163"/>
      <c r="H283" s="163">
        <v>370</v>
      </c>
      <c r="I283" s="165">
        <v>370</v>
      </c>
      <c r="J283" s="135" t="s">
        <v>632</v>
      </c>
      <c r="K283" s="136">
        <f t="shared" ref="K283:K308" si="92">H283-F283</f>
        <v>74</v>
      </c>
      <c r="L283" s="137">
        <f t="shared" ref="L283:L308" si="93">K283/F283</f>
        <v>0.25</v>
      </c>
      <c r="M283" s="132" t="s">
        <v>548</v>
      </c>
      <c r="N283" s="138">
        <v>43853</v>
      </c>
      <c r="O283" s="54"/>
      <c r="P283" s="54"/>
      <c r="Q283" s="198"/>
      <c r="R283" s="37" t="s">
        <v>1042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60">
        <v>151</v>
      </c>
      <c r="B284" s="161">
        <v>43754</v>
      </c>
      <c r="C284" s="161"/>
      <c r="D284" s="162" t="s">
        <v>768</v>
      </c>
      <c r="E284" s="163" t="s">
        <v>546</v>
      </c>
      <c r="F284" s="133">
        <v>300</v>
      </c>
      <c r="G284" s="163"/>
      <c r="H284" s="163">
        <v>382.5</v>
      </c>
      <c r="I284" s="165">
        <v>344</v>
      </c>
      <c r="J284" s="135" t="s">
        <v>769</v>
      </c>
      <c r="K284" s="136">
        <f t="shared" si="92"/>
        <v>82.5</v>
      </c>
      <c r="L284" s="137">
        <f t="shared" si="93"/>
        <v>0.27500000000000002</v>
      </c>
      <c r="M284" s="132" t="s">
        <v>548</v>
      </c>
      <c r="N284" s="138">
        <v>44238</v>
      </c>
      <c r="O284" s="54"/>
      <c r="P284" s="54"/>
      <c r="Q284" s="198"/>
      <c r="R284" s="37" t="s">
        <v>1042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152</v>
      </c>
      <c r="B285" s="161">
        <v>43832</v>
      </c>
      <c r="C285" s="161"/>
      <c r="D285" s="162" t="s">
        <v>770</v>
      </c>
      <c r="E285" s="163" t="s">
        <v>546</v>
      </c>
      <c r="F285" s="133">
        <v>495</v>
      </c>
      <c r="G285" s="163"/>
      <c r="H285" s="163">
        <v>595</v>
      </c>
      <c r="I285" s="165">
        <v>590</v>
      </c>
      <c r="J285" s="135" t="s">
        <v>568</v>
      </c>
      <c r="K285" s="136">
        <f t="shared" si="92"/>
        <v>100</v>
      </c>
      <c r="L285" s="137">
        <f t="shared" si="93"/>
        <v>0.20202020202020202</v>
      </c>
      <c r="M285" s="132" t="s">
        <v>548</v>
      </c>
      <c r="N285" s="138">
        <v>44589</v>
      </c>
      <c r="O285" s="54"/>
      <c r="P285" s="54"/>
      <c r="Q285" s="198"/>
      <c r="R285" s="37" t="s">
        <v>1042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153</v>
      </c>
      <c r="B286" s="161">
        <v>43966</v>
      </c>
      <c r="C286" s="161"/>
      <c r="D286" s="162" t="s">
        <v>74</v>
      </c>
      <c r="E286" s="163" t="s">
        <v>546</v>
      </c>
      <c r="F286" s="133">
        <v>67.5</v>
      </c>
      <c r="G286" s="163"/>
      <c r="H286" s="163">
        <v>86</v>
      </c>
      <c r="I286" s="165">
        <v>86</v>
      </c>
      <c r="J286" s="135" t="s">
        <v>771</v>
      </c>
      <c r="K286" s="136">
        <f t="shared" si="92"/>
        <v>18.5</v>
      </c>
      <c r="L286" s="137">
        <f t="shared" si="93"/>
        <v>0.27407407407407408</v>
      </c>
      <c r="M286" s="132" t="s">
        <v>548</v>
      </c>
      <c r="N286" s="138">
        <v>44008</v>
      </c>
      <c r="O286" s="54"/>
      <c r="P286" s="54"/>
      <c r="Q286" s="198"/>
      <c r="R286" s="37" t="s">
        <v>1042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154</v>
      </c>
      <c r="B287" s="161">
        <v>44035</v>
      </c>
      <c r="C287" s="161"/>
      <c r="D287" s="162" t="s">
        <v>460</v>
      </c>
      <c r="E287" s="163" t="s">
        <v>546</v>
      </c>
      <c r="F287" s="133">
        <v>231</v>
      </c>
      <c r="G287" s="163"/>
      <c r="H287" s="163">
        <v>281</v>
      </c>
      <c r="I287" s="165">
        <v>281</v>
      </c>
      <c r="J287" s="135" t="s">
        <v>632</v>
      </c>
      <c r="K287" s="136">
        <f t="shared" si="92"/>
        <v>50</v>
      </c>
      <c r="L287" s="137">
        <f t="shared" si="93"/>
        <v>0.21645021645021645</v>
      </c>
      <c r="M287" s="132" t="s">
        <v>548</v>
      </c>
      <c r="N287" s="138">
        <v>44358</v>
      </c>
      <c r="O287" s="54"/>
      <c r="P287" s="54"/>
      <c r="Q287" s="198"/>
      <c r="R287" s="37" t="s">
        <v>1042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155</v>
      </c>
      <c r="B288" s="161">
        <v>44092</v>
      </c>
      <c r="C288" s="161"/>
      <c r="D288" s="162" t="s">
        <v>141</v>
      </c>
      <c r="E288" s="163" t="s">
        <v>546</v>
      </c>
      <c r="F288" s="163">
        <v>206</v>
      </c>
      <c r="G288" s="163"/>
      <c r="H288" s="163">
        <v>248</v>
      </c>
      <c r="I288" s="165">
        <v>248</v>
      </c>
      <c r="J288" s="135" t="s">
        <v>632</v>
      </c>
      <c r="K288" s="136">
        <f t="shared" si="92"/>
        <v>42</v>
      </c>
      <c r="L288" s="137">
        <f t="shared" si="93"/>
        <v>0.20388349514563106</v>
      </c>
      <c r="M288" s="132" t="s">
        <v>548</v>
      </c>
      <c r="N288" s="138">
        <v>44214</v>
      </c>
      <c r="O288" s="54"/>
      <c r="P288" s="54"/>
      <c r="Q288" s="198"/>
      <c r="R288" s="37" t="s">
        <v>1042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60">
        <v>156</v>
      </c>
      <c r="B289" s="161">
        <v>44140</v>
      </c>
      <c r="C289" s="161"/>
      <c r="D289" s="162" t="s">
        <v>141</v>
      </c>
      <c r="E289" s="163" t="s">
        <v>546</v>
      </c>
      <c r="F289" s="163">
        <v>182.5</v>
      </c>
      <c r="G289" s="163"/>
      <c r="H289" s="163">
        <v>248</v>
      </c>
      <c r="I289" s="165">
        <v>248</v>
      </c>
      <c r="J289" s="135" t="s">
        <v>632</v>
      </c>
      <c r="K289" s="136">
        <f t="shared" si="92"/>
        <v>65.5</v>
      </c>
      <c r="L289" s="137">
        <f t="shared" si="93"/>
        <v>0.35890410958904112</v>
      </c>
      <c r="M289" s="132" t="s">
        <v>548</v>
      </c>
      <c r="N289" s="138">
        <v>44214</v>
      </c>
      <c r="O289" s="54"/>
      <c r="P289" s="54"/>
      <c r="Q289" s="198"/>
      <c r="R289" s="37" t="s">
        <v>1042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60">
        <v>157</v>
      </c>
      <c r="B290" s="161">
        <v>44140</v>
      </c>
      <c r="C290" s="161"/>
      <c r="D290" s="162" t="s">
        <v>338</v>
      </c>
      <c r="E290" s="163" t="s">
        <v>546</v>
      </c>
      <c r="F290" s="163">
        <v>247.5</v>
      </c>
      <c r="G290" s="163"/>
      <c r="H290" s="163">
        <v>320</v>
      </c>
      <c r="I290" s="165">
        <v>320</v>
      </c>
      <c r="J290" s="135" t="s">
        <v>632</v>
      </c>
      <c r="K290" s="136">
        <f t="shared" si="92"/>
        <v>72.5</v>
      </c>
      <c r="L290" s="137">
        <f t="shared" si="93"/>
        <v>0.29292929292929293</v>
      </c>
      <c r="M290" s="132" t="s">
        <v>548</v>
      </c>
      <c r="N290" s="138">
        <v>44323</v>
      </c>
      <c r="O290" s="54"/>
      <c r="P290" s="54"/>
      <c r="Q290" s="198"/>
      <c r="R290" s="37" t="s">
        <v>1042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60">
        <v>158</v>
      </c>
      <c r="B291" s="161">
        <v>44140</v>
      </c>
      <c r="C291" s="161"/>
      <c r="D291" s="162" t="s">
        <v>199</v>
      </c>
      <c r="E291" s="163" t="s">
        <v>546</v>
      </c>
      <c r="F291" s="133">
        <v>925</v>
      </c>
      <c r="G291" s="163"/>
      <c r="H291" s="163">
        <v>1095</v>
      </c>
      <c r="I291" s="165">
        <v>1093</v>
      </c>
      <c r="J291" s="135" t="s">
        <v>772</v>
      </c>
      <c r="K291" s="136">
        <f t="shared" si="92"/>
        <v>170</v>
      </c>
      <c r="L291" s="137">
        <f t="shared" si="93"/>
        <v>0.18378378378378379</v>
      </c>
      <c r="M291" s="132" t="s">
        <v>548</v>
      </c>
      <c r="N291" s="138">
        <v>44201</v>
      </c>
      <c r="O291" s="54"/>
      <c r="P291" s="54"/>
      <c r="Q291" s="198"/>
      <c r="R291" s="37" t="s">
        <v>1042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60">
        <v>159</v>
      </c>
      <c r="B292" s="161">
        <v>44140</v>
      </c>
      <c r="C292" s="161"/>
      <c r="D292" s="162" t="s">
        <v>356</v>
      </c>
      <c r="E292" s="163" t="s">
        <v>546</v>
      </c>
      <c r="F292" s="133">
        <v>332.5</v>
      </c>
      <c r="G292" s="163"/>
      <c r="H292" s="163">
        <v>393</v>
      </c>
      <c r="I292" s="165">
        <v>406</v>
      </c>
      <c r="J292" s="135" t="s">
        <v>773</v>
      </c>
      <c r="K292" s="136">
        <f t="shared" si="92"/>
        <v>60.5</v>
      </c>
      <c r="L292" s="137">
        <f t="shared" si="93"/>
        <v>0.18195488721804512</v>
      </c>
      <c r="M292" s="132" t="s">
        <v>548</v>
      </c>
      <c r="N292" s="138">
        <v>44256</v>
      </c>
      <c r="O292" s="54"/>
      <c r="P292" s="54"/>
      <c r="Q292" s="198"/>
      <c r="R292" s="37" t="s">
        <v>1042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60">
        <v>160</v>
      </c>
      <c r="B293" s="161">
        <v>44141</v>
      </c>
      <c r="C293" s="161"/>
      <c r="D293" s="162" t="s">
        <v>460</v>
      </c>
      <c r="E293" s="163" t="s">
        <v>546</v>
      </c>
      <c r="F293" s="133">
        <v>231</v>
      </c>
      <c r="G293" s="163"/>
      <c r="H293" s="163">
        <v>281</v>
      </c>
      <c r="I293" s="165">
        <v>281</v>
      </c>
      <c r="J293" s="135" t="s">
        <v>632</v>
      </c>
      <c r="K293" s="136">
        <f t="shared" si="92"/>
        <v>50</v>
      </c>
      <c r="L293" s="137">
        <f t="shared" si="93"/>
        <v>0.21645021645021645</v>
      </c>
      <c r="M293" s="132" t="s">
        <v>548</v>
      </c>
      <c r="N293" s="138">
        <v>44358</v>
      </c>
      <c r="O293" s="54"/>
      <c r="P293" s="54"/>
      <c r="Q293" s="198"/>
      <c r="R293" s="37" t="s">
        <v>1042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160">
        <v>161</v>
      </c>
      <c r="B294" s="161">
        <v>44187</v>
      </c>
      <c r="C294" s="161"/>
      <c r="D294" s="162" t="s">
        <v>774</v>
      </c>
      <c r="E294" s="163" t="s">
        <v>546</v>
      </c>
      <c r="F294" s="133">
        <v>190</v>
      </c>
      <c r="G294" s="163"/>
      <c r="H294" s="163">
        <v>239</v>
      </c>
      <c r="I294" s="165">
        <v>239</v>
      </c>
      <c r="J294" s="135" t="s">
        <v>775</v>
      </c>
      <c r="K294" s="136">
        <f t="shared" si="92"/>
        <v>49</v>
      </c>
      <c r="L294" s="137">
        <f t="shared" si="93"/>
        <v>0.25789473684210529</v>
      </c>
      <c r="M294" s="132" t="s">
        <v>548</v>
      </c>
      <c r="N294" s="138">
        <v>44844</v>
      </c>
      <c r="O294" s="54"/>
      <c r="P294" s="54"/>
      <c r="Q294" s="198"/>
      <c r="R294" s="37" t="s">
        <v>1042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162</v>
      </c>
      <c r="B295" s="161">
        <v>44258</v>
      </c>
      <c r="C295" s="161"/>
      <c r="D295" s="162" t="s">
        <v>770</v>
      </c>
      <c r="E295" s="163" t="s">
        <v>546</v>
      </c>
      <c r="F295" s="133">
        <v>495</v>
      </c>
      <c r="G295" s="163"/>
      <c r="H295" s="163">
        <v>595</v>
      </c>
      <c r="I295" s="165">
        <v>590</v>
      </c>
      <c r="J295" s="135" t="s">
        <v>568</v>
      </c>
      <c r="K295" s="136">
        <f t="shared" si="92"/>
        <v>100</v>
      </c>
      <c r="L295" s="137">
        <f t="shared" si="93"/>
        <v>0.20202020202020202</v>
      </c>
      <c r="M295" s="132" t="s">
        <v>548</v>
      </c>
      <c r="N295" s="138">
        <v>44589</v>
      </c>
      <c r="O295" s="54"/>
      <c r="P295" s="54"/>
      <c r="Q295" s="198"/>
      <c r="R295" s="37" t="s">
        <v>1042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163</v>
      </c>
      <c r="B296" s="161">
        <v>44274</v>
      </c>
      <c r="C296" s="161"/>
      <c r="D296" s="162" t="s">
        <v>356</v>
      </c>
      <c r="E296" s="163" t="s">
        <v>546</v>
      </c>
      <c r="F296" s="133">
        <v>355</v>
      </c>
      <c r="G296" s="163"/>
      <c r="H296" s="163">
        <v>422.5</v>
      </c>
      <c r="I296" s="165">
        <v>420</v>
      </c>
      <c r="J296" s="135" t="s">
        <v>776</v>
      </c>
      <c r="K296" s="136">
        <f t="shared" si="92"/>
        <v>67.5</v>
      </c>
      <c r="L296" s="137">
        <f t="shared" si="93"/>
        <v>0.19014084507042253</v>
      </c>
      <c r="M296" s="132" t="s">
        <v>548</v>
      </c>
      <c r="N296" s="138">
        <v>44361</v>
      </c>
      <c r="O296" s="54"/>
      <c r="P296" s="54"/>
      <c r="R296" s="37" t="s">
        <v>1042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164</v>
      </c>
      <c r="B297" s="161">
        <v>44295</v>
      </c>
      <c r="C297" s="161"/>
      <c r="D297" s="162" t="s">
        <v>320</v>
      </c>
      <c r="E297" s="163" t="s">
        <v>546</v>
      </c>
      <c r="F297" s="133">
        <v>555</v>
      </c>
      <c r="G297" s="163"/>
      <c r="H297" s="163">
        <v>663</v>
      </c>
      <c r="I297" s="165">
        <v>663</v>
      </c>
      <c r="J297" s="135" t="s">
        <v>777</v>
      </c>
      <c r="K297" s="136">
        <f t="shared" si="92"/>
        <v>108</v>
      </c>
      <c r="L297" s="137">
        <f t="shared" si="93"/>
        <v>0.19459459459459461</v>
      </c>
      <c r="M297" s="132" t="s">
        <v>548</v>
      </c>
      <c r="N297" s="138">
        <v>44321</v>
      </c>
      <c r="O297" s="54"/>
      <c r="P297" s="54"/>
      <c r="Q297" s="198"/>
      <c r="R297" s="37" t="s">
        <v>1042</v>
      </c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165</v>
      </c>
      <c r="B298" s="161">
        <v>44308</v>
      </c>
      <c r="C298" s="161"/>
      <c r="D298" s="162" t="s">
        <v>741</v>
      </c>
      <c r="E298" s="163" t="s">
        <v>546</v>
      </c>
      <c r="F298" s="133">
        <v>126.5</v>
      </c>
      <c r="G298" s="163"/>
      <c r="H298" s="163">
        <v>155</v>
      </c>
      <c r="I298" s="165">
        <v>155</v>
      </c>
      <c r="J298" s="135" t="s">
        <v>632</v>
      </c>
      <c r="K298" s="136">
        <f t="shared" si="92"/>
        <v>28.5</v>
      </c>
      <c r="L298" s="137">
        <f t="shared" si="93"/>
        <v>0.22529644268774704</v>
      </c>
      <c r="M298" s="132" t="s">
        <v>548</v>
      </c>
      <c r="N298" s="138">
        <v>44362</v>
      </c>
      <c r="O298" s="54"/>
      <c r="P298" s="54"/>
      <c r="R298" s="37" t="s">
        <v>1042</v>
      </c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39">
        <v>166</v>
      </c>
      <c r="B299" s="170">
        <v>44368</v>
      </c>
      <c r="C299" s="170"/>
      <c r="D299" s="141" t="s">
        <v>778</v>
      </c>
      <c r="E299" s="143" t="s">
        <v>546</v>
      </c>
      <c r="F299" s="171">
        <v>287.5</v>
      </c>
      <c r="G299" s="143"/>
      <c r="H299" s="143">
        <v>245</v>
      </c>
      <c r="I299" s="144">
        <v>344</v>
      </c>
      <c r="J299" s="145" t="s">
        <v>779</v>
      </c>
      <c r="K299" s="146">
        <f t="shared" si="92"/>
        <v>-42.5</v>
      </c>
      <c r="L299" s="147">
        <f t="shared" si="93"/>
        <v>-0.14782608695652175</v>
      </c>
      <c r="M299" s="143" t="s">
        <v>558</v>
      </c>
      <c r="N299" s="140">
        <v>44508</v>
      </c>
      <c r="O299" s="54"/>
      <c r="P299" s="54"/>
      <c r="R299" s="37" t="s">
        <v>1042</v>
      </c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167</v>
      </c>
      <c r="B300" s="161">
        <v>44368</v>
      </c>
      <c r="C300" s="161"/>
      <c r="D300" s="162" t="s">
        <v>460</v>
      </c>
      <c r="E300" s="163" t="s">
        <v>546</v>
      </c>
      <c r="F300" s="133">
        <v>241</v>
      </c>
      <c r="G300" s="163"/>
      <c r="H300" s="163">
        <v>298</v>
      </c>
      <c r="I300" s="165">
        <v>320</v>
      </c>
      <c r="J300" s="135" t="s">
        <v>632</v>
      </c>
      <c r="K300" s="136">
        <f t="shared" si="92"/>
        <v>57</v>
      </c>
      <c r="L300" s="137">
        <f t="shared" si="93"/>
        <v>0.23651452282157676</v>
      </c>
      <c r="M300" s="132" t="s">
        <v>548</v>
      </c>
      <c r="N300" s="138">
        <v>44802</v>
      </c>
      <c r="O300" s="54"/>
      <c r="P300" s="54"/>
      <c r="R300" s="37" t="s">
        <v>1042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168</v>
      </c>
      <c r="B301" s="161">
        <v>44406</v>
      </c>
      <c r="C301" s="161"/>
      <c r="D301" s="162" t="s">
        <v>741</v>
      </c>
      <c r="E301" s="163" t="s">
        <v>546</v>
      </c>
      <c r="F301" s="133">
        <v>162.5</v>
      </c>
      <c r="G301" s="163"/>
      <c r="H301" s="163">
        <v>200</v>
      </c>
      <c r="I301" s="165">
        <v>200</v>
      </c>
      <c r="J301" s="135" t="s">
        <v>632</v>
      </c>
      <c r="K301" s="136">
        <f t="shared" si="92"/>
        <v>37.5</v>
      </c>
      <c r="L301" s="137">
        <f t="shared" si="93"/>
        <v>0.23076923076923078</v>
      </c>
      <c r="M301" s="132" t="s">
        <v>548</v>
      </c>
      <c r="N301" s="138">
        <v>44802</v>
      </c>
      <c r="O301" s="54"/>
      <c r="P301" s="54"/>
      <c r="R301" s="37" t="s">
        <v>1042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169</v>
      </c>
      <c r="B302" s="161">
        <v>44462</v>
      </c>
      <c r="C302" s="161"/>
      <c r="D302" s="162" t="s">
        <v>424</v>
      </c>
      <c r="E302" s="163" t="s">
        <v>546</v>
      </c>
      <c r="F302" s="133">
        <v>1235</v>
      </c>
      <c r="G302" s="163"/>
      <c r="H302" s="163">
        <v>1505</v>
      </c>
      <c r="I302" s="165">
        <v>1500</v>
      </c>
      <c r="J302" s="135" t="s">
        <v>632</v>
      </c>
      <c r="K302" s="136">
        <f t="shared" si="92"/>
        <v>270</v>
      </c>
      <c r="L302" s="137">
        <f t="shared" si="93"/>
        <v>0.21862348178137653</v>
      </c>
      <c r="M302" s="132" t="s">
        <v>548</v>
      </c>
      <c r="N302" s="138">
        <v>44564</v>
      </c>
      <c r="O302" s="54"/>
      <c r="P302" s="54"/>
      <c r="R302" s="37" t="s">
        <v>1042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170</v>
      </c>
      <c r="B303" s="161">
        <v>44480</v>
      </c>
      <c r="C303" s="161"/>
      <c r="D303" s="162" t="s">
        <v>780</v>
      </c>
      <c r="E303" s="163" t="s">
        <v>546</v>
      </c>
      <c r="F303" s="133">
        <v>58.75</v>
      </c>
      <c r="G303" s="163"/>
      <c r="H303" s="163">
        <v>64.25</v>
      </c>
      <c r="I303" s="165"/>
      <c r="J303" s="135" t="s">
        <v>632</v>
      </c>
      <c r="K303" s="136">
        <f t="shared" si="92"/>
        <v>5.5</v>
      </c>
      <c r="L303" s="137">
        <f t="shared" si="93"/>
        <v>9.3617021276595741E-2</v>
      </c>
      <c r="M303" s="132" t="s">
        <v>548</v>
      </c>
      <c r="N303" s="138">
        <v>45322</v>
      </c>
      <c r="O303" s="54"/>
      <c r="P303" s="54"/>
      <c r="R303" s="37" t="s">
        <v>1042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29">
        <v>171</v>
      </c>
      <c r="B304" s="130">
        <v>44481</v>
      </c>
      <c r="C304" s="130"/>
      <c r="D304" s="131" t="s">
        <v>273</v>
      </c>
      <c r="E304" s="132" t="s">
        <v>546</v>
      </c>
      <c r="F304" s="133">
        <v>315</v>
      </c>
      <c r="G304" s="132"/>
      <c r="H304" s="132">
        <v>335</v>
      </c>
      <c r="I304" s="134">
        <v>380</v>
      </c>
      <c r="J304" s="135" t="s">
        <v>824</v>
      </c>
      <c r="K304" s="136">
        <f t="shared" si="92"/>
        <v>20</v>
      </c>
      <c r="L304" s="137">
        <f t="shared" si="93"/>
        <v>6.3492063492063489E-2</v>
      </c>
      <c r="M304" s="132" t="s">
        <v>548</v>
      </c>
      <c r="N304" s="138">
        <v>45297</v>
      </c>
      <c r="O304" s="54"/>
      <c r="P304" s="54"/>
      <c r="R304" s="37" t="s">
        <v>1042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29">
        <v>172</v>
      </c>
      <c r="B305" s="130">
        <v>44481</v>
      </c>
      <c r="C305" s="130"/>
      <c r="D305" s="131" t="s">
        <v>781</v>
      </c>
      <c r="E305" s="132" t="s">
        <v>546</v>
      </c>
      <c r="F305" s="133">
        <v>45.5</v>
      </c>
      <c r="G305" s="132"/>
      <c r="H305" s="132">
        <v>56.5</v>
      </c>
      <c r="I305" s="134">
        <v>56</v>
      </c>
      <c r="J305" s="135" t="s">
        <v>632</v>
      </c>
      <c r="K305" s="136">
        <f t="shared" si="92"/>
        <v>11</v>
      </c>
      <c r="L305" s="137">
        <f t="shared" si="93"/>
        <v>0.24175824175824176</v>
      </c>
      <c r="M305" s="132" t="s">
        <v>548</v>
      </c>
      <c r="N305" s="138">
        <v>44881</v>
      </c>
      <c r="O305" s="54"/>
      <c r="P305" s="54"/>
      <c r="R305" s="37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1:38" ht="12.75" customHeight="1">
      <c r="A306" s="129">
        <v>173</v>
      </c>
      <c r="B306" s="130">
        <v>44551</v>
      </c>
      <c r="C306" s="130"/>
      <c r="D306" s="131" t="s">
        <v>128</v>
      </c>
      <c r="E306" s="132" t="s">
        <v>546</v>
      </c>
      <c r="F306" s="133">
        <v>2300</v>
      </c>
      <c r="G306" s="132"/>
      <c r="H306" s="132">
        <f>(2820+2200)/2</f>
        <v>2510</v>
      </c>
      <c r="I306" s="134">
        <v>3000</v>
      </c>
      <c r="J306" s="135" t="s">
        <v>782</v>
      </c>
      <c r="K306" s="136">
        <f t="shared" si="92"/>
        <v>210</v>
      </c>
      <c r="L306" s="137">
        <f t="shared" si="93"/>
        <v>9.1304347826086957E-2</v>
      </c>
      <c r="M306" s="132" t="s">
        <v>548</v>
      </c>
      <c r="N306" s="138">
        <v>44649</v>
      </c>
      <c r="O306" s="54"/>
      <c r="P306" s="54"/>
      <c r="R306" s="37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1:38" ht="12.75" customHeight="1">
      <c r="A307" s="129">
        <v>174</v>
      </c>
      <c r="B307" s="130">
        <v>44606</v>
      </c>
      <c r="C307" s="130"/>
      <c r="D307" s="131" t="s">
        <v>414</v>
      </c>
      <c r="E307" s="132" t="s">
        <v>546</v>
      </c>
      <c r="F307" s="133">
        <v>635</v>
      </c>
      <c r="G307" s="132"/>
      <c r="H307" s="132">
        <v>700</v>
      </c>
      <c r="I307" s="134">
        <v>764</v>
      </c>
      <c r="J307" s="135" t="s">
        <v>808</v>
      </c>
      <c r="K307" s="136">
        <f t="shared" si="92"/>
        <v>65</v>
      </c>
      <c r="L307" s="137">
        <f t="shared" si="93"/>
        <v>0.10236220472440945</v>
      </c>
      <c r="M307" s="132" t="s">
        <v>548</v>
      </c>
      <c r="N307" s="138">
        <v>45159</v>
      </c>
      <c r="O307" s="54"/>
      <c r="P307" s="54"/>
      <c r="R307" s="37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1:38" ht="12.75" customHeight="1">
      <c r="A308" s="129">
        <v>175</v>
      </c>
      <c r="B308" s="130">
        <v>44613</v>
      </c>
      <c r="C308" s="130"/>
      <c r="D308" s="131" t="s">
        <v>424</v>
      </c>
      <c r="E308" s="132" t="s">
        <v>546</v>
      </c>
      <c r="F308" s="133">
        <v>1255</v>
      </c>
      <c r="G308" s="132"/>
      <c r="H308" s="132">
        <v>1515</v>
      </c>
      <c r="I308" s="134">
        <v>1510</v>
      </c>
      <c r="J308" s="135" t="s">
        <v>632</v>
      </c>
      <c r="K308" s="136">
        <f t="shared" si="92"/>
        <v>260</v>
      </c>
      <c r="L308" s="137">
        <f t="shared" si="93"/>
        <v>0.20717131474103587</v>
      </c>
      <c r="M308" s="132" t="s">
        <v>548</v>
      </c>
      <c r="N308" s="138">
        <v>44834</v>
      </c>
      <c r="O308" s="54"/>
      <c r="P308" s="54"/>
      <c r="R308" s="37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1:38" ht="12.75" customHeight="1">
      <c r="A309" s="271">
        <v>176</v>
      </c>
      <c r="B309" s="262">
        <v>44670</v>
      </c>
      <c r="C309" s="262"/>
      <c r="D309" s="263" t="s">
        <v>511</v>
      </c>
      <c r="E309" s="264" t="s">
        <v>546</v>
      </c>
      <c r="F309" s="265">
        <v>445</v>
      </c>
      <c r="G309" s="265"/>
      <c r="H309" s="265">
        <v>460</v>
      </c>
      <c r="I309" s="265">
        <v>553</v>
      </c>
      <c r="J309" s="266" t="s">
        <v>857</v>
      </c>
      <c r="K309" s="267">
        <f t="shared" ref="K309" si="94">H309-F309</f>
        <v>15</v>
      </c>
      <c r="L309" s="268">
        <f t="shared" ref="L309" si="95">K309/F309</f>
        <v>3.3707865168539325E-2</v>
      </c>
      <c r="M309" s="269" t="s">
        <v>565</v>
      </c>
      <c r="N309" s="270">
        <v>45397</v>
      </c>
      <c r="O309" s="54"/>
      <c r="P309" s="54"/>
      <c r="R309" s="37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1:38" ht="12.75" customHeight="1">
      <c r="A310" s="160">
        <v>177</v>
      </c>
      <c r="B310" s="161">
        <v>44746</v>
      </c>
      <c r="C310" s="161"/>
      <c r="D310" s="162" t="s">
        <v>783</v>
      </c>
      <c r="E310" s="163" t="s">
        <v>546</v>
      </c>
      <c r="F310" s="163">
        <v>207.5</v>
      </c>
      <c r="G310" s="163"/>
      <c r="H310" s="163">
        <v>254</v>
      </c>
      <c r="I310" s="165">
        <v>254</v>
      </c>
      <c r="J310" s="135" t="s">
        <v>632</v>
      </c>
      <c r="K310" s="136">
        <f t="shared" ref="K310:K320" si="96">H310-F310</f>
        <v>46.5</v>
      </c>
      <c r="L310" s="137">
        <f t="shared" ref="L310:L320" si="97">K310/F310</f>
        <v>0.22409638554216868</v>
      </c>
      <c r="M310" s="132" t="s">
        <v>548</v>
      </c>
      <c r="N310" s="138">
        <v>44792</v>
      </c>
      <c r="O310" s="54"/>
      <c r="P310" s="54"/>
      <c r="R310" s="37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1:38" ht="12.75" customHeight="1">
      <c r="A311" s="160">
        <v>178</v>
      </c>
      <c r="B311" s="161">
        <v>44775</v>
      </c>
      <c r="C311" s="161"/>
      <c r="D311" s="162" t="s">
        <v>462</v>
      </c>
      <c r="E311" s="163" t="s">
        <v>546</v>
      </c>
      <c r="F311" s="163">
        <v>31.25</v>
      </c>
      <c r="G311" s="163"/>
      <c r="H311" s="163">
        <v>38.75</v>
      </c>
      <c r="I311" s="165">
        <v>38</v>
      </c>
      <c r="J311" s="135" t="s">
        <v>632</v>
      </c>
      <c r="K311" s="136">
        <f t="shared" si="96"/>
        <v>7.5</v>
      </c>
      <c r="L311" s="137">
        <f t="shared" si="97"/>
        <v>0.24</v>
      </c>
      <c r="M311" s="132" t="s">
        <v>548</v>
      </c>
      <c r="N311" s="138">
        <v>44844</v>
      </c>
      <c r="O311" s="54"/>
      <c r="P311" s="54"/>
      <c r="R311" s="37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1:38" ht="12.75" customHeight="1">
      <c r="A312" s="160">
        <v>179</v>
      </c>
      <c r="B312" s="161">
        <v>44841</v>
      </c>
      <c r="C312" s="161"/>
      <c r="D312" s="162" t="s">
        <v>784</v>
      </c>
      <c r="E312" s="163" t="s">
        <v>546</v>
      </c>
      <c r="F312" s="133">
        <v>665</v>
      </c>
      <c r="G312" s="163"/>
      <c r="H312" s="163">
        <v>807.5</v>
      </c>
      <c r="I312" s="165">
        <v>840</v>
      </c>
      <c r="J312" s="135" t="s">
        <v>782</v>
      </c>
      <c r="K312" s="136">
        <f t="shared" si="96"/>
        <v>142.5</v>
      </c>
      <c r="L312" s="137">
        <f t="shared" si="97"/>
        <v>0.21428571428571427</v>
      </c>
      <c r="M312" s="132" t="s">
        <v>548</v>
      </c>
      <c r="N312" s="138">
        <v>45097</v>
      </c>
      <c r="O312" s="54"/>
      <c r="P312" s="54"/>
      <c r="R312" s="37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1:38" ht="12.75" customHeight="1">
      <c r="A313" s="160">
        <v>180</v>
      </c>
      <c r="B313" s="161">
        <v>44844</v>
      </c>
      <c r="C313" s="161"/>
      <c r="D313" s="162" t="s">
        <v>416</v>
      </c>
      <c r="E313" s="163" t="s">
        <v>546</v>
      </c>
      <c r="F313" s="133">
        <v>227.5</v>
      </c>
      <c r="G313" s="163"/>
      <c r="H313" s="163">
        <v>270</v>
      </c>
      <c r="I313" s="165">
        <v>291</v>
      </c>
      <c r="J313" s="135" t="s">
        <v>810</v>
      </c>
      <c r="K313" s="136">
        <f t="shared" si="96"/>
        <v>42.5</v>
      </c>
      <c r="L313" s="137">
        <f t="shared" si="97"/>
        <v>0.18681318681318682</v>
      </c>
      <c r="M313" s="132" t="s">
        <v>548</v>
      </c>
      <c r="N313" s="138">
        <v>45160</v>
      </c>
      <c r="O313" s="54"/>
      <c r="P313" s="54"/>
      <c r="R313" s="37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1:38" ht="12.75" customHeight="1">
      <c r="A314" s="160">
        <v>181</v>
      </c>
      <c r="B314" s="161">
        <v>44845</v>
      </c>
      <c r="C314" s="161"/>
      <c r="D314" s="162" t="s">
        <v>414</v>
      </c>
      <c r="E314" s="163" t="s">
        <v>546</v>
      </c>
      <c r="F314" s="133">
        <v>555</v>
      </c>
      <c r="G314" s="163"/>
      <c r="H314" s="163">
        <v>700</v>
      </c>
      <c r="I314" s="165">
        <v>765</v>
      </c>
      <c r="J314" s="135" t="s">
        <v>809</v>
      </c>
      <c r="K314" s="136">
        <f t="shared" si="96"/>
        <v>145</v>
      </c>
      <c r="L314" s="137">
        <f t="shared" si="97"/>
        <v>0.26126126126126126</v>
      </c>
      <c r="M314" s="132" t="s">
        <v>548</v>
      </c>
      <c r="N314" s="138">
        <v>45159</v>
      </c>
      <c r="O314" s="54"/>
      <c r="P314" s="54"/>
      <c r="R314" s="37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1:38" ht="12.75" customHeight="1">
      <c r="A315" s="160">
        <v>182</v>
      </c>
      <c r="B315" s="161">
        <v>44981</v>
      </c>
      <c r="C315" s="161"/>
      <c r="D315" s="162" t="s">
        <v>429</v>
      </c>
      <c r="E315" s="163" t="s">
        <v>546</v>
      </c>
      <c r="F315" s="133">
        <v>1675</v>
      </c>
      <c r="G315" s="163"/>
      <c r="H315" s="163">
        <v>2080</v>
      </c>
      <c r="I315" s="165">
        <v>2080</v>
      </c>
      <c r="J315" s="135" t="s">
        <v>632</v>
      </c>
      <c r="K315" s="136">
        <f t="shared" si="96"/>
        <v>405</v>
      </c>
      <c r="L315" s="137">
        <f t="shared" si="97"/>
        <v>0.2417910447761194</v>
      </c>
      <c r="M315" s="132" t="s">
        <v>548</v>
      </c>
      <c r="N315" s="138">
        <v>45119</v>
      </c>
      <c r="O315" s="54"/>
      <c r="P315" s="54"/>
      <c r="R315" s="37" t="s">
        <v>1045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1:38" ht="12.75" customHeight="1">
      <c r="A316" s="160">
        <v>183</v>
      </c>
      <c r="B316" s="161">
        <v>44986</v>
      </c>
      <c r="C316" s="161"/>
      <c r="D316" s="162" t="s">
        <v>462</v>
      </c>
      <c r="E316" s="163" t="s">
        <v>546</v>
      </c>
      <c r="F316" s="133">
        <v>57.5</v>
      </c>
      <c r="G316" s="163"/>
      <c r="H316" s="163">
        <v>120</v>
      </c>
      <c r="I316" s="165">
        <v>120</v>
      </c>
      <c r="J316" s="135" t="s">
        <v>632</v>
      </c>
      <c r="K316" s="136">
        <f t="shared" si="96"/>
        <v>62.5</v>
      </c>
      <c r="L316" s="137">
        <f t="shared" si="97"/>
        <v>1.0869565217391304</v>
      </c>
      <c r="M316" s="132" t="s">
        <v>548</v>
      </c>
      <c r="N316" s="138">
        <v>45049</v>
      </c>
      <c r="O316" s="54"/>
      <c r="P316" s="54"/>
      <c r="R316" s="37" t="s">
        <v>1045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1:38" ht="12.75" customHeight="1">
      <c r="A317" s="160">
        <v>184</v>
      </c>
      <c r="B317" s="161">
        <v>45008</v>
      </c>
      <c r="C317" s="161"/>
      <c r="D317" s="162" t="s">
        <v>476</v>
      </c>
      <c r="E317" s="163" t="s">
        <v>546</v>
      </c>
      <c r="F317" s="133">
        <v>2765</v>
      </c>
      <c r="G317" s="163"/>
      <c r="H317" s="163">
        <v>3547.5</v>
      </c>
      <c r="I317" s="165">
        <v>3523</v>
      </c>
      <c r="J317" s="135" t="s">
        <v>632</v>
      </c>
      <c r="K317" s="136">
        <f t="shared" si="96"/>
        <v>782.5</v>
      </c>
      <c r="L317" s="137">
        <f t="shared" si="97"/>
        <v>0.28300180831826399</v>
      </c>
      <c r="M317" s="132" t="s">
        <v>548</v>
      </c>
      <c r="N317" s="138">
        <v>45177</v>
      </c>
      <c r="O317" s="54"/>
      <c r="P317" s="54"/>
      <c r="R317" s="37" t="s">
        <v>1045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1:38" ht="12.75" customHeight="1">
      <c r="A318" s="160">
        <v>185</v>
      </c>
      <c r="B318" s="161">
        <v>45027</v>
      </c>
      <c r="C318" s="161"/>
      <c r="D318" s="162" t="s">
        <v>785</v>
      </c>
      <c r="E318" s="163" t="s">
        <v>546</v>
      </c>
      <c r="F318" s="163">
        <v>460</v>
      </c>
      <c r="G318" s="163"/>
      <c r="H318" s="163">
        <v>825</v>
      </c>
      <c r="I318" s="165">
        <v>810</v>
      </c>
      <c r="J318" s="135" t="s">
        <v>632</v>
      </c>
      <c r="K318" s="136">
        <f t="shared" si="96"/>
        <v>365</v>
      </c>
      <c r="L318" s="137">
        <f t="shared" si="97"/>
        <v>0.79347826086956519</v>
      </c>
      <c r="M318" s="132" t="s">
        <v>548</v>
      </c>
      <c r="N318" s="138">
        <v>45155</v>
      </c>
      <c r="O318" s="54"/>
      <c r="P318" s="54"/>
      <c r="R318" s="37" t="s">
        <v>1045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1:38" ht="12.75" customHeight="1">
      <c r="A319" s="160">
        <v>186</v>
      </c>
      <c r="B319" s="161">
        <v>45050</v>
      </c>
      <c r="C319" s="161"/>
      <c r="D319" s="162" t="s">
        <v>41</v>
      </c>
      <c r="E319" s="163" t="s">
        <v>546</v>
      </c>
      <c r="F319" s="163">
        <v>3630</v>
      </c>
      <c r="G319" s="163"/>
      <c r="H319" s="163">
        <v>5150</v>
      </c>
      <c r="I319" s="165">
        <v>5040</v>
      </c>
      <c r="J319" s="135" t="s">
        <v>632</v>
      </c>
      <c r="K319" s="136">
        <f t="shared" si="96"/>
        <v>1520</v>
      </c>
      <c r="L319" s="137">
        <f t="shared" si="97"/>
        <v>0.41873278236914602</v>
      </c>
      <c r="M319" s="132" t="s">
        <v>548</v>
      </c>
      <c r="N319" s="138">
        <v>45344</v>
      </c>
      <c r="O319" s="54"/>
      <c r="P319" s="54"/>
      <c r="R319" s="37" t="s">
        <v>1045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1:38" ht="12.75" customHeight="1">
      <c r="A320" s="160">
        <v>187</v>
      </c>
      <c r="B320" s="161">
        <v>45075</v>
      </c>
      <c r="C320" s="161"/>
      <c r="D320" s="162" t="s">
        <v>786</v>
      </c>
      <c r="E320" s="163" t="s">
        <v>546</v>
      </c>
      <c r="F320" s="133">
        <v>585</v>
      </c>
      <c r="G320" s="163"/>
      <c r="H320" s="163">
        <v>732</v>
      </c>
      <c r="I320" s="165">
        <v>732</v>
      </c>
      <c r="J320" s="135" t="s">
        <v>632</v>
      </c>
      <c r="K320" s="136">
        <f t="shared" si="96"/>
        <v>147</v>
      </c>
      <c r="L320" s="137">
        <f t="shared" si="97"/>
        <v>0.25128205128205128</v>
      </c>
      <c r="M320" s="132" t="s">
        <v>548</v>
      </c>
      <c r="N320" s="138">
        <v>45152</v>
      </c>
      <c r="O320" s="54"/>
      <c r="P320" s="54"/>
      <c r="R320" s="37" t="s">
        <v>1045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F320" s="37"/>
      <c r="AG320" s="54"/>
      <c r="AI320" s="37"/>
      <c r="AK320" s="37"/>
      <c r="AL320" s="54"/>
    </row>
    <row r="321" spans="1:38" ht="12.75" customHeight="1">
      <c r="A321" s="178">
        <v>188</v>
      </c>
      <c r="B321" s="179">
        <v>45078</v>
      </c>
      <c r="C321" s="53"/>
      <c r="D321" s="53" t="s">
        <v>501</v>
      </c>
      <c r="E321" s="180" t="s">
        <v>546</v>
      </c>
      <c r="F321" s="51" t="s">
        <v>787</v>
      </c>
      <c r="G321" s="51"/>
      <c r="H321" s="51"/>
      <c r="I321" s="51">
        <v>4300</v>
      </c>
      <c r="J321" s="51" t="s">
        <v>547</v>
      </c>
      <c r="K321" s="51"/>
      <c r="L321" s="51"/>
      <c r="M321" s="51"/>
      <c r="N321" s="51"/>
      <c r="O321" s="54"/>
      <c r="P321" s="54"/>
      <c r="R321" s="37" t="s">
        <v>1045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F321" s="37"/>
      <c r="AG321" s="54"/>
      <c r="AI321" s="37"/>
      <c r="AK321" s="37"/>
      <c r="AL321" s="54"/>
    </row>
    <row r="322" spans="1:38" ht="12.75" customHeight="1">
      <c r="A322" s="160">
        <v>189</v>
      </c>
      <c r="B322" s="161">
        <v>45103</v>
      </c>
      <c r="C322" s="161"/>
      <c r="D322" s="162" t="s">
        <v>805</v>
      </c>
      <c r="E322" s="163" t="s">
        <v>546</v>
      </c>
      <c r="F322" s="133">
        <v>282.5</v>
      </c>
      <c r="G322" s="163"/>
      <c r="H322" s="163">
        <v>383</v>
      </c>
      <c r="I322" s="165">
        <v>383</v>
      </c>
      <c r="J322" s="135" t="s">
        <v>632</v>
      </c>
      <c r="K322" s="136">
        <f>H322-F322</f>
        <v>100.5</v>
      </c>
      <c r="L322" s="137">
        <f>K322/F322</f>
        <v>0.35575221238938054</v>
      </c>
      <c r="M322" s="132" t="s">
        <v>548</v>
      </c>
      <c r="N322" s="138">
        <v>45265</v>
      </c>
      <c r="O322" s="54"/>
      <c r="P322" s="54"/>
      <c r="R322" s="37" t="s">
        <v>1045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F322" s="37"/>
      <c r="AG322" s="54"/>
      <c r="AI322" s="37"/>
      <c r="AK322" s="37"/>
      <c r="AL322" s="54"/>
    </row>
    <row r="323" spans="1:38" ht="12.75" customHeight="1">
      <c r="A323" s="160">
        <v>190</v>
      </c>
      <c r="B323" s="161">
        <v>45120</v>
      </c>
      <c r="C323" s="161"/>
      <c r="D323" s="162" t="s">
        <v>500</v>
      </c>
      <c r="E323" s="163" t="s">
        <v>546</v>
      </c>
      <c r="F323" s="133">
        <v>2312.5</v>
      </c>
      <c r="G323" s="163"/>
      <c r="H323" s="163">
        <v>2935</v>
      </c>
      <c r="I323" s="165">
        <v>2935</v>
      </c>
      <c r="J323" s="135" t="s">
        <v>632</v>
      </c>
      <c r="K323" s="136">
        <f>H323-F323</f>
        <v>622.5</v>
      </c>
      <c r="L323" s="137">
        <f>K323/F323</f>
        <v>0.26918918918918922</v>
      </c>
      <c r="M323" s="132" t="s">
        <v>548</v>
      </c>
      <c r="N323" s="138">
        <v>45177</v>
      </c>
      <c r="O323" s="54"/>
      <c r="P323" s="54"/>
      <c r="R323" s="37" t="s">
        <v>1045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F323" s="37"/>
      <c r="AG323" s="54"/>
      <c r="AI323" s="37"/>
      <c r="AK323" s="37"/>
      <c r="AL323" s="54"/>
    </row>
    <row r="324" spans="1:38" ht="12.75" customHeight="1">
      <c r="A324" s="160">
        <v>191</v>
      </c>
      <c r="B324" s="161">
        <v>45125</v>
      </c>
      <c r="C324" s="161"/>
      <c r="D324" s="162" t="s">
        <v>199</v>
      </c>
      <c r="E324" s="163" t="s">
        <v>546</v>
      </c>
      <c r="F324" s="133">
        <v>3980</v>
      </c>
      <c r="G324" s="163"/>
      <c r="H324" s="163">
        <v>4895</v>
      </c>
      <c r="I324" s="165">
        <v>4895</v>
      </c>
      <c r="J324" s="135" t="s">
        <v>632</v>
      </c>
      <c r="K324" s="136">
        <f>H324-F324</f>
        <v>915</v>
      </c>
      <c r="L324" s="137">
        <f>K324/F324</f>
        <v>0.22989949748743718</v>
      </c>
      <c r="M324" s="132" t="s">
        <v>548</v>
      </c>
      <c r="N324" s="138">
        <v>45155</v>
      </c>
      <c r="O324" s="54"/>
      <c r="P324" s="54"/>
      <c r="R324" s="37" t="s">
        <v>1045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160">
        <v>192</v>
      </c>
      <c r="B325" s="161">
        <v>45145</v>
      </c>
      <c r="C325" s="161"/>
      <c r="D325" s="162" t="s">
        <v>807</v>
      </c>
      <c r="E325" s="163" t="s">
        <v>546</v>
      </c>
      <c r="F325" s="133">
        <v>565</v>
      </c>
      <c r="G325" s="163"/>
      <c r="H325" s="163">
        <v>725</v>
      </c>
      <c r="I325" s="165">
        <v>725</v>
      </c>
      <c r="J325" s="135" t="s">
        <v>632</v>
      </c>
      <c r="K325" s="136">
        <f>H325-F325</f>
        <v>160</v>
      </c>
      <c r="L325" s="137">
        <f>K325/F325</f>
        <v>0.2831858407079646</v>
      </c>
      <c r="M325" s="132" t="s">
        <v>548</v>
      </c>
      <c r="N325" s="138">
        <v>45169</v>
      </c>
      <c r="O325" s="54"/>
      <c r="P325" s="54"/>
      <c r="R325" s="37" t="s">
        <v>1045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232">
        <v>193</v>
      </c>
      <c r="B326" s="233">
        <v>45167</v>
      </c>
      <c r="C326" s="233"/>
      <c r="D326" s="234" t="s">
        <v>811</v>
      </c>
      <c r="E326" s="235" t="s">
        <v>546</v>
      </c>
      <c r="F326" s="133">
        <v>700</v>
      </c>
      <c r="G326" s="235"/>
      <c r="H326" s="235">
        <v>950</v>
      </c>
      <c r="I326" s="236">
        <v>950</v>
      </c>
      <c r="J326" s="237" t="s">
        <v>632</v>
      </c>
      <c r="K326" s="136">
        <f>H326-F326</f>
        <v>250</v>
      </c>
      <c r="L326" s="137">
        <f>K326/F326</f>
        <v>0.35714285714285715</v>
      </c>
      <c r="M326" s="132" t="s">
        <v>548</v>
      </c>
      <c r="N326" s="138">
        <v>45261</v>
      </c>
      <c r="O326" s="54"/>
      <c r="P326" s="54"/>
      <c r="R326" s="37" t="s">
        <v>1045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178">
        <v>194</v>
      </c>
      <c r="B327" s="179">
        <v>45184</v>
      </c>
      <c r="C327" s="53"/>
      <c r="D327" s="53" t="s">
        <v>503</v>
      </c>
      <c r="E327" s="180" t="s">
        <v>546</v>
      </c>
      <c r="F327" s="51" t="s">
        <v>812</v>
      </c>
      <c r="G327" s="51"/>
      <c r="H327" s="51"/>
      <c r="I327" s="51">
        <v>480</v>
      </c>
      <c r="J327" s="51" t="s">
        <v>547</v>
      </c>
      <c r="K327" s="51"/>
      <c r="L327" s="51"/>
      <c r="M327" s="51"/>
      <c r="N327" s="51"/>
      <c r="O327" s="54"/>
      <c r="P327" s="54"/>
      <c r="R327" s="37" t="s">
        <v>1045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195</v>
      </c>
      <c r="B328" s="233">
        <v>45203</v>
      </c>
      <c r="C328" s="233"/>
      <c r="D328" s="234" t="s">
        <v>172</v>
      </c>
      <c r="E328" s="235" t="s">
        <v>546</v>
      </c>
      <c r="F328" s="133">
        <v>992.5</v>
      </c>
      <c r="G328" s="235"/>
      <c r="H328" s="235">
        <v>1198</v>
      </c>
      <c r="I328" s="236">
        <v>1198</v>
      </c>
      <c r="J328" s="237" t="s">
        <v>632</v>
      </c>
      <c r="K328" s="136">
        <f>H328-F328</f>
        <v>205.5</v>
      </c>
      <c r="L328" s="137">
        <f>K328/F328</f>
        <v>0.2070528967254408</v>
      </c>
      <c r="M328" s="132" t="s">
        <v>548</v>
      </c>
      <c r="N328" s="138">
        <v>45392</v>
      </c>
      <c r="O328" s="54"/>
      <c r="P328" s="54"/>
      <c r="R328" s="37" t="s">
        <v>1046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196</v>
      </c>
      <c r="B329" s="233">
        <v>45216</v>
      </c>
      <c r="C329" s="233"/>
      <c r="D329" s="234" t="s">
        <v>104</v>
      </c>
      <c r="E329" s="235" t="s">
        <v>546</v>
      </c>
      <c r="F329" s="133">
        <v>5425</v>
      </c>
      <c r="G329" s="235"/>
      <c r="H329" s="235">
        <v>6880</v>
      </c>
      <c r="I329" s="236">
        <v>6870</v>
      </c>
      <c r="J329" s="237" t="s">
        <v>632</v>
      </c>
      <c r="K329" s="136">
        <f>H329-F329</f>
        <v>1455</v>
      </c>
      <c r="L329" s="137">
        <f>K329/F329</f>
        <v>0.26820276497695855</v>
      </c>
      <c r="M329" s="132" t="s">
        <v>548</v>
      </c>
      <c r="N329" s="138">
        <v>45342</v>
      </c>
      <c r="O329" s="54"/>
      <c r="P329" s="54"/>
      <c r="R329" s="37" t="s">
        <v>1046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232">
        <v>197</v>
      </c>
      <c r="B330" s="233">
        <v>45216</v>
      </c>
      <c r="C330" s="233"/>
      <c r="D330" s="234" t="s">
        <v>813</v>
      </c>
      <c r="E330" s="235" t="s">
        <v>546</v>
      </c>
      <c r="F330" s="133">
        <v>1090</v>
      </c>
      <c r="G330" s="235"/>
      <c r="H330" s="235">
        <v>1415</v>
      </c>
      <c r="I330" s="236">
        <v>1415</v>
      </c>
      <c r="J330" s="237" t="s">
        <v>632</v>
      </c>
      <c r="K330" s="136">
        <f>H330-F330</f>
        <v>325</v>
      </c>
      <c r="L330" s="137">
        <f>K330/F330</f>
        <v>0.29816513761467889</v>
      </c>
      <c r="M330" s="132" t="s">
        <v>548</v>
      </c>
      <c r="N330" s="138">
        <v>45282</v>
      </c>
      <c r="O330" s="54"/>
      <c r="P330" s="54"/>
      <c r="R330" s="37" t="s">
        <v>1045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232">
        <v>198</v>
      </c>
      <c r="B331" s="233">
        <v>45236</v>
      </c>
      <c r="C331" s="233"/>
      <c r="D331" s="234" t="s">
        <v>816</v>
      </c>
      <c r="E331" s="235" t="s">
        <v>546</v>
      </c>
      <c r="F331" s="133">
        <v>1270</v>
      </c>
      <c r="G331" s="235"/>
      <c r="H331" s="235">
        <v>1613</v>
      </c>
      <c r="I331" s="236">
        <v>1613</v>
      </c>
      <c r="J331" s="237" t="s">
        <v>632</v>
      </c>
      <c r="K331" s="136">
        <f>H331-F331</f>
        <v>343</v>
      </c>
      <c r="L331" s="137">
        <f>K331/F331</f>
        <v>0.27007874015748029</v>
      </c>
      <c r="M331" s="132" t="s">
        <v>548</v>
      </c>
      <c r="N331" s="138">
        <v>45246</v>
      </c>
      <c r="O331" s="54"/>
      <c r="P331" s="54"/>
      <c r="R331" s="37" t="s">
        <v>1046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199</v>
      </c>
      <c r="B332" s="179">
        <v>45251</v>
      </c>
      <c r="C332" s="53"/>
      <c r="D332" s="53" t="s">
        <v>817</v>
      </c>
      <c r="E332" s="180" t="s">
        <v>546</v>
      </c>
      <c r="F332" s="51" t="s">
        <v>818</v>
      </c>
      <c r="G332" s="51"/>
      <c r="H332" s="51"/>
      <c r="I332" s="51">
        <v>1490</v>
      </c>
      <c r="J332" s="51" t="s">
        <v>547</v>
      </c>
      <c r="K332" s="51"/>
      <c r="L332" s="51"/>
      <c r="M332" s="51"/>
      <c r="N332" s="51"/>
      <c r="O332" s="54"/>
      <c r="P332" s="54"/>
      <c r="R332" s="37" t="s">
        <v>1045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>
        <v>200</v>
      </c>
      <c r="B333" s="179">
        <v>45254</v>
      </c>
      <c r="C333" s="53"/>
      <c r="D333" s="53" t="s">
        <v>816</v>
      </c>
      <c r="E333" s="180" t="s">
        <v>546</v>
      </c>
      <c r="F333" s="51" t="s">
        <v>819</v>
      </c>
      <c r="G333" s="51"/>
      <c r="H333" s="51"/>
      <c r="I333" s="51">
        <v>1806</v>
      </c>
      <c r="J333" s="51" t="s">
        <v>547</v>
      </c>
      <c r="K333" s="51"/>
      <c r="L333" s="51"/>
      <c r="M333" s="51"/>
      <c r="N333" s="51"/>
      <c r="O333" s="54"/>
      <c r="P333" s="54"/>
      <c r="R333" s="37" t="s">
        <v>1046</v>
      </c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2.75" customHeight="1">
      <c r="A334" s="232">
        <v>201</v>
      </c>
      <c r="B334" s="233">
        <v>45265</v>
      </c>
      <c r="C334" s="233"/>
      <c r="D334" s="234" t="s">
        <v>504</v>
      </c>
      <c r="E334" s="235" t="s">
        <v>546</v>
      </c>
      <c r="F334" s="133">
        <v>435</v>
      </c>
      <c r="G334" s="235"/>
      <c r="H334" s="235">
        <v>558</v>
      </c>
      <c r="I334" s="236">
        <v>558</v>
      </c>
      <c r="J334" s="237" t="s">
        <v>632</v>
      </c>
      <c r="K334" s="136">
        <f>H334-F334</f>
        <v>123</v>
      </c>
      <c r="L334" s="137">
        <f>K334/F334</f>
        <v>0.28275862068965518</v>
      </c>
      <c r="M334" s="132" t="s">
        <v>548</v>
      </c>
      <c r="N334" s="138">
        <v>45378</v>
      </c>
      <c r="O334" s="54"/>
      <c r="P334" s="54"/>
      <c r="R334" s="37" t="s">
        <v>1045</v>
      </c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  <c r="AG334" s="54"/>
      <c r="AI334" s="37"/>
      <c r="AL334" s="54"/>
    </row>
    <row r="335" spans="1:38" ht="12.75" customHeight="1">
      <c r="A335" s="232">
        <v>202</v>
      </c>
      <c r="B335" s="233">
        <v>45272</v>
      </c>
      <c r="C335" s="233"/>
      <c r="D335" s="234" t="s">
        <v>821</v>
      </c>
      <c r="E335" s="235" t="s">
        <v>546</v>
      </c>
      <c r="F335" s="133">
        <v>4225</v>
      </c>
      <c r="G335" s="235"/>
      <c r="H335" s="235">
        <v>5512</v>
      </c>
      <c r="I335" s="236">
        <v>5512</v>
      </c>
      <c r="J335" s="237" t="s">
        <v>632</v>
      </c>
      <c r="K335" s="136">
        <f>H335-F335</f>
        <v>1287</v>
      </c>
      <c r="L335" s="137">
        <f>K335/F335</f>
        <v>0.30461538461538462</v>
      </c>
      <c r="M335" s="132" t="s">
        <v>548</v>
      </c>
      <c r="N335" s="138">
        <v>45329</v>
      </c>
      <c r="O335" s="54"/>
      <c r="P335" s="54"/>
      <c r="R335" s="37" t="s">
        <v>1046</v>
      </c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78">
        <v>203</v>
      </c>
      <c r="B336" s="179">
        <v>45292</v>
      </c>
      <c r="C336" s="53"/>
      <c r="D336" s="53" t="s">
        <v>309</v>
      </c>
      <c r="E336" s="180" t="s">
        <v>546</v>
      </c>
      <c r="F336" s="51" t="s">
        <v>822</v>
      </c>
      <c r="G336" s="51"/>
      <c r="H336" s="51"/>
      <c r="I336" s="51">
        <v>4909</v>
      </c>
      <c r="J336" s="51" t="s">
        <v>547</v>
      </c>
      <c r="K336" s="51"/>
      <c r="L336" s="51"/>
      <c r="M336" s="51"/>
      <c r="N336" s="51"/>
      <c r="O336" s="54"/>
      <c r="P336" s="54"/>
      <c r="R336" s="37" t="s">
        <v>1046</v>
      </c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8" ht="12.75" customHeight="1">
      <c r="A337" s="178">
        <v>204</v>
      </c>
      <c r="B337" s="179">
        <v>45294</v>
      </c>
      <c r="C337" s="53"/>
      <c r="D337" s="53" t="s">
        <v>502</v>
      </c>
      <c r="E337" s="180" t="s">
        <v>546</v>
      </c>
      <c r="F337" s="51" t="s">
        <v>823</v>
      </c>
      <c r="G337" s="51"/>
      <c r="H337" s="51"/>
      <c r="I337" s="51">
        <v>1080</v>
      </c>
      <c r="J337" s="51" t="s">
        <v>547</v>
      </c>
      <c r="K337" s="51"/>
      <c r="L337" s="51"/>
      <c r="M337" s="51"/>
      <c r="N337" s="51"/>
      <c r="O337" s="54"/>
      <c r="P337" s="54"/>
      <c r="R337" s="37" t="s">
        <v>1045</v>
      </c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  <c r="AG337" s="54"/>
      <c r="AI337" s="37"/>
      <c r="AL337" s="54"/>
    </row>
    <row r="338" spans="1:38" ht="12.75" customHeight="1">
      <c r="A338" s="178">
        <v>205</v>
      </c>
      <c r="B338" s="179">
        <v>45315</v>
      </c>
      <c r="C338" s="53"/>
      <c r="D338" s="53" t="s">
        <v>310</v>
      </c>
      <c r="E338" s="180" t="s">
        <v>546</v>
      </c>
      <c r="F338" s="51" t="s">
        <v>825</v>
      </c>
      <c r="G338" s="51"/>
      <c r="H338" s="51"/>
      <c r="I338" s="51">
        <v>2077</v>
      </c>
      <c r="J338" s="51" t="s">
        <v>547</v>
      </c>
      <c r="K338" s="51"/>
      <c r="L338" s="51"/>
      <c r="M338" s="51"/>
      <c r="N338" s="51"/>
      <c r="O338" s="54"/>
      <c r="P338" s="54"/>
      <c r="R338" s="37" t="s">
        <v>1046</v>
      </c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  <c r="AG338" s="54"/>
      <c r="AI338" s="37"/>
      <c r="AL338" s="54"/>
    </row>
    <row r="339" spans="1:38" ht="12.75" customHeight="1">
      <c r="A339" s="178">
        <v>206</v>
      </c>
      <c r="B339" s="179">
        <v>45320</v>
      </c>
      <c r="C339" s="53"/>
      <c r="D339" s="53" t="s">
        <v>826</v>
      </c>
      <c r="E339" s="180" t="s">
        <v>546</v>
      </c>
      <c r="F339" s="51" t="s">
        <v>827</v>
      </c>
      <c r="G339" s="51"/>
      <c r="H339" s="51"/>
      <c r="I339" s="51">
        <v>2906</v>
      </c>
      <c r="J339" s="51" t="s">
        <v>547</v>
      </c>
      <c r="K339" s="51"/>
      <c r="L339" s="51"/>
      <c r="M339" s="51"/>
      <c r="N339" s="51"/>
      <c r="O339" s="54"/>
      <c r="P339" s="54"/>
      <c r="R339" s="37" t="s">
        <v>1045</v>
      </c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  <c r="AG339" s="54"/>
      <c r="AI339" s="37"/>
      <c r="AL339" s="54"/>
    </row>
    <row r="340" spans="1:38" ht="12.75" customHeight="1">
      <c r="A340" s="232">
        <v>207</v>
      </c>
      <c r="B340" s="233">
        <v>45331</v>
      </c>
      <c r="C340" s="233"/>
      <c r="D340" s="234" t="s">
        <v>500</v>
      </c>
      <c r="E340" s="235" t="s">
        <v>546</v>
      </c>
      <c r="F340" s="133">
        <v>3270</v>
      </c>
      <c r="G340" s="235"/>
      <c r="H340" s="235">
        <v>4096</v>
      </c>
      <c r="I340" s="236">
        <v>4096</v>
      </c>
      <c r="J340" s="237" t="s">
        <v>632</v>
      </c>
      <c r="K340" s="136">
        <f>H340-F340</f>
        <v>826</v>
      </c>
      <c r="L340" s="137">
        <f>K340/F340</f>
        <v>0.25259938837920487</v>
      </c>
      <c r="M340" s="132" t="s">
        <v>548</v>
      </c>
      <c r="N340" s="138">
        <v>45377</v>
      </c>
      <c r="O340" s="54"/>
      <c r="P340" s="54"/>
      <c r="R340" s="37" t="s">
        <v>1045</v>
      </c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  <c r="AG340" s="54"/>
      <c r="AI340" s="37"/>
      <c r="AL340" s="54"/>
    </row>
    <row r="341" spans="1:38" ht="12.75" customHeight="1">
      <c r="A341" s="178">
        <v>208</v>
      </c>
      <c r="B341" s="179">
        <v>45345</v>
      </c>
      <c r="C341" s="53"/>
      <c r="D341" s="53" t="s">
        <v>59</v>
      </c>
      <c r="E341" s="180" t="s">
        <v>546</v>
      </c>
      <c r="F341" s="51" t="s">
        <v>842</v>
      </c>
      <c r="G341" s="51"/>
      <c r="H341" s="51"/>
      <c r="I341" s="51">
        <v>2627</v>
      </c>
      <c r="J341" s="51" t="s">
        <v>547</v>
      </c>
      <c r="K341" s="51"/>
      <c r="L341" s="51"/>
      <c r="M341" s="51"/>
      <c r="N341" s="53"/>
      <c r="O341" s="54"/>
      <c r="P341" s="54"/>
      <c r="R341" s="37" t="s">
        <v>1046</v>
      </c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  <c r="AG341" s="54"/>
      <c r="AI341" s="37"/>
      <c r="AL341" s="54"/>
    </row>
    <row r="342" spans="1:38" ht="12.75" customHeight="1">
      <c r="A342" s="178">
        <v>209</v>
      </c>
      <c r="B342" s="179">
        <v>45356</v>
      </c>
      <c r="C342" s="53"/>
      <c r="D342" s="53" t="s">
        <v>811</v>
      </c>
      <c r="E342" s="180" t="s">
        <v>546</v>
      </c>
      <c r="F342" s="51" t="s">
        <v>844</v>
      </c>
      <c r="G342" s="51"/>
      <c r="H342" s="51"/>
      <c r="I342" s="51">
        <v>1170</v>
      </c>
      <c r="J342" s="51" t="s">
        <v>547</v>
      </c>
      <c r="K342" s="51"/>
      <c r="L342" s="51"/>
      <c r="M342" s="51"/>
      <c r="N342" s="53"/>
      <c r="O342" s="54"/>
      <c r="P342" s="54"/>
      <c r="R342" s="37" t="s">
        <v>1047</v>
      </c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  <c r="AG342" s="54"/>
      <c r="AI342" s="37"/>
      <c r="AL342" s="54"/>
    </row>
    <row r="343" spans="1:38" ht="12.75" customHeight="1">
      <c r="A343" s="232">
        <v>210</v>
      </c>
      <c r="B343" s="233">
        <v>45372</v>
      </c>
      <c r="C343" s="233"/>
      <c r="D343" s="234" t="s">
        <v>476</v>
      </c>
      <c r="E343" s="235" t="s">
        <v>546</v>
      </c>
      <c r="F343" s="133">
        <v>2910</v>
      </c>
      <c r="G343" s="235"/>
      <c r="H343" s="235">
        <v>3696</v>
      </c>
      <c r="I343" s="236">
        <v>3696</v>
      </c>
      <c r="J343" s="237" t="s">
        <v>632</v>
      </c>
      <c r="K343" s="136">
        <f>H343-F343</f>
        <v>786</v>
      </c>
      <c r="L343" s="137">
        <f>K343/F343</f>
        <v>0.27010309278350514</v>
      </c>
      <c r="M343" s="132" t="s">
        <v>548</v>
      </c>
      <c r="N343" s="138">
        <v>45412</v>
      </c>
      <c r="O343" s="54"/>
      <c r="P343" s="54"/>
      <c r="R343" s="37" t="s">
        <v>1047</v>
      </c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  <c r="AG343" s="54"/>
      <c r="AI343" s="37"/>
      <c r="AL343" s="54"/>
    </row>
    <row r="344" spans="1:38" ht="12.75" customHeight="1">
      <c r="A344" s="178">
        <v>211</v>
      </c>
      <c r="B344" s="179">
        <v>45387</v>
      </c>
      <c r="C344" s="53"/>
      <c r="D344" s="53" t="s">
        <v>506</v>
      </c>
      <c r="E344" s="180" t="s">
        <v>546</v>
      </c>
      <c r="F344" s="51" t="s">
        <v>853</v>
      </c>
      <c r="G344" s="51"/>
      <c r="H344" s="51"/>
      <c r="I344" s="51">
        <v>938</v>
      </c>
      <c r="J344" s="51" t="s">
        <v>547</v>
      </c>
      <c r="K344" s="51"/>
      <c r="L344" s="51"/>
      <c r="M344" s="51"/>
      <c r="N344" s="53"/>
      <c r="O344" s="54"/>
      <c r="P344" s="54"/>
      <c r="R344" s="43" t="s">
        <v>1046</v>
      </c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  <c r="AG344" s="54"/>
      <c r="AI344" s="37"/>
      <c r="AL344" s="54"/>
    </row>
    <row r="345" spans="1:38" ht="12.75" customHeight="1">
      <c r="A345" s="178">
        <v>212</v>
      </c>
      <c r="B345" s="179">
        <v>45407</v>
      </c>
      <c r="C345" s="53"/>
      <c r="D345" s="53" t="s">
        <v>813</v>
      </c>
      <c r="E345" s="180" t="s">
        <v>546</v>
      </c>
      <c r="F345" s="51" t="s">
        <v>860</v>
      </c>
      <c r="G345" s="51"/>
      <c r="H345" s="51"/>
      <c r="I345" s="51">
        <v>1675</v>
      </c>
      <c r="J345" s="51" t="s">
        <v>547</v>
      </c>
      <c r="K345" s="51"/>
      <c r="L345" s="51"/>
      <c r="M345" s="51"/>
      <c r="N345" s="53"/>
      <c r="O345" s="54"/>
      <c r="P345" s="54"/>
      <c r="R345" s="43" t="s">
        <v>1046</v>
      </c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  <c r="AG345" s="54"/>
      <c r="AI345" s="37"/>
      <c r="AL345" s="54"/>
    </row>
    <row r="346" spans="1:38" ht="12.75" customHeight="1">
      <c r="A346" s="178">
        <v>213</v>
      </c>
      <c r="B346" s="179">
        <v>45426</v>
      </c>
      <c r="C346" s="53"/>
      <c r="D346" s="53" t="s">
        <v>790</v>
      </c>
      <c r="E346" s="180" t="s">
        <v>546</v>
      </c>
      <c r="F346" s="51" t="s">
        <v>996</v>
      </c>
      <c r="G346" s="51"/>
      <c r="H346" s="51"/>
      <c r="I346" s="51">
        <v>617</v>
      </c>
      <c r="J346" s="51" t="s">
        <v>547</v>
      </c>
      <c r="K346" s="51"/>
      <c r="L346" s="51"/>
      <c r="M346" s="51"/>
      <c r="N346" s="53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  <c r="AG346" s="54"/>
      <c r="AI346" s="37"/>
      <c r="AL346" s="54"/>
    </row>
    <row r="347" spans="1:38" ht="12.75" customHeight="1">
      <c r="A347" s="178"/>
      <c r="B347" s="179"/>
      <c r="C347" s="53"/>
      <c r="D347" s="53"/>
      <c r="E347" s="180"/>
      <c r="F347" s="51"/>
      <c r="G347" s="51"/>
      <c r="H347" s="51"/>
      <c r="I347" s="51"/>
      <c r="J347" s="51"/>
      <c r="K347" s="51"/>
      <c r="L347" s="51"/>
      <c r="M347" s="51"/>
      <c r="N347" s="53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  <c r="AG347" s="54"/>
      <c r="AI347" s="37"/>
      <c r="AL347" s="54"/>
    </row>
    <row r="348" spans="1:38" ht="15" customHeight="1">
      <c r="A348" s="178"/>
      <c r="B348" s="179"/>
      <c r="C348" s="53"/>
      <c r="D348" s="53"/>
      <c r="E348" s="180"/>
      <c r="F348" s="51"/>
      <c r="G348" s="51"/>
      <c r="H348" s="51"/>
      <c r="I348" s="51"/>
      <c r="J348" s="51"/>
      <c r="K348" s="51"/>
      <c r="L348" s="51"/>
      <c r="M348" s="51"/>
      <c r="N348" s="53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8" ht="12.75" customHeight="1">
      <c r="B349" s="181" t="s">
        <v>788</v>
      </c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  <c r="AG349" s="54"/>
      <c r="AI349" s="37"/>
      <c r="AL349" s="54"/>
    </row>
    <row r="350" spans="1:38" ht="12.75" customHeight="1">
      <c r="A350" s="182"/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  <c r="AG350" s="54"/>
      <c r="AI350" s="37"/>
      <c r="AL350" s="54"/>
    </row>
    <row r="351" spans="1:38" ht="12.75" customHeight="1">
      <c r="A351" s="182"/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8" ht="12.75" customHeight="1">
      <c r="A352" s="51"/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54"/>
      <c r="P362" s="54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54"/>
      <c r="P363" s="54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54"/>
      <c r="P364" s="54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54"/>
      <c r="P365" s="54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54"/>
      <c r="P366" s="54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54"/>
      <c r="P367" s="54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54"/>
      <c r="P368" s="54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54"/>
      <c r="P369" s="54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54"/>
      <c r="P370" s="54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54"/>
      <c r="P371" s="54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54"/>
      <c r="P372" s="54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54"/>
      <c r="P373" s="54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54"/>
      <c r="P374" s="54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54"/>
      <c r="P375" s="54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R380" s="54"/>
      <c r="S380" s="54"/>
      <c r="T380" s="37"/>
      <c r="U380" s="54"/>
      <c r="V380" s="37"/>
      <c r="W380" s="54"/>
      <c r="X380" s="37"/>
      <c r="Y380" s="54"/>
      <c r="Z380" s="37"/>
      <c r="AA380" s="54"/>
      <c r="AB380" s="37"/>
      <c r="AC380" s="54"/>
      <c r="AD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R381" s="54"/>
      <c r="S381" s="54"/>
      <c r="T381" s="37"/>
      <c r="U381" s="54"/>
      <c r="V381" s="37"/>
      <c r="W381" s="54"/>
      <c r="X381" s="37"/>
      <c r="Y381" s="54"/>
      <c r="Z381" s="37"/>
      <c r="AA381" s="54"/>
      <c r="AB381" s="37"/>
      <c r="AC381" s="54"/>
      <c r="AD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R382" s="54"/>
      <c r="S382" s="54"/>
      <c r="T382" s="37"/>
      <c r="U382" s="54"/>
      <c r="V382" s="37"/>
      <c r="W382" s="54"/>
      <c r="X382" s="37"/>
      <c r="Y382" s="54"/>
      <c r="Z382" s="37"/>
      <c r="AA382" s="54"/>
      <c r="AB382" s="37"/>
      <c r="AC382" s="54"/>
      <c r="AD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R383" s="54"/>
      <c r="S383" s="54"/>
      <c r="T383" s="37"/>
      <c r="U383" s="54"/>
      <c r="V383" s="37"/>
      <c r="W383" s="54"/>
      <c r="X383" s="37"/>
      <c r="Y383" s="54"/>
      <c r="Z383" s="37"/>
      <c r="AA383" s="54"/>
      <c r="AB383" s="37"/>
      <c r="AC383" s="54"/>
      <c r="AD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R384" s="54"/>
      <c r="S384" s="54"/>
      <c r="T384" s="37"/>
      <c r="U384" s="54"/>
      <c r="V384" s="37"/>
      <c r="W384" s="54"/>
      <c r="X384" s="37"/>
      <c r="Y384" s="54"/>
      <c r="Z384" s="37"/>
      <c r="AA384" s="54"/>
      <c r="AB384" s="37"/>
      <c r="AC384" s="54"/>
      <c r="AD384" s="37"/>
    </row>
    <row r="385" spans="6:30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R385" s="54"/>
      <c r="S385" s="54"/>
      <c r="T385" s="37"/>
      <c r="U385" s="54"/>
      <c r="V385" s="37"/>
      <c r="W385" s="54"/>
      <c r="X385" s="37"/>
      <c r="Y385" s="54"/>
      <c r="Z385" s="37"/>
      <c r="AA385" s="54"/>
      <c r="AB385" s="37"/>
      <c r="AC385" s="54"/>
      <c r="AD385" s="37"/>
    </row>
    <row r="386" spans="6:30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R386" s="54"/>
      <c r="S386" s="54"/>
      <c r="T386" s="37"/>
      <c r="U386" s="54"/>
      <c r="V386" s="37"/>
      <c r="W386" s="54"/>
      <c r="X386" s="37"/>
      <c r="Y386" s="54"/>
      <c r="Z386" s="37"/>
      <c r="AA386" s="54"/>
      <c r="AB386" s="37"/>
      <c r="AC386" s="54"/>
      <c r="AD386" s="37"/>
    </row>
    <row r="387" spans="6:30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R387" s="54"/>
      <c r="S387" s="54"/>
      <c r="T387" s="37"/>
      <c r="U387" s="54"/>
      <c r="V387" s="37"/>
      <c r="W387" s="54"/>
      <c r="X387" s="37"/>
      <c r="Y387" s="54"/>
      <c r="Z387" s="37"/>
      <c r="AA387" s="54"/>
      <c r="AB387" s="37"/>
      <c r="AC387" s="54"/>
      <c r="AD387" s="37"/>
    </row>
    <row r="388" spans="6:30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R388" s="54"/>
      <c r="S388" s="54"/>
      <c r="T388" s="37"/>
      <c r="U388" s="54"/>
      <c r="V388" s="37"/>
      <c r="W388" s="54"/>
      <c r="X388" s="37"/>
      <c r="Y388" s="54"/>
      <c r="Z388" s="37"/>
      <c r="AA388" s="54"/>
      <c r="AB388" s="37"/>
      <c r="AC388" s="54"/>
      <c r="AD388" s="37"/>
    </row>
    <row r="389" spans="6:30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R389" s="54"/>
      <c r="S389" s="54"/>
      <c r="T389" s="37"/>
      <c r="U389" s="54"/>
      <c r="V389" s="37"/>
      <c r="W389" s="54"/>
      <c r="X389" s="37"/>
      <c r="Y389" s="54"/>
      <c r="Z389" s="37"/>
      <c r="AA389" s="54"/>
      <c r="AB389" s="37"/>
      <c r="AC389" s="54"/>
      <c r="AD389" s="37"/>
    </row>
    <row r="390" spans="6:30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R390" s="54"/>
      <c r="S390" s="54"/>
      <c r="T390" s="37"/>
      <c r="U390" s="54"/>
      <c r="V390" s="37"/>
      <c r="W390" s="54"/>
      <c r="X390" s="37"/>
      <c r="Y390" s="54"/>
      <c r="Z390" s="37"/>
      <c r="AA390" s="54"/>
      <c r="AB390" s="37"/>
      <c r="AC390" s="54"/>
      <c r="AD390" s="37"/>
    </row>
    <row r="391" spans="6:30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R391" s="54"/>
      <c r="S391" s="54"/>
      <c r="T391" s="37"/>
      <c r="U391" s="54"/>
      <c r="V391" s="37"/>
      <c r="W391" s="54"/>
      <c r="X391" s="37"/>
      <c r="Y391" s="54"/>
      <c r="Z391" s="37"/>
      <c r="AA391" s="54"/>
      <c r="AB391" s="37"/>
      <c r="AC391" s="54"/>
      <c r="AD391" s="37"/>
    </row>
    <row r="392" spans="6:30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R392" s="54"/>
      <c r="S392" s="54"/>
      <c r="T392" s="37"/>
      <c r="U392" s="54"/>
      <c r="V392" s="37"/>
      <c r="W392" s="54"/>
      <c r="X392" s="37"/>
      <c r="Y392" s="54"/>
      <c r="Z392" s="37"/>
      <c r="AA392" s="54"/>
      <c r="AB392" s="37"/>
      <c r="AC392" s="54"/>
      <c r="AD392" s="37"/>
    </row>
    <row r="393" spans="6:30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R393" s="54"/>
      <c r="S393" s="54"/>
      <c r="T393" s="37"/>
      <c r="U393" s="54"/>
      <c r="V393" s="37"/>
      <c r="W393" s="54"/>
      <c r="X393" s="37"/>
      <c r="Y393" s="54"/>
      <c r="Z393" s="37"/>
      <c r="AA393" s="54"/>
      <c r="AB393" s="37"/>
      <c r="AC393" s="54"/>
      <c r="AD393" s="37"/>
    </row>
    <row r="394" spans="6:30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30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30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30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30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30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30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2.75" customHeight="1">
      <c r="F511" s="54"/>
      <c r="G511" s="54"/>
      <c r="H511" s="54"/>
      <c r="I511" s="54"/>
      <c r="J511" s="37"/>
      <c r="K511" s="54"/>
      <c r="L511" s="54"/>
      <c r="M511" s="54"/>
      <c r="O511" s="37"/>
    </row>
    <row r="512" spans="6:15" ht="12.75" customHeight="1">
      <c r="F512" s="54"/>
      <c r="G512" s="54"/>
      <c r="H512" s="54"/>
      <c r="I512" s="54"/>
      <c r="J512" s="37"/>
      <c r="K512" s="54"/>
      <c r="L512" s="54"/>
      <c r="M512" s="54"/>
      <c r="O512" s="37"/>
    </row>
    <row r="513" spans="6:15" ht="12.75" customHeight="1">
      <c r="F513" s="54"/>
      <c r="G513" s="54"/>
      <c r="H513" s="54"/>
      <c r="I513" s="54"/>
      <c r="J513" s="37"/>
      <c r="K513" s="54"/>
      <c r="L513" s="54"/>
      <c r="M513" s="54"/>
      <c r="O513" s="37"/>
    </row>
    <row r="514" spans="6:15" ht="12.75" customHeight="1">
      <c r="F514" s="54"/>
      <c r="G514" s="54"/>
      <c r="H514" s="54"/>
      <c r="I514" s="54"/>
      <c r="J514" s="37"/>
      <c r="K514" s="54"/>
      <c r="L514" s="54"/>
      <c r="M514" s="54"/>
      <c r="O514" s="37"/>
    </row>
    <row r="515" spans="6:15" ht="12.75" customHeight="1">
      <c r="F515" s="54"/>
      <c r="G515" s="54"/>
      <c r="H515" s="54"/>
      <c r="I515" s="54"/>
      <c r="J515" s="37"/>
      <c r="K515" s="54"/>
      <c r="L515" s="54"/>
      <c r="M515" s="54"/>
      <c r="O515" s="37"/>
    </row>
    <row r="516" spans="6:15" ht="12.75" customHeight="1">
      <c r="F516" s="54"/>
      <c r="G516" s="54"/>
      <c r="H516" s="54"/>
      <c r="I516" s="54"/>
      <c r="J516" s="37"/>
      <c r="K516" s="54"/>
      <c r="L516" s="54"/>
      <c r="M516" s="54"/>
      <c r="O516" s="37"/>
    </row>
    <row r="517" spans="6:15" ht="12.75" customHeight="1">
      <c r="F517" s="54"/>
      <c r="G517" s="54"/>
      <c r="H517" s="54"/>
      <c r="I517" s="54"/>
      <c r="J517" s="37"/>
      <c r="K517" s="54"/>
      <c r="L517" s="54"/>
      <c r="M517" s="54"/>
      <c r="O517" s="37"/>
    </row>
    <row r="518" spans="6:15" ht="12.75" customHeight="1">
      <c r="F518" s="54"/>
      <c r="G518" s="54"/>
      <c r="H518" s="54"/>
      <c r="I518" s="54"/>
      <c r="J518" s="37"/>
      <c r="K518" s="54"/>
      <c r="L518" s="54"/>
      <c r="M518" s="54"/>
      <c r="O518" s="37"/>
    </row>
    <row r="519" spans="6:15" ht="12.75" customHeight="1">
      <c r="F519" s="54"/>
      <c r="G519" s="54"/>
      <c r="H519" s="54"/>
      <c r="I519" s="54"/>
      <c r="J519" s="37"/>
      <c r="K519" s="54"/>
      <c r="L519" s="54"/>
      <c r="M519" s="54"/>
      <c r="O519" s="37"/>
    </row>
    <row r="520" spans="6:15" ht="12.75" customHeight="1">
      <c r="F520" s="54"/>
      <c r="G520" s="54"/>
      <c r="H520" s="54"/>
      <c r="I520" s="54"/>
      <c r="J520" s="37"/>
      <c r="K520" s="54"/>
      <c r="L520" s="54"/>
      <c r="M520" s="54"/>
      <c r="O520" s="37"/>
    </row>
    <row r="521" spans="6:15" ht="12.75" customHeight="1">
      <c r="F521" s="54"/>
      <c r="G521" s="54"/>
      <c r="H521" s="54"/>
      <c r="I521" s="54"/>
      <c r="J521" s="37"/>
      <c r="K521" s="54"/>
      <c r="L521" s="54"/>
      <c r="M521" s="54"/>
      <c r="O521" s="37"/>
    </row>
    <row r="522" spans="6:15" ht="12.75" customHeight="1">
      <c r="F522" s="54"/>
      <c r="G522" s="54"/>
      <c r="H522" s="54"/>
      <c r="I522" s="54"/>
      <c r="J522" s="37"/>
      <c r="K522" s="54"/>
      <c r="L522" s="54"/>
      <c r="M522" s="54"/>
      <c r="O522" s="37"/>
    </row>
    <row r="523" spans="6:15" ht="12.75" customHeight="1">
      <c r="F523" s="54"/>
      <c r="G523" s="54"/>
      <c r="H523" s="54"/>
      <c r="I523" s="54"/>
      <c r="J523" s="37"/>
      <c r="K523" s="54"/>
      <c r="L523" s="54"/>
      <c r="M523" s="54"/>
      <c r="O523" s="37"/>
    </row>
    <row r="524" spans="6:15" ht="12.75" customHeight="1">
      <c r="F524" s="54"/>
      <c r="G524" s="54"/>
      <c r="H524" s="54"/>
      <c r="I524" s="54"/>
      <c r="J524" s="37"/>
      <c r="K524" s="54"/>
      <c r="L524" s="54"/>
      <c r="M524" s="54"/>
      <c r="O524" s="37"/>
    </row>
    <row r="525" spans="6:15" ht="15" customHeight="1">
      <c r="F525" s="54"/>
      <c r="G525" s="54"/>
      <c r="H525" s="54"/>
      <c r="I525" s="54"/>
      <c r="J525" s="37"/>
      <c r="K525" s="54"/>
      <c r="L525" s="54"/>
      <c r="M525" s="54"/>
      <c r="O525" s="37"/>
    </row>
  </sheetData>
  <mergeCells count="86">
    <mergeCell ref="M55:M56"/>
    <mergeCell ref="J110:J111"/>
    <mergeCell ref="J112:J113"/>
    <mergeCell ref="P110:P111"/>
    <mergeCell ref="P112:P113"/>
    <mergeCell ref="A110:A111"/>
    <mergeCell ref="B110:B111"/>
    <mergeCell ref="A112:A113"/>
    <mergeCell ref="B112:B113"/>
    <mergeCell ref="O93:O94"/>
    <mergeCell ref="M93:M94"/>
    <mergeCell ref="M102:M103"/>
    <mergeCell ref="M104:M105"/>
    <mergeCell ref="M90:M91"/>
    <mergeCell ref="P104:P105"/>
    <mergeCell ref="A55:A56"/>
    <mergeCell ref="B55:B56"/>
    <mergeCell ref="J55:J56"/>
    <mergeCell ref="O55:O56"/>
    <mergeCell ref="P55:P56"/>
    <mergeCell ref="B104:B105"/>
    <mergeCell ref="A104:A105"/>
    <mergeCell ref="J104:J105"/>
    <mergeCell ref="O102:O103"/>
    <mergeCell ref="O104:O105"/>
    <mergeCell ref="A93:A94"/>
    <mergeCell ref="B93:B94"/>
    <mergeCell ref="J93:J94"/>
    <mergeCell ref="P93:P94"/>
    <mergeCell ref="A90:A91"/>
    <mergeCell ref="B90:B91"/>
    <mergeCell ref="J90:J91"/>
    <mergeCell ref="P90:P91"/>
    <mergeCell ref="O90:O91"/>
    <mergeCell ref="O69:O70"/>
    <mergeCell ref="J69:J70"/>
    <mergeCell ref="O84:O85"/>
    <mergeCell ref="P84:P85"/>
    <mergeCell ref="O88:O89"/>
    <mergeCell ref="O75:O76"/>
    <mergeCell ref="M75:M76"/>
    <mergeCell ref="J75:J76"/>
    <mergeCell ref="P88:P89"/>
    <mergeCell ref="A67:A68"/>
    <mergeCell ref="B67:B68"/>
    <mergeCell ref="A69:A70"/>
    <mergeCell ref="B69:B70"/>
    <mergeCell ref="M67:M68"/>
    <mergeCell ref="O67:O68"/>
    <mergeCell ref="A88:A89"/>
    <mergeCell ref="B88:B89"/>
    <mergeCell ref="J88:J89"/>
    <mergeCell ref="M69:M70"/>
    <mergeCell ref="A73:A74"/>
    <mergeCell ref="B73:B74"/>
    <mergeCell ref="A75:A76"/>
    <mergeCell ref="B75:B76"/>
    <mergeCell ref="A77:A78"/>
    <mergeCell ref="B77:B78"/>
    <mergeCell ref="M84:M85"/>
    <mergeCell ref="J84:J85"/>
    <mergeCell ref="A84:A85"/>
    <mergeCell ref="B84:B85"/>
    <mergeCell ref="M88:M89"/>
    <mergeCell ref="A102:A103"/>
    <mergeCell ref="B102:B103"/>
    <mergeCell ref="J102:J103"/>
    <mergeCell ref="P102:P103"/>
    <mergeCell ref="P67:P68"/>
    <mergeCell ref="J67:J68"/>
    <mergeCell ref="M73:M74"/>
    <mergeCell ref="O73:O74"/>
    <mergeCell ref="J77:J78"/>
    <mergeCell ref="M77:M78"/>
    <mergeCell ref="O77:O78"/>
    <mergeCell ref="P77:P78"/>
    <mergeCell ref="P69:P70"/>
    <mergeCell ref="J73:J74"/>
    <mergeCell ref="P73:P74"/>
    <mergeCell ref="P75:P76"/>
    <mergeCell ref="P108:P109"/>
    <mergeCell ref="A108:A109"/>
    <mergeCell ref="B108:B109"/>
    <mergeCell ref="J108:J109"/>
    <mergeCell ref="M108:M109"/>
    <mergeCell ref="O108:O10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9:K70 K74 K78 K85 K42 K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2024-05-17T18:43:41Z</dcterms:modified>
</cp:coreProperties>
</file>