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F&amp;O)'!$S$1:$S$332</definedName>
  </definedNames>
  <calcPr calcId="181029"/>
</workbook>
</file>

<file path=xl/calcChain.xml><?xml version="1.0" encoding="utf-8"?>
<calcChain xmlns="http://schemas.openxmlformats.org/spreadsheetml/2006/main">
  <c r="K103" i="6" l="1"/>
  <c r="M103" i="6" s="1"/>
  <c r="K104" i="6"/>
  <c r="M104" i="6" s="1"/>
  <c r="L70" i="6"/>
  <c r="K70" i="6"/>
  <c r="L68" i="6"/>
  <c r="K68" i="6"/>
  <c r="L63" i="6"/>
  <c r="K63" i="6"/>
  <c r="L20" i="6"/>
  <c r="K20" i="6"/>
  <c r="L69" i="6"/>
  <c r="K69" i="6"/>
  <c r="K102" i="6"/>
  <c r="M102" i="6" s="1"/>
  <c r="L26" i="6"/>
  <c r="K26" i="6"/>
  <c r="K101" i="6"/>
  <c r="K100" i="6"/>
  <c r="P30" i="6"/>
  <c r="P111" i="6"/>
  <c r="L29" i="6"/>
  <c r="L23" i="6"/>
  <c r="K23" i="6"/>
  <c r="L67" i="6"/>
  <c r="K67" i="6"/>
  <c r="K29" i="6"/>
  <c r="L11" i="6"/>
  <c r="K11" i="6"/>
  <c r="M11" i="6" s="1"/>
  <c r="K99" i="6"/>
  <c r="M99" i="6" s="1"/>
  <c r="K98" i="6"/>
  <c r="K97" i="6"/>
  <c r="L65" i="6"/>
  <c r="M65" i="6" s="1"/>
  <c r="K65" i="6"/>
  <c r="M69" i="6" l="1"/>
  <c r="M70" i="6"/>
  <c r="M26" i="6"/>
  <c r="M23" i="6"/>
  <c r="M20" i="6"/>
  <c r="M68" i="6"/>
  <c r="M63" i="6"/>
  <c r="M67" i="6"/>
  <c r="M29" i="6"/>
  <c r="K94" i="6"/>
  <c r="K93" i="6"/>
  <c r="L64" i="6"/>
  <c r="K64" i="6"/>
  <c r="K96" i="6"/>
  <c r="M96" i="6" s="1"/>
  <c r="K95" i="6"/>
  <c r="M95" i="6" s="1"/>
  <c r="L55" i="6"/>
  <c r="K55" i="6"/>
  <c r="M55" i="6" l="1"/>
  <c r="M64" i="6"/>
  <c r="K92" i="6"/>
  <c r="M92" i="6" s="1"/>
  <c r="L27" i="6"/>
  <c r="K27" i="6"/>
  <c r="L62" i="6"/>
  <c r="K62" i="6"/>
  <c r="P28" i="6"/>
  <c r="L61" i="6"/>
  <c r="K61" i="6"/>
  <c r="L15" i="6"/>
  <c r="K15" i="6"/>
  <c r="L14" i="6"/>
  <c r="K14" i="6"/>
  <c r="L13" i="6"/>
  <c r="K13" i="6"/>
  <c r="L21" i="6"/>
  <c r="K21" i="6"/>
  <c r="M21" i="6" s="1"/>
  <c r="L16" i="6"/>
  <c r="K16" i="6"/>
  <c r="M62" i="6" l="1"/>
  <c r="M14" i="6"/>
  <c r="M16" i="6"/>
  <c r="M61" i="6"/>
  <c r="M15" i="6"/>
  <c r="M27" i="6"/>
  <c r="M13" i="6"/>
  <c r="L53" i="6"/>
  <c r="K53" i="6"/>
  <c r="K88" i="6"/>
  <c r="K87" i="6"/>
  <c r="K84" i="6"/>
  <c r="K83" i="6"/>
  <c r="K91" i="6"/>
  <c r="M91" i="6" s="1"/>
  <c r="K90" i="6"/>
  <c r="M90" i="6" s="1"/>
  <c r="K89" i="6"/>
  <c r="M89" i="6" s="1"/>
  <c r="M53" i="6" l="1"/>
  <c r="L60" i="6"/>
  <c r="K60" i="6"/>
  <c r="L59" i="6"/>
  <c r="K59" i="6"/>
  <c r="K86" i="6"/>
  <c r="M86" i="6" s="1"/>
  <c r="P25" i="6"/>
  <c r="L22" i="6"/>
  <c r="K22" i="6"/>
  <c r="M60" i="6" l="1"/>
  <c r="M59" i="6"/>
  <c r="M22" i="6"/>
  <c r="L57" i="6"/>
  <c r="K57" i="6"/>
  <c r="L58" i="6"/>
  <c r="K58" i="6"/>
  <c r="K85" i="6"/>
  <c r="M85" i="6" s="1"/>
  <c r="L56" i="6"/>
  <c r="K56" i="6"/>
  <c r="M58" i="6" l="1"/>
  <c r="M56" i="6"/>
  <c r="M57" i="6"/>
  <c r="K52" i="6"/>
  <c r="L54" i="6" l="1"/>
  <c r="K54" i="6"/>
  <c r="L50" i="6"/>
  <c r="K50" i="6"/>
  <c r="K51" i="6"/>
  <c r="K48" i="6"/>
  <c r="M50" i="6" l="1"/>
  <c r="M54" i="6"/>
  <c r="P24" i="6"/>
  <c r="L52" i="6"/>
  <c r="M52" i="6" l="1"/>
  <c r="K82" i="6"/>
  <c r="M82" i="6" s="1"/>
  <c r="K81" i="6"/>
  <c r="M81" i="6" s="1"/>
  <c r="K80" i="6"/>
  <c r="M80" i="6" s="1"/>
  <c r="K79" i="6"/>
  <c r="K78" i="6"/>
  <c r="L10" i="6" l="1"/>
  <c r="K10" i="6"/>
  <c r="L51" i="6"/>
  <c r="M51" i="6" s="1"/>
  <c r="L48" i="6"/>
  <c r="L19" i="6"/>
  <c r="K19" i="6"/>
  <c r="L110" i="6"/>
  <c r="K110" i="6"/>
  <c r="L49" i="6"/>
  <c r="K49" i="6"/>
  <c r="M49" i="6" l="1"/>
  <c r="M110" i="6"/>
  <c r="M10" i="6"/>
  <c r="M48" i="6"/>
  <c r="M19" i="6"/>
  <c r="P18" i="6"/>
  <c r="K47" i="6"/>
  <c r="L47" i="6"/>
  <c r="K77" i="6"/>
  <c r="M47" i="6" l="1"/>
  <c r="M77" i="6"/>
  <c r="L17" i="6" l="1"/>
  <c r="K17" i="6"/>
  <c r="M17" i="6" l="1"/>
  <c r="L46" i="6"/>
  <c r="K46" i="6"/>
  <c r="L45" i="6"/>
  <c r="K45" i="6"/>
  <c r="K44" i="6"/>
  <c r="L44" i="6"/>
  <c r="M46" i="6" l="1"/>
  <c r="M45" i="6"/>
  <c r="M44" i="6"/>
  <c r="K310" i="6" l="1"/>
  <c r="L310" i="6" s="1"/>
  <c r="K320" i="6" l="1"/>
  <c r="L320" i="6" s="1"/>
  <c r="P12" i="6" l="1"/>
  <c r="K326" i="6" l="1"/>
  <c r="L326" i="6" s="1"/>
  <c r="K294" i="6" l="1"/>
  <c r="L294" i="6" s="1"/>
  <c r="K295" i="6" l="1"/>
  <c r="L295" i="6" s="1"/>
  <c r="K321" i="6" l="1"/>
  <c r="L321" i="6" s="1"/>
  <c r="K313" i="6" l="1"/>
  <c r="L313" i="6" s="1"/>
  <c r="K317" i="6" l="1"/>
  <c r="L317" i="6" s="1"/>
  <c r="K322" i="6" l="1"/>
  <c r="L322" i="6" s="1"/>
  <c r="K314" i="6" l="1"/>
  <c r="L314" i="6" s="1"/>
  <c r="K308" i="6"/>
  <c r="L308" i="6" s="1"/>
  <c r="K316" i="6" l="1"/>
  <c r="L316" i="6" s="1"/>
  <c r="K304" i="6" l="1"/>
  <c r="L304" i="6" s="1"/>
  <c r="K305" i="6" l="1"/>
  <c r="L305" i="6" s="1"/>
  <c r="K298" i="6"/>
  <c r="L298" i="6" s="1"/>
  <c r="K315" i="6" l="1"/>
  <c r="L315" i="6" s="1"/>
  <c r="K309" i="6"/>
  <c r="L309" i="6" s="1"/>
  <c r="K311" i="6" l="1"/>
  <c r="L311" i="6" s="1"/>
  <c r="L6" i="2" l="1"/>
  <c r="K6" i="3"/>
  <c r="D7" i="5" l="1"/>
  <c r="M7" i="6"/>
  <c r="K306" i="6" l="1"/>
  <c r="L306" i="6" s="1"/>
  <c r="K303" i="6" l="1"/>
  <c r="L303" i="6" s="1"/>
  <c r="K307" i="6" l="1"/>
  <c r="L307" i="6" s="1"/>
  <c r="K302" i="6"/>
  <c r="L302" i="6" s="1"/>
  <c r="K301" i="6"/>
  <c r="L301" i="6" s="1"/>
  <c r="K299" i="6"/>
  <c r="L299" i="6" s="1"/>
  <c r="H297" i="6"/>
  <c r="K297" i="6" s="1"/>
  <c r="L297" i="6" s="1"/>
  <c r="K296" i="6"/>
  <c r="L296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F259" i="6"/>
  <c r="K259" i="6" s="1"/>
  <c r="L259" i="6" s="1"/>
  <c r="F258" i="6"/>
  <c r="K258" i="6" s="1"/>
  <c r="L258" i="6" s="1"/>
  <c r="K257" i="6"/>
  <c r="L257" i="6" s="1"/>
  <c r="F256" i="6"/>
  <c r="K256" i="6" s="1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8" i="6"/>
  <c r="L238" i="6" s="1"/>
  <c r="K237" i="6"/>
  <c r="L237" i="6" s="1"/>
  <c r="F236" i="6"/>
  <c r="K236" i="6" s="1"/>
  <c r="L236" i="6" s="1"/>
  <c r="K235" i="6"/>
  <c r="L235" i="6" s="1"/>
  <c r="K232" i="6"/>
  <c r="L232" i="6" s="1"/>
  <c r="K231" i="6"/>
  <c r="L231" i="6" s="1"/>
  <c r="K230" i="6"/>
  <c r="L230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8" i="6"/>
  <c r="L208" i="6" s="1"/>
  <c r="K206" i="6"/>
  <c r="L206" i="6" s="1"/>
  <c r="K204" i="6"/>
  <c r="L204" i="6" s="1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L190" i="6" s="1"/>
  <c r="K189" i="6"/>
  <c r="L189" i="6" s="1"/>
  <c r="F188" i="6"/>
  <c r="K188" i="6" s="1"/>
  <c r="L188" i="6" s="1"/>
  <c r="H187" i="6"/>
  <c r="K187" i="6" s="1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H153" i="6"/>
  <c r="K153" i="6" s="1"/>
  <c r="L153" i="6" s="1"/>
  <c r="F152" i="6"/>
  <c r="K152" i="6" s="1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6" i="4"/>
</calcChain>
</file>

<file path=xl/sharedStrings.xml><?xml version="1.0" encoding="utf-8"?>
<sst xmlns="http://schemas.openxmlformats.org/spreadsheetml/2006/main" count="3092" uniqueCount="1208">
  <si>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</si>
  <si>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</si>
  <si>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</si>
  <si>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</si>
  <si>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</si>
  <si>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</si>
  <si>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</si>
  <si>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</si>
  <si>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</si>
  <si>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</si>
  <si>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</si>
  <si>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</si>
  <si>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</si>
  <si>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</si>
  <si>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</si>
  <si>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</si>
  <si>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</si>
  <si>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</si>
  <si>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</si>
  <si>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</si>
  <si>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</si>
  <si>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</si>
  <si>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</si>
  <si>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</si>
  <si>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</si>
  <si>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</si>
  <si>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</si>
  <si>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</si>
  <si>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</si>
  <si>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</si>
  <si>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</si>
  <si>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</si>
  <si>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</si>
  <si>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</si>
  <si>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</si>
  <si>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</si>
  <si>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</si>
  <si>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</si>
  <si>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</si>
  <si>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</si>
  <si>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</si>
  <si>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</si>
  <si>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</si>
  <si>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</si>
  <si>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</si>
  <si>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</si>
  <si>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</si>
  <si>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</si>
  <si>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</si>
  <si>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</si>
  <si>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</si>
  <si>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</si>
  <si>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</si>
  <si>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</si>
  <si>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</si>
  <si>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</si>
  <si>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</si>
  <si>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</si>
  <si>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</si>
  <si>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</si>
  <si>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</si>
  <si>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</si>
  <si>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</si>
  <si>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</si>
  <si>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</si>
  <si>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</si>
  <si>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</si>
  <si>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</si>
  <si>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</si>
  <si>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</si>
  <si>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</si>
  <si>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</si>
  <si>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</si>
  <si>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</si>
  <si>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</si>
  <si>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</si>
  <si>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</si>
  <si>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</si>
  <si>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</si>
  <si>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</si>
  <si>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</si>
  <si>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</si>
  <si>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</si>
  <si>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</si>
  <si>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</si>
  <si>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</si>
  <si>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</si>
  <si>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</si>
  <si>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</si>
  <si>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</si>
  <si>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</si>
  <si>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</si>
  <si>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</si>
  <si>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</si>
  <si>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</si>
  <si>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</si>
  <si>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</si>
  <si>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</si>
  <si>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</si>
  <si>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</si>
  <si>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</si>
  <si>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</si>
  <si>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</si>
  <si>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</si>
  <si>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</si>
  <si>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</si>
  <si>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</si>
  <si>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</si>
  <si>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</si>
  <si>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</si>
  <si>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</si>
  <si>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</si>
  <si>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</si>
  <si>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</si>
  <si>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</si>
  <si>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</si>
  <si>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</si>
  <si>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</si>
  <si>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</si>
  <si>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</si>
  <si>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</si>
  <si>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</si>
  <si>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</si>
  <si>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</si>
  <si>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</si>
  <si>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</si>
  <si>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</si>
  <si>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</si>
  <si>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</si>
  <si>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</si>
  <si>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</si>
  <si>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</si>
  <si>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</si>
  <si>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</si>
  <si>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</si>
  <si>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</si>
  <si>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</si>
  <si>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</si>
  <si>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</si>
  <si>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</si>
  <si>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</si>
  <si>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</si>
  <si>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</si>
  <si>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</si>
  <si>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</si>
  <si>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</si>
  <si>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</si>
  <si>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</si>
  <si>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</si>
  <si>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</si>
  <si>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</si>
  <si>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</si>
  <si>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</si>
  <si>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</si>
  <si>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</si>
  <si>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</si>
  <si>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</si>
  <si>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</si>
  <si>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</si>
  <si>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</si>
  <si>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</si>
  <si>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</si>
  <si>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</si>
  <si>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</si>
  <si>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</si>
  <si>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</si>
  <si>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</si>
  <si>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</si>
  <si>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</si>
  <si>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</si>
  <si>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</si>
  <si>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</si>
  <si>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</si>
  <si>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</si>
  <si>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</si>
  <si>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</si>
  <si>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</si>
  <si>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</si>
  <si>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</si>
  <si>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</si>
  <si>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</si>
  <si>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</si>
  <si>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</si>
  <si>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</si>
  <si>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</si>
  <si>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</si>
  <si>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</si>
  <si>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</si>
  <si>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</si>
  <si>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</si>
  <si>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</si>
  <si>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</si>
  <si>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</si>
  <si>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</si>
  <si>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</si>
  <si>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</si>
  <si>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</si>
  <si>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</si>
  <si>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</si>
  <si>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</si>
  <si>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</si>
  <si>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</si>
  <si>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</si>
  <si>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</si>
  <si>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</si>
  <si>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</si>
  <si>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</si>
  <si>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</si>
  <si>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</si>
  <si>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</si>
  <si>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</si>
  <si>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</si>
  <si>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</si>
  <si>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</si>
  <si>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</si>
  <si>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</si>
  <si>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</si>
  <si>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</si>
  <si>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</si>
  <si>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</si>
  <si>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</si>
  <si>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</si>
  <si>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</si>
  <si>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</si>
  <si>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</si>
  <si>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</si>
  <si>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</si>
  <si>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</si>
  <si>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</si>
  <si>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</si>
  <si>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</si>
  <si>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</si>
  <si>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</si>
  <si>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</si>
  <si>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</si>
  <si>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</si>
  <si>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</si>
  <si>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</si>
  <si>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</si>
  <si>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</si>
  <si>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</si>
  <si>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</si>
  <si>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</si>
  <si>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</si>
  <si>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</si>
  <si>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</si>
  <si>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</si>
  <si>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</si>
  <si>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</si>
  <si>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</si>
  <si>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</si>
  <si>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</si>
  <si>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</si>
  <si>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</si>
  <si>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</si>
  <si>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</si>
  <si>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</si>
  <si>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</si>
  <si>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</si>
  <si>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</si>
  <si>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</si>
  <si>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</si>
  <si>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</si>
  <si>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</si>
  <si>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</si>
  <si>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</si>
  <si>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</si>
  <si>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</si>
  <si>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</si>
  <si>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</si>
  <si>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</si>
  <si>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</si>
  <si>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</si>
  <si>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</si>
  <si>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</si>
  <si>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</si>
  <si>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</si>
  <si>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</si>
  <si>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</si>
  <si>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</si>
  <si>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</si>
  <si>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</si>
  <si>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</si>
  <si>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</si>
  <si>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</si>
  <si>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</si>
  <si>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</si>
  <si>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</si>
  <si>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</si>
  <si>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</si>
  <si>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</si>
  <si>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</si>
  <si>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</si>
  <si>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</si>
  <si>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</si>
  <si>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</si>
  <si>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</si>
  <si>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</si>
  <si>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</si>
  <si>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</si>
  <si>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</si>
  <si>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</si>
  <si>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</si>
  <si>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</si>
  <si>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</si>
  <si>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</si>
  <si>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</si>
  <si>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</si>
  <si>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</si>
  <si>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</si>
  <si>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</si>
  <si>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</si>
  <si>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</si>
  <si>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</si>
  <si>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</si>
  <si>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</si>
  <si>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</si>
  <si>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</si>
  <si>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</si>
  <si>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</si>
  <si>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</si>
  <si>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</si>
  <si>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</si>
  <si>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</si>
  <si>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</si>
  <si>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</si>
  <si>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</si>
  <si>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</si>
  <si>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</si>
  <si>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</si>
  <si>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</si>
  <si>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</si>
  <si>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</si>
  <si>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</si>
  <si>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</si>
  <si>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</si>
  <si>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</si>
  <si>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</si>
  <si>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</si>
  <si>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</si>
  <si>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</si>
  <si>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</si>
  <si>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</si>
  <si>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</si>
  <si>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</si>
  <si>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</si>
  <si>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</si>
  <si>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</si>
  <si>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</si>
  <si>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</si>
  <si>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</si>
  <si>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</si>
  <si>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</si>
  <si>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</si>
  <si>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</si>
  <si>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</si>
  <si>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</si>
  <si>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</si>
  <si>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</si>
  <si>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</si>
  <si>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</si>
  <si>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</si>
  <si>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</si>
  <si>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</si>
  <si>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</si>
  <si>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</si>
  <si>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</si>
  <si>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</si>
  <si>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</si>
  <si>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</si>
  <si>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</si>
  <si>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</si>
  <si>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</si>
  <si>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</si>
  <si>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</si>
  <si>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</si>
  <si>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</si>
  <si>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</si>
  <si>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</si>
  <si>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</si>
  <si>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</si>
  <si>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</si>
  <si>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</si>
  <si>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</si>
  <si>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</si>
  <si>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</si>
  <si>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</si>
  <si>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</si>
  <si>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</si>
  <si>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</si>
  <si>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</si>
  <si>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</si>
  <si>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</si>
  <si>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</si>
  <si>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</si>
  <si>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</si>
  <si>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</si>
  <si>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</si>
  <si>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</si>
  <si>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</si>
  <si>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</si>
  <si>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</si>
  <si>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</si>
  <si>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</si>
  <si>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</si>
  <si>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</si>
  <si>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</si>
  <si>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</si>
  <si>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</si>
  <si>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</si>
  <si>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</si>
  <si>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</si>
  <si>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</si>
  <si>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</si>
  <si>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</si>
  <si>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</si>
  <si>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</si>
  <si>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</si>
  <si>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</si>
  <si>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</si>
  <si>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</si>
  <si>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</si>
  <si>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</si>
  <si>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</si>
  <si>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</si>
  <si>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</si>
  <si>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</si>
  <si>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</si>
  <si>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</si>
  <si>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</si>
  <si>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</si>
  <si>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</si>
  <si>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</si>
  <si>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</si>
  <si>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</si>
  <si>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</si>
  <si>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</si>
  <si>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</si>
  <si>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</si>
  <si>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</si>
  <si>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</si>
  <si>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</si>
  <si>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</si>
  <si>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</si>
  <si>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</si>
  <si>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</si>
  <si>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</si>
  <si>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</si>
  <si>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</si>
  <si>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</si>
  <si>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</si>
  <si>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</si>
  <si>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</si>
  <si>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</si>
  <si>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</si>
  <si>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</si>
  <si>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</si>
  <si>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</si>
  <si>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</si>
  <si>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</si>
  <si>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</si>
  <si>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</si>
  <si>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</si>
  <si>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</si>
  <si>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</si>
  <si>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</si>
  <si>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</si>
  <si>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</si>
  <si>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</si>
  <si>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</si>
  <si>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</si>
  <si>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</si>
  <si>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</si>
  <si>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</si>
  <si>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</si>
  <si>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</si>
  <si>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</si>
  <si>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</si>
  <si>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</si>
  <si>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</si>
  <si>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</si>
  <si>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</si>
  <si>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</si>
  <si>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</si>
  <si>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</si>
  <si>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</si>
  <si>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</si>
  <si>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</si>
  <si>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</si>
  <si>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</si>
  <si>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</si>
  <si>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</si>
  <si>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</si>
  <si>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</si>
  <si>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</si>
  <si>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</si>
  <si>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</si>
  <si>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</si>
  <si>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</si>
  <si>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</si>
  <si>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</si>
  <si>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</si>
  <si>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</si>
  <si>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</si>
  <si>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</si>
  <si>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</si>
  <si>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</si>
  <si>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</si>
  <si>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</si>
  <si>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</si>
  <si>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</si>
  <si>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</si>
  <si>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</si>
  <si>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</si>
  <si>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</si>
  <si>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</si>
  <si>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</si>
  <si>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</si>
  <si>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</si>
  <si>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</si>
  <si>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</si>
  <si>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</si>
  <si>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</si>
  <si>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</si>
  <si>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</si>
  <si>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</si>
  <si>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</si>
  <si>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</si>
  <si>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</si>
  <si>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</si>
  <si>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</si>
  <si>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</si>
  <si>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</si>
  <si>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</si>
  <si>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</si>
  <si>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</si>
  <si>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</si>
  <si>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</si>
  <si>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</si>
  <si>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</si>
  <si>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</si>
  <si>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</si>
  <si>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</si>
  <si>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</si>
  <si>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</si>
  <si>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</si>
  <si>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</si>
  <si>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</si>
  <si>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</si>
  <si>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</si>
  <si>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</si>
  <si>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</si>
  <si>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</si>
  <si>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</si>
  <si>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</si>
  <si>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</si>
  <si>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</si>
  <si>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</si>
  <si>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</si>
  <si>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</si>
  <si>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</si>
  <si>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</si>
  <si>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</si>
  <si>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</si>
  <si>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</si>
  <si>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</si>
  <si>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</si>
  <si>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</si>
  <si>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</si>
  <si>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</si>
  <si>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</si>
  <si>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</si>
  <si>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</si>
  <si>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</si>
  <si>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</si>
  <si>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</si>
  <si>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</si>
  <si>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</si>
  <si>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</si>
  <si>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</si>
  <si>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</si>
  <si>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</si>
  <si>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</si>
  <si>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</si>
  <si>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</si>
  <si>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</si>
  <si>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</si>
  <si>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</si>
  <si>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</si>
  <si>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</si>
  <si>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</si>
  <si>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</si>
  <si>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</si>
  <si>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</si>
  <si>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</si>
  <si>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</si>
  <si>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</si>
  <si>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</si>
  <si>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</si>
  <si>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</si>
  <si>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</si>
  <si>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</si>
  <si>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</si>
  <si>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</si>
  <si>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</si>
  <si>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</si>
  <si>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</si>
  <si>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</si>
  <si>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</si>
  <si>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</si>
  <si>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</si>
  <si>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</si>
  <si>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</si>
  <si>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</si>
  <si>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</si>
  <si>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</si>
  <si>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</si>
  <si>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</si>
  <si>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</si>
  <si>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</si>
  <si>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</si>
  <si>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</si>
  <si>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</si>
  <si>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</si>
  <si>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</si>
  <si>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</si>
  <si>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</si>
  <si>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</si>
  <si>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</si>
  <si>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</si>
  <si>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</si>
  <si>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</si>
  <si>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</si>
  <si>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</si>
  <si>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</si>
  <si>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</si>
  <si>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</si>
  <si>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</si>
  <si>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</si>
  <si>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</si>
  <si>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</si>
  <si>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</si>
  <si>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</si>
  <si>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</si>
  <si>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</si>
  <si>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</si>
  <si>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</si>
  <si>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</si>
  <si>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</si>
  <si>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</si>
  <si>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</si>
  <si>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</si>
  <si>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</si>
  <si>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</si>
  <si>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</si>
  <si>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</si>
  <si>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</si>
  <si>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</si>
  <si>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</si>
  <si>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</si>
  <si>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</si>
  <si>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</si>
  <si>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</si>
  <si>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</si>
  <si>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</si>
  <si>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</si>
  <si>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</si>
  <si>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</si>
  <si>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</si>
  <si>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</si>
  <si>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</si>
  <si>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</si>
  <si>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</si>
  <si>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</si>
  <si>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</si>
  <si>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</si>
  <si>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</si>
  <si>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</si>
  <si>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</si>
  <si>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</si>
  <si>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</si>
  <si>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</si>
  <si>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</si>
  <si>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</si>
  <si>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</si>
  <si>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</si>
  <si>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</si>
  <si>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</si>
  <si>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</si>
  <si>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</si>
  <si>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</si>
  <si>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</si>
  <si>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</si>
  <si>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</si>
  <si>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</si>
  <si>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</si>
  <si>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</si>
  <si>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</si>
  <si>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</si>
  <si>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</si>
  <si>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</si>
  <si>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</si>
  <si>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</si>
  <si>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</si>
  <si>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</si>
  <si>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</si>
  <si>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</si>
  <si>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</si>
  <si>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</si>
  <si>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</si>
  <si>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</si>
  <si>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</si>
  <si>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</si>
  <si>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</si>
  <si>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</si>
  <si>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</si>
  <si>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</si>
  <si>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</si>
  <si>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</si>
  <si>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</si>
  <si>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</si>
  <si>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</si>
  <si>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</si>
  <si>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</si>
  <si>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</si>
  <si>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</si>
  <si>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</si>
  <si>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</si>
  <si>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</si>
  <si>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</si>
  <si>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</si>
  <si>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</si>
  <si>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</si>
  <si>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</si>
  <si>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</si>
  <si>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</si>
  <si>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</si>
  <si>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</si>
  <si>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</si>
  <si>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</si>
  <si>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</si>
  <si>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</si>
  <si>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</si>
  <si>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</si>
  <si>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</si>
  <si>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</si>
  <si>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</si>
  <si>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</si>
  <si>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</si>
  <si>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</si>
  <si>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</si>
  <si>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</si>
  <si>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</si>
  <si>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</si>
  <si>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</si>
  <si>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</si>
  <si>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</si>
  <si>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</si>
  <si>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</si>
  <si>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</si>
  <si>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</si>
  <si>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</si>
  <si>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</si>
  <si>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</si>
  <si>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</si>
  <si>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</si>
  <si>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</si>
  <si>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</si>
  <si>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</si>
  <si>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</si>
  <si>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</si>
  <si>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</si>
  <si>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</si>
  <si>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</si>
  <si>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</si>
  <si>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</si>
  <si>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</si>
  <si>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</si>
  <si>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</si>
  <si>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</si>
  <si>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</si>
  <si>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</si>
  <si>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</si>
  <si>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</si>
  <si>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</si>
  <si>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</si>
  <si>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</si>
  <si>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</si>
  <si>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</si>
  <si>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</si>
  <si>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</si>
  <si>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</si>
  <si>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</si>
  <si>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</si>
  <si>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</si>
  <si>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</si>
  <si>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</si>
  <si>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</si>
  <si>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</si>
  <si>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</si>
  <si>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</si>
  <si>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</si>
  <si>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</si>
  <si>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</si>
  <si>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</si>
  <si>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</si>
  <si>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</si>
  <si>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</si>
  <si>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</si>
  <si>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</si>
  <si>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</si>
  <si>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</si>
  <si>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</si>
  <si>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</si>
  <si>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</si>
  <si>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</si>
  <si>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</si>
  <si>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</si>
  <si>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</si>
  <si>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</si>
  <si>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</si>
  <si>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</si>
  <si>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</si>
  <si>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</si>
  <si>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</si>
  <si>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</si>
  <si>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</si>
  <si>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</si>
  <si>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</si>
  <si>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</si>
  <si>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</si>
  <si>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</si>
  <si>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</si>
  <si>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</si>
  <si>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</si>
  <si>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</si>
  <si>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</si>
  <si>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</si>
  <si>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</si>
  <si>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</si>
  <si>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</si>
  <si>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</si>
  <si>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</si>
  <si>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</si>
  <si>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</si>
  <si>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</si>
  <si>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</si>
  <si>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</si>
  <si>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</si>
  <si>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</si>
  <si>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</si>
  <si>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</si>
  <si>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</si>
  <si>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</si>
  <si>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</si>
  <si>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</si>
  <si>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</si>
  <si>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</si>
  <si>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</si>
  <si>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</si>
  <si>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</si>
  <si>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</si>
  <si>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</si>
  <si>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</si>
  <si>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</si>
  <si>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</si>
  <si>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</si>
  <si>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</si>
  <si>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</si>
  <si>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</si>
  <si>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</si>
  <si>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1200-1280</t>
  </si>
  <si>
    <t>5200-5400</t>
  </si>
  <si>
    <t>5750-6050</t>
  </si>
  <si>
    <t>CAPACITE</t>
  </si>
  <si>
    <t>1500-1600</t>
  </si>
  <si>
    <t>3260-3280</t>
  </si>
  <si>
    <t>N</t>
  </si>
  <si>
    <t>905-975</t>
  </si>
  <si>
    <t>1100-1180</t>
  </si>
  <si>
    <t>SANSERA</t>
  </si>
  <si>
    <t>150-180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</si>
  <si>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</si>
  <si>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</si>
  <si>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</si>
  <si>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</si>
  <si>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</si>
  <si>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</si>
  <si>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</si>
  <si>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</si>
  <si>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</si>
  <si>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</si>
  <si>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</si>
  <si>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</si>
  <si>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</si>
  <si>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</si>
  <si>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</si>
  <si>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</si>
  <si>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</si>
  <si>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</si>
  <si>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</si>
  <si>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215-230</t>
  </si>
  <si>
    <t>Loss of Rs.110/-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</si>
  <si>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</si>
  <si>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</si>
  <si>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</si>
  <si>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</si>
  <si>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</si>
  <si>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</si>
  <si>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</si>
  <si>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</si>
  <si>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</si>
  <si>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</si>
  <si>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</si>
  <si>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</si>
  <si>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</si>
  <si>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</si>
  <si>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</si>
  <si>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</si>
  <si>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</si>
  <si>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</si>
  <si>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</si>
  <si>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</si>
  <si>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</si>
  <si>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</si>
  <si>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</si>
  <si>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</si>
  <si>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</si>
  <si>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</si>
  <si>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</si>
  <si>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</si>
  <si>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</si>
  <si>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</si>
  <si>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</si>
  <si>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</si>
  <si>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</si>
  <si>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</si>
  <si>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</si>
  <si>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</si>
  <si>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</si>
  <si>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MULTIPLIER SHARE &amp; STOCK ADVISORS PRIVATE LIMITED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</si>
  <si>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</si>
  <si>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</si>
  <si>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</si>
  <si>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</si>
  <si>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</si>
  <si>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</si>
  <si>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</si>
  <si>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</si>
  <si>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</si>
  <si>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</si>
  <si>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</si>
  <si>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</si>
  <si>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</si>
  <si>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</si>
  <si>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</si>
  <si>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</si>
  <si>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</si>
  <si>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3150-3350</t>
  </si>
  <si>
    <t>241.5-251.5</t>
  </si>
  <si>
    <t>275-300</t>
  </si>
  <si>
    <t>TCS MAR FUT</t>
  </si>
  <si>
    <t>4085-4145</t>
  </si>
  <si>
    <t>INFY MAR FUT</t>
  </si>
  <si>
    <t>1644-1671</t>
  </si>
  <si>
    <t>ITC MAR FUT</t>
  </si>
  <si>
    <t>417-424</t>
  </si>
  <si>
    <t>22700-22800</t>
  </si>
  <si>
    <t>Profit of Rs.48/-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</si>
  <si>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</si>
  <si>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</si>
  <si>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</si>
  <si>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</si>
  <si>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</si>
  <si>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</si>
  <si>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</si>
  <si>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</si>
  <si>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</si>
  <si>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</si>
  <si>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</si>
  <si>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</si>
  <si>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</si>
  <si>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</si>
  <si>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</si>
  <si>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</si>
  <si>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</si>
  <si>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</si>
  <si>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</si>
  <si>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</si>
  <si>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800-850</t>
  </si>
  <si>
    <t>FINNIFTY 20800 PE 12 MAR</t>
  </si>
  <si>
    <t>FINNIFTY 20800 CE 12 MAR</t>
  </si>
  <si>
    <t>INDXTRA</t>
  </si>
  <si>
    <t>MEAPL</t>
  </si>
  <si>
    <t>Profit of Rs.12.5/-</t>
  </si>
  <si>
    <t>FINNIFTY 20950 CE 12 MAR</t>
  </si>
  <si>
    <t>70-90</t>
  </si>
  <si>
    <t>165-175</t>
  </si>
  <si>
    <t>155-157</t>
  </si>
  <si>
    <t>NIFTY 22500 CE 14 MAR</t>
  </si>
  <si>
    <t>30-5</t>
  </si>
  <si>
    <t>BANKNIFTY 47000 PE 13 MAR</t>
  </si>
  <si>
    <t>GODREJCP MAR FUT</t>
  </si>
  <si>
    <t>1248-1269</t>
  </si>
  <si>
    <t>Profit of Rs.20/-</t>
  </si>
  <si>
    <t>Loss of Rs.35/-</t>
  </si>
  <si>
    <t>Profit of Rs.4/-</t>
  </si>
  <si>
    <t>Profit of Rs.17/-</t>
  </si>
  <si>
    <t>ROMIT CHAMPAKLAL SHAH</t>
  </si>
  <si>
    <t>FINNIFTY 21000 CE 19 MAR</t>
  </si>
  <si>
    <t>170-200</t>
  </si>
  <si>
    <t>Loss of Rs.30/-</t>
  </si>
  <si>
    <t>Loss of Rs.20.75/-</t>
  </si>
  <si>
    <t>Loss of Rs.195/-</t>
  </si>
  <si>
    <t>Loss of Rs.48/-</t>
  </si>
  <si>
    <t>Loss of Rs.12/-</t>
  </si>
  <si>
    <t>Loss of Rs.2.15/-</t>
  </si>
  <si>
    <t>436.5-452.5</t>
  </si>
  <si>
    <t>490-530</t>
  </si>
  <si>
    <t>BANKNIFTY 47200 CE 13 MAR</t>
  </si>
  <si>
    <t>Loss of Rs.28.5/-</t>
  </si>
  <si>
    <t>Loss of Rs.7.5/-</t>
  </si>
  <si>
    <t>RDS CORPORATE SERVICES PRIVATE LIMITED</t>
  </si>
  <si>
    <t>NVENTURES</t>
  </si>
  <si>
    <t>TFCILTD</t>
  </si>
  <si>
    <t>Tourism Finance Corp</t>
  </si>
  <si>
    <t>MANSI SHARE AND STOCK ADVISORS PVT LTD</t>
  </si>
  <si>
    <t>Profit of Rs.8.5/-</t>
  </si>
  <si>
    <t>NIFTY 21900 PE 14 MAR</t>
  </si>
  <si>
    <t>70-100</t>
  </si>
  <si>
    <t>FINNIFTY 20800 CE 19 MAR</t>
  </si>
  <si>
    <t>160-200</t>
  </si>
  <si>
    <t>Loss of Rs.29.5/-</t>
  </si>
  <si>
    <t>Profit of Rs.43.5/-</t>
  </si>
  <si>
    <t>MARUTI MAR FUT</t>
  </si>
  <si>
    <t>11670-11900</t>
  </si>
  <si>
    <t>4243-4303</t>
  </si>
  <si>
    <t>3693-3753</t>
  </si>
  <si>
    <t>SABAR</t>
  </si>
  <si>
    <t>Sabar Flex India Limited</t>
  </si>
  <si>
    <t>SOMANI VENTURES AND INNOVATIONS LIMITED</t>
  </si>
  <si>
    <t>1450-1452</t>
  </si>
  <si>
    <t>1470-1489</t>
  </si>
  <si>
    <t>SENSEX 72500 PE 15 MAR</t>
  </si>
  <si>
    <t>SENSEX 72700 CE 15 MAR</t>
  </si>
  <si>
    <t>Loss of Rs.175/-</t>
  </si>
  <si>
    <t>NIFTY 22100 CE 21 MAR</t>
  </si>
  <si>
    <t>130-160</t>
  </si>
  <si>
    <t>192-205</t>
  </si>
  <si>
    <t>Profit of Rs.8/-</t>
  </si>
  <si>
    <t>4790-4860</t>
  </si>
  <si>
    <t>Profit of Rs.65/-</t>
  </si>
  <si>
    <t>2899-2940</t>
  </si>
  <si>
    <t>FINNIFTY 20500 PE 19 MAR</t>
  </si>
  <si>
    <t>Profit of Rs.127.5/-</t>
  </si>
  <si>
    <t>DELTA</t>
  </si>
  <si>
    <t>SHARE INDIA SECURITIES LIMITED</t>
  </si>
  <si>
    <t>KCLINFRA</t>
  </si>
  <si>
    <t>MANAN JHAWAR</t>
  </si>
  <si>
    <t>JIGNESH AMRUTLAL THOBHANI</t>
  </si>
  <si>
    <t>PRABHULAL L PAREKH HUF</t>
  </si>
  <si>
    <t>JAIPURKURT</t>
  </si>
  <si>
    <t>Nandani Creation Limited</t>
  </si>
  <si>
    <t>UPHAR HOMFIN PRIVATE LIMITED</t>
  </si>
  <si>
    <t>GAURISHANKAR JHALANI</t>
  </si>
  <si>
    <t>607.5-627.5</t>
  </si>
  <si>
    <t>670-710</t>
  </si>
  <si>
    <t>Profit of Rs.3/-</t>
  </si>
  <si>
    <t>597.5-617.5</t>
  </si>
  <si>
    <t>660-710</t>
  </si>
  <si>
    <t>BANKNIFTY 46400 CE 20 MAR</t>
  </si>
  <si>
    <t>350-450</t>
  </si>
  <si>
    <t>3718-3760</t>
  </si>
  <si>
    <t>Profit of Rs.59.5/-</t>
  </si>
  <si>
    <t>4275-4335</t>
  </si>
  <si>
    <t>Profit of Rs.0.5/-</t>
  </si>
  <si>
    <t>35-5</t>
  </si>
  <si>
    <t>Profit of Rs.180/-</t>
  </si>
  <si>
    <t>FINNIFTY 20600 PE 19 MAR</t>
  </si>
  <si>
    <t>80-100</t>
  </si>
  <si>
    <t>Profit of Rs.33/-</t>
  </si>
  <si>
    <t>Loss of Rs.49.5/-</t>
  </si>
  <si>
    <t>Profit of Rs.13/-</t>
  </si>
  <si>
    <t>Profit of Rs.19.5/-</t>
  </si>
  <si>
    <t>Profit of Rs.130/-</t>
  </si>
  <si>
    <t>4THGEN</t>
  </si>
  <si>
    <t>DIMPLE J SADHANI</t>
  </si>
  <si>
    <t>VIVEK KANDA</t>
  </si>
  <si>
    <t>ADCON</t>
  </si>
  <si>
    <t>GEETANJALI GUNAJI MEDHEKAR</t>
  </si>
  <si>
    <t>AKI</t>
  </si>
  <si>
    <t>PRSSB SERVICES LIMITED</t>
  </si>
  <si>
    <t>SANDHYA SINGH GAHLOUT</t>
  </si>
  <si>
    <t>AMANAYA</t>
  </si>
  <si>
    <t>CONSTRONIC</t>
  </si>
  <si>
    <t>SHOBHA PADAMCHALLANI</t>
  </si>
  <si>
    <t>ARUMUGAM SASIKUMAR</t>
  </si>
  <si>
    <t>MUTHUKUMAR NAVAMAVI</t>
  </si>
  <si>
    <t>PONNUSAMY CHITRA</t>
  </si>
  <si>
    <t>SIVASWAMY RAMESHKUMAR</t>
  </si>
  <si>
    <t>PITAM GOEL</t>
  </si>
  <si>
    <t>EUREKAI</t>
  </si>
  <si>
    <t>RITISH AMIT DESAI</t>
  </si>
  <si>
    <t>FINKURVE</t>
  </si>
  <si>
    <t>KALAWATI PRITHVIRAJ KOTHARI</t>
  </si>
  <si>
    <t>SANGEETA BISHON SINGH</t>
  </si>
  <si>
    <t>FRASER</t>
  </si>
  <si>
    <t>PRADEEPTAKUMARSETHY</t>
  </si>
  <si>
    <t>GATECH</t>
  </si>
  <si>
    <t>GPSL</t>
  </si>
  <si>
    <t>BIREN PRAVIN GANDHI</t>
  </si>
  <si>
    <t>INDRENEW</t>
  </si>
  <si>
    <t>HARNISH NITIN BRAHMBHATT</t>
  </si>
  <si>
    <t>SHASHI KALA GILADA</t>
  </si>
  <si>
    <t>MITA HARDIK THAKKAR</t>
  </si>
  <si>
    <t>JAYABENASHOKBHAIKAKADIYA</t>
  </si>
  <si>
    <t>KEVIN ASHOKBHAI KAKADIYA</t>
  </si>
  <si>
    <t>MOHIT VINODKUMAR AGRAWAL</t>
  </si>
  <si>
    <t>NAGTECH</t>
  </si>
  <si>
    <t>JIVESH JAIN</t>
  </si>
  <si>
    <t>SHAIK MUJEEB</t>
  </si>
  <si>
    <t>PGCRL</t>
  </si>
  <si>
    <t>SARVAGAY TEXTILE LLP</t>
  </si>
  <si>
    <t>SIDDHANT SHIRISH SHAH</t>
  </si>
  <si>
    <t>INTEX COMMOSALES LLP</t>
  </si>
  <si>
    <t>RAJNISH</t>
  </si>
  <si>
    <t>MISHTI TRADERS LLP</t>
  </si>
  <si>
    <t>SAMYAKINT</t>
  </si>
  <si>
    <t>RAJESH KUMAR GARG</t>
  </si>
  <si>
    <t>SUNITA JAIN</t>
  </si>
  <si>
    <t>SATCH</t>
  </si>
  <si>
    <t>KAMLESH BABALAL SHAH</t>
  </si>
  <si>
    <t>RAMESH B SHAH</t>
  </si>
  <si>
    <t>SBVCL</t>
  </si>
  <si>
    <t>RAJESHPANDEY</t>
  </si>
  <si>
    <t>SHREEPAC</t>
  </si>
  <si>
    <t>MATHEW SAMUEL KALARICKAL</t>
  </si>
  <si>
    <t>AJAY KUMAR AGGARWAL</t>
  </si>
  <si>
    <t>STL</t>
  </si>
  <si>
    <t>NEETA MUKESH SHAH</t>
  </si>
  <si>
    <t>RIKHAV SECURITIES LIMITED</t>
  </si>
  <si>
    <t>SUUMAYA</t>
  </si>
  <si>
    <t>ISHITA MAHESH GALA</t>
  </si>
  <si>
    <t>TDSL</t>
  </si>
  <si>
    <t>PUNJAB NATIONAL BANK</t>
  </si>
  <si>
    <t>TLL</t>
  </si>
  <si>
    <t>TRICOMFRU</t>
  </si>
  <si>
    <t>KSHITIJ RAJKUMAR SUREKA</t>
  </si>
  <si>
    <t>RAHUL BHATIA</t>
  </si>
  <si>
    <t>TTIL</t>
  </si>
  <si>
    <t>WILSON HOLDINGS PRIVATE LIMITED</t>
  </si>
  <si>
    <t>TUNITEX</t>
  </si>
  <si>
    <t>NITIN BAKSHI</t>
  </si>
  <si>
    <t>VAXHS</t>
  </si>
  <si>
    <t>AMIT SUBHASHCHANDRA BHALGAT</t>
  </si>
  <si>
    <t>VIJAYTX</t>
  </si>
  <si>
    <t>SAHADEVA RAJU ALLURI</t>
  </si>
  <si>
    <t>VIRINCHI</t>
  </si>
  <si>
    <t>MORE AGRISUPPLIES &amp; SERVICES PRIVATE LIMITED</t>
  </si>
  <si>
    <t>ACCURACY</t>
  </si>
  <si>
    <t>Accuracy Shipping Limited</t>
  </si>
  <si>
    <t>ANITA JAIDEEP SAMPAT</t>
  </si>
  <si>
    <t>Capacite Infraproject Ltd</t>
  </si>
  <si>
    <t>MUKUL AVANISH VARMA</t>
  </si>
  <si>
    <t>LATTEYS</t>
  </si>
  <si>
    <t>Latteys Industries Ltd</t>
  </si>
  <si>
    <t>LORDSCHLO</t>
  </si>
  <si>
    <t>Lords Chloro Alkali Ltd</t>
  </si>
  <si>
    <t>RUNIT EXIM PRIVATE LIMITED</t>
  </si>
  <si>
    <t>SANJEEV  KATHURIA</t>
  </si>
  <si>
    <t>SECUROCROP SECURITIES INDIA PRIVATE LIMITED</t>
  </si>
  <si>
    <t>SANGEETA PAREEKH</t>
  </si>
  <si>
    <t>LYPSAGEMS</t>
  </si>
  <si>
    <t>Lypsa Gems &amp; Jewel Ltd</t>
  </si>
  <si>
    <t>SUNIL KUMAR GUPTA HUF</t>
  </si>
  <si>
    <t>NGIL</t>
  </si>
  <si>
    <t>Nakoda Group of Ind. Ltd</t>
  </si>
  <si>
    <t>MITTAL PUNEET</t>
  </si>
  <si>
    <t>PRATHAM</t>
  </si>
  <si>
    <t>Pratham EPC Projects Ltd</t>
  </si>
  <si>
    <t>GHANSHYAMBHAI VITHALBHAI SHINGALA</t>
  </si>
  <si>
    <t>REPCOHOME</t>
  </si>
  <si>
    <t>Repco Home Finance Ltd</t>
  </si>
  <si>
    <t>S GUPTA FAMILY INVESTMENTS PRIVATE LIMITED</t>
  </si>
  <si>
    <t>SAH</t>
  </si>
  <si>
    <t>Sah Polymers Limited</t>
  </si>
  <si>
    <t>SKA MARKETING PRIVATE LIMITED</t>
  </si>
  <si>
    <t>SHRENIK</t>
  </si>
  <si>
    <t>Shrenik Limited</t>
  </si>
  <si>
    <t>SHOBA DEVI YADAV</t>
  </si>
  <si>
    <t>SUNDARAM</t>
  </si>
  <si>
    <t>Sundaram Multi Pap Ltd</t>
  </si>
  <si>
    <t>JIGNESH BHUPENDRA RUPARELIYA</t>
  </si>
  <si>
    <t>TREEHOUSE</t>
  </si>
  <si>
    <t>Tree House Edu Ltd</t>
  </si>
  <si>
    <t>RAJESH JOSEPH</t>
  </si>
  <si>
    <t>VMARCIND</t>
  </si>
  <si>
    <t>V Marc India Limited</t>
  </si>
  <si>
    <t>JAIDEEP SAMPAT</t>
  </si>
  <si>
    <t>ZIRCON PETROCHEM PRIVATE LIMITED</t>
  </si>
  <si>
    <t>SOPAN SECURITIES  PRIVATE LIMITED</t>
  </si>
  <si>
    <t>TURNAROUND CONSULTANT PVT LTD</t>
  </si>
  <si>
    <t>JFC FINANCE (INDIA) LIMITED</t>
  </si>
  <si>
    <t>ANNALAKSHMI TRADING PRIVATE LIMITED</t>
  </si>
  <si>
    <t>RADHU DEVELOPERS PRIVATE LIMITED</t>
  </si>
  <si>
    <t>SG SPORTS PRIVATE LIMITED</t>
  </si>
  <si>
    <t>SKA ASSET SOLUTIONS LLP</t>
  </si>
  <si>
    <t>MABLE  RAJESH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</si>
</sst>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9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3" fillId="46" borderId="29" xfId="0" applyFont="1" applyFill="1" applyBorder="1" applyAlignment="1">
      <alignment horizontal="center" vertical="center"/>
    </xf>
    <xf numFmtId="165" fontId="36" fillId="46" borderId="29" xfId="0" applyNumberFormat="1" applyFont="1" applyFill="1" applyBorder="1" applyAlignment="1">
      <alignment horizontal="center" vertical="center"/>
    </xf>
    <xf numFmtId="15" fontId="3" fillId="46" borderId="29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left"/>
    </xf>
    <xf numFmtId="43" fontId="36" fillId="46" borderId="29" xfId="0" applyNumberFormat="1" applyFont="1" applyFill="1" applyBorder="1" applyAlignment="1">
      <alignment horizontal="center" vertical="top"/>
    </xf>
    <xf numFmtId="2" fontId="36" fillId="47" borderId="29" xfId="0" applyNumberFormat="1" applyFont="1" applyFill="1" applyBorder="1" applyAlignment="1">
      <alignment horizontal="center" vertical="center"/>
    </xf>
    <xf numFmtId="10" fontId="36" fillId="47" borderId="29" xfId="0" applyNumberFormat="1" applyFont="1" applyFill="1" applyBorder="1" applyAlignment="1">
      <alignment horizontal="center" vertical="center" wrapText="1"/>
    </xf>
    <xf numFmtId="16" fontId="36" fillId="47" borderId="29" xfId="0" applyNumberFormat="1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166" fontId="36" fillId="6" borderId="39" xfId="0" applyNumberFormat="1" applyFont="1" applyFill="1" applyBorder="1" applyAlignment="1">
      <alignment horizontal="center" vertical="center"/>
    </xf>
    <xf numFmtId="166" fontId="36" fillId="6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45370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45370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38.25">
      <c r="A10" s="365"/>
      <c r="B10" s="367"/>
      <c r="C10" s="367"/>
      <c r="D10" s="367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7" t="s">
        <v>34</v>
      </c>
      <c r="C11" s="235" t="s">
        <v>35</v>
      </c>
      <c r="D11" s="248">
        <v>45379</v>
      </c>
      <c r="E11" s="235">
        <v>22135.45</v>
      </c>
      <c r="F11" s="235">
        <v>22124.45</v>
      </c>
      <c r="G11" s="234">
        <v>22029.25</v>
      </c>
      <c r="H11" s="234">
        <v>21923.05</v>
      </c>
      <c r="I11" s="234">
        <v>21827.85</v>
      </c>
      <c r="J11" s="234">
        <v>22230.65</v>
      </c>
      <c r="K11" s="234">
        <v>22325.850000000006</v>
      </c>
      <c r="L11" s="234">
        <v>22432.050000000003</v>
      </c>
      <c r="M11" s="233">
        <v>22219.65</v>
      </c>
      <c r="N11" s="233">
        <v>22018.25</v>
      </c>
      <c r="O11" s="233">
        <v>16628900</v>
      </c>
      <c r="P11" s="236">
        <v>3.1409520855946657E-2</v>
      </c>
    </row>
    <row r="12" spans="1:16" ht="12.75" customHeight="1">
      <c r="A12" s="245">
        <v>2</v>
      </c>
      <c r="B12" s="257" t="s">
        <v>34</v>
      </c>
      <c r="C12" s="235" t="s">
        <v>36</v>
      </c>
      <c r="D12" s="248">
        <v>45378</v>
      </c>
      <c r="E12" s="235">
        <v>46741.599999999999</v>
      </c>
      <c r="F12" s="235">
        <v>46617.200000000004</v>
      </c>
      <c r="G12" s="234">
        <v>46334.400000000009</v>
      </c>
      <c r="H12" s="234">
        <v>45927.200000000004</v>
      </c>
      <c r="I12" s="234">
        <v>45644.400000000009</v>
      </c>
      <c r="J12" s="234">
        <v>47024.400000000009</v>
      </c>
      <c r="K12" s="234">
        <v>47307.200000000012</v>
      </c>
      <c r="L12" s="234">
        <v>47714.400000000009</v>
      </c>
      <c r="M12" s="233">
        <v>46900</v>
      </c>
      <c r="N12" s="233">
        <v>46210</v>
      </c>
      <c r="O12" s="233">
        <v>5460495</v>
      </c>
      <c r="P12" s="236">
        <v>1.1263983823820304E-4</v>
      </c>
    </row>
    <row r="13" spans="1:16" ht="12.75" customHeight="1">
      <c r="A13" s="245">
        <v>3</v>
      </c>
      <c r="B13" s="257" t="s">
        <v>34</v>
      </c>
      <c r="C13" s="256" t="s">
        <v>37</v>
      </c>
      <c r="D13" s="250">
        <v>45377</v>
      </c>
      <c r="E13" s="249">
        <v>20673.5</v>
      </c>
      <c r="F13" s="249">
        <v>20619.100000000002</v>
      </c>
      <c r="G13" s="251">
        <v>20504.400000000005</v>
      </c>
      <c r="H13" s="251">
        <v>20335.300000000003</v>
      </c>
      <c r="I13" s="251">
        <v>20220.600000000006</v>
      </c>
      <c r="J13" s="251">
        <v>20788.200000000004</v>
      </c>
      <c r="K13" s="251">
        <v>20902.900000000001</v>
      </c>
      <c r="L13" s="251">
        <v>21072.000000000004</v>
      </c>
      <c r="M13" s="252">
        <v>20733.8</v>
      </c>
      <c r="N13" s="252">
        <v>20450</v>
      </c>
      <c r="O13" s="252">
        <v>78920</v>
      </c>
      <c r="P13" s="253">
        <v>0.29717291255752792</v>
      </c>
    </row>
    <row r="14" spans="1:16" ht="12.75" customHeight="1">
      <c r="A14" s="245">
        <v>4</v>
      </c>
      <c r="B14" s="257" t="s">
        <v>34</v>
      </c>
      <c r="C14" s="256" t="s">
        <v>38</v>
      </c>
      <c r="D14" s="250">
        <v>45373</v>
      </c>
      <c r="E14" s="249">
        <v>10318.35</v>
      </c>
      <c r="F14" s="249">
        <v>10357.566666666668</v>
      </c>
      <c r="G14" s="251">
        <v>10230.783333333335</v>
      </c>
      <c r="H14" s="251">
        <v>10143.216666666667</v>
      </c>
      <c r="I14" s="251">
        <v>10016.433333333334</v>
      </c>
      <c r="J14" s="251">
        <v>10445.133333333335</v>
      </c>
      <c r="K14" s="251">
        <v>10571.916666666668</v>
      </c>
      <c r="L14" s="251">
        <v>10659.483333333335</v>
      </c>
      <c r="M14" s="252">
        <v>10484.35</v>
      </c>
      <c r="N14" s="252">
        <v>10270</v>
      </c>
      <c r="O14" s="252">
        <v>1806075</v>
      </c>
      <c r="P14" s="253">
        <v>1.1636699714333726E-2</v>
      </c>
    </row>
    <row r="15" spans="1:16" ht="12.75" customHeight="1">
      <c r="A15" s="245">
        <v>5</v>
      </c>
      <c r="B15" s="257" t="s">
        <v>39</v>
      </c>
      <c r="C15" s="249" t="s">
        <v>40</v>
      </c>
      <c r="D15" s="250">
        <v>45379</v>
      </c>
      <c r="E15" s="249">
        <v>646.79999999999995</v>
      </c>
      <c r="F15" s="249">
        <v>644.31666666666672</v>
      </c>
      <c r="G15" s="251">
        <v>638.03333333333342</v>
      </c>
      <c r="H15" s="251">
        <v>629.26666666666665</v>
      </c>
      <c r="I15" s="251">
        <v>622.98333333333335</v>
      </c>
      <c r="J15" s="251">
        <v>653.08333333333348</v>
      </c>
      <c r="K15" s="251">
        <v>659.36666666666679</v>
      </c>
      <c r="L15" s="251">
        <v>668.13333333333355</v>
      </c>
      <c r="M15" s="252">
        <v>650.6</v>
      </c>
      <c r="N15" s="252">
        <v>635.54999999999995</v>
      </c>
      <c r="O15" s="252">
        <v>14387000</v>
      </c>
      <c r="P15" s="253">
        <v>2.4496190272733746E-2</v>
      </c>
    </row>
    <row r="16" spans="1:16" ht="12.75" customHeight="1">
      <c r="A16" s="245">
        <v>6</v>
      </c>
      <c r="B16" s="257" t="s">
        <v>41</v>
      </c>
      <c r="C16" s="254" t="s">
        <v>42</v>
      </c>
      <c r="D16" s="250">
        <v>45379</v>
      </c>
      <c r="E16" s="249">
        <v>5769.9</v>
      </c>
      <c r="F16" s="249">
        <v>5729.7333333333327</v>
      </c>
      <c r="G16" s="251">
        <v>5670.2666666666655</v>
      </c>
      <c r="H16" s="251">
        <v>5570.6333333333332</v>
      </c>
      <c r="I16" s="251">
        <v>5511.1666666666661</v>
      </c>
      <c r="J16" s="251">
        <v>5829.366666666665</v>
      </c>
      <c r="K16" s="251">
        <v>5888.8333333333321</v>
      </c>
      <c r="L16" s="251">
        <v>5988.4666666666644</v>
      </c>
      <c r="M16" s="252">
        <v>5789.2</v>
      </c>
      <c r="N16" s="252">
        <v>5630.1</v>
      </c>
      <c r="O16" s="252">
        <v>1148875</v>
      </c>
      <c r="P16" s="253">
        <v>1.3564181737979708E-2</v>
      </c>
    </row>
    <row r="17" spans="1:16" ht="12.75" customHeight="1">
      <c r="A17" s="245">
        <v>7</v>
      </c>
      <c r="B17" s="257" t="s">
        <v>43</v>
      </c>
      <c r="C17" s="254" t="s">
        <v>44</v>
      </c>
      <c r="D17" s="250">
        <v>45379</v>
      </c>
      <c r="E17" s="249">
        <v>28700.05</v>
      </c>
      <c r="F17" s="249">
        <v>28488.25</v>
      </c>
      <c r="G17" s="251">
        <v>28161.8</v>
      </c>
      <c r="H17" s="251">
        <v>27623.55</v>
      </c>
      <c r="I17" s="251">
        <v>27297.1</v>
      </c>
      <c r="J17" s="251">
        <v>29026.5</v>
      </c>
      <c r="K17" s="251">
        <v>29352.949999999997</v>
      </c>
      <c r="L17" s="251">
        <v>29891.200000000001</v>
      </c>
      <c r="M17" s="252">
        <v>28814.7</v>
      </c>
      <c r="N17" s="252">
        <v>27950</v>
      </c>
      <c r="O17" s="252">
        <v>202760</v>
      </c>
      <c r="P17" s="253">
        <v>-1.2852969814995131E-2</v>
      </c>
    </row>
    <row r="18" spans="1:16" ht="12.75" customHeight="1">
      <c r="A18" s="245">
        <v>8</v>
      </c>
      <c r="B18" s="257" t="s">
        <v>45</v>
      </c>
      <c r="C18" s="255" t="s">
        <v>46</v>
      </c>
      <c r="D18" s="250">
        <v>45379</v>
      </c>
      <c r="E18" s="249">
        <v>173.6</v>
      </c>
      <c r="F18" s="249">
        <v>173.15</v>
      </c>
      <c r="G18" s="251">
        <v>171.20000000000002</v>
      </c>
      <c r="H18" s="251">
        <v>168.8</v>
      </c>
      <c r="I18" s="251">
        <v>166.85000000000002</v>
      </c>
      <c r="J18" s="251">
        <v>175.55</v>
      </c>
      <c r="K18" s="251">
        <v>177.5</v>
      </c>
      <c r="L18" s="251">
        <v>179.9</v>
      </c>
      <c r="M18" s="252">
        <v>175.1</v>
      </c>
      <c r="N18" s="252">
        <v>170.75</v>
      </c>
      <c r="O18" s="252">
        <v>59599800</v>
      </c>
      <c r="P18" s="253">
        <v>1.2661712083677402E-2</v>
      </c>
    </row>
    <row r="19" spans="1:16" ht="12.75" customHeight="1">
      <c r="A19" s="245">
        <v>9</v>
      </c>
      <c r="B19" s="257" t="s">
        <v>47</v>
      </c>
      <c r="C19" s="252" t="s">
        <v>48</v>
      </c>
      <c r="D19" s="250">
        <v>45379</v>
      </c>
      <c r="E19" s="249">
        <v>208.85</v>
      </c>
      <c r="F19" s="249">
        <v>208.36666666666667</v>
      </c>
      <c r="G19" s="251">
        <v>206.33333333333334</v>
      </c>
      <c r="H19" s="251">
        <v>203.81666666666666</v>
      </c>
      <c r="I19" s="251">
        <v>201.78333333333333</v>
      </c>
      <c r="J19" s="251">
        <v>210.88333333333335</v>
      </c>
      <c r="K19" s="251">
        <v>212.91666666666666</v>
      </c>
      <c r="L19" s="251">
        <v>215.43333333333337</v>
      </c>
      <c r="M19" s="252">
        <v>210.4</v>
      </c>
      <c r="N19" s="252">
        <v>205.85</v>
      </c>
      <c r="O19" s="252">
        <v>44465200</v>
      </c>
      <c r="P19" s="253">
        <v>-8.4072592334898822E-3</v>
      </c>
    </row>
    <row r="20" spans="1:16" ht="12.75" customHeight="1">
      <c r="A20" s="245">
        <v>10</v>
      </c>
      <c r="B20" s="257" t="s">
        <v>49</v>
      </c>
      <c r="C20" s="249" t="s">
        <v>50</v>
      </c>
      <c r="D20" s="250">
        <v>45379</v>
      </c>
      <c r="E20" s="249">
        <v>2451.35</v>
      </c>
      <c r="F20" s="249">
        <v>2445.0500000000002</v>
      </c>
      <c r="G20" s="251">
        <v>2409.8500000000004</v>
      </c>
      <c r="H20" s="251">
        <v>2368.3500000000004</v>
      </c>
      <c r="I20" s="251">
        <v>2333.1500000000005</v>
      </c>
      <c r="J20" s="251">
        <v>2486.5500000000002</v>
      </c>
      <c r="K20" s="251">
        <v>2521.75</v>
      </c>
      <c r="L20" s="251">
        <v>2563.25</v>
      </c>
      <c r="M20" s="252">
        <v>2480.25</v>
      </c>
      <c r="N20" s="252">
        <v>2403.5500000000002</v>
      </c>
      <c r="O20" s="252">
        <v>5030700</v>
      </c>
      <c r="P20" s="253">
        <v>2.7197549770290964E-2</v>
      </c>
    </row>
    <row r="21" spans="1:16" ht="12.75" customHeight="1">
      <c r="A21" s="245">
        <v>11</v>
      </c>
      <c r="B21" s="257" t="s">
        <v>45</v>
      </c>
      <c r="C21" s="249" t="s">
        <v>51</v>
      </c>
      <c r="D21" s="250">
        <v>45379</v>
      </c>
      <c r="E21" s="249">
        <v>3114.7</v>
      </c>
      <c r="F21" s="249">
        <v>3073.5166666666664</v>
      </c>
      <c r="G21" s="251">
        <v>3022.1833333333329</v>
      </c>
      <c r="H21" s="251">
        <v>2929.6666666666665</v>
      </c>
      <c r="I21" s="251">
        <v>2878.333333333333</v>
      </c>
      <c r="J21" s="251">
        <v>3166.0333333333328</v>
      </c>
      <c r="K21" s="251">
        <v>3217.3666666666668</v>
      </c>
      <c r="L21" s="251">
        <v>3309.8833333333328</v>
      </c>
      <c r="M21" s="252">
        <v>3124.85</v>
      </c>
      <c r="N21" s="252">
        <v>2981</v>
      </c>
      <c r="O21" s="252">
        <v>20213100</v>
      </c>
      <c r="P21" s="253">
        <v>7.6344292149908941E-2</v>
      </c>
    </row>
    <row r="22" spans="1:16" ht="12.75" customHeight="1">
      <c r="A22" s="245">
        <v>12</v>
      </c>
      <c r="B22" s="257" t="s">
        <v>45</v>
      </c>
      <c r="C22" s="249" t="s">
        <v>52</v>
      </c>
      <c r="D22" s="250">
        <v>45379</v>
      </c>
      <c r="E22" s="249">
        <v>1268.8499999999999</v>
      </c>
      <c r="F22" s="249">
        <v>1259.9833333333333</v>
      </c>
      <c r="G22" s="251">
        <v>1241.6666666666667</v>
      </c>
      <c r="H22" s="251">
        <v>1214.4833333333333</v>
      </c>
      <c r="I22" s="251">
        <v>1196.1666666666667</v>
      </c>
      <c r="J22" s="251">
        <v>1287.1666666666667</v>
      </c>
      <c r="K22" s="251">
        <v>1305.4833333333333</v>
      </c>
      <c r="L22" s="251">
        <v>1332.6666666666667</v>
      </c>
      <c r="M22" s="252">
        <v>1278.3</v>
      </c>
      <c r="N22" s="252">
        <v>1232.8</v>
      </c>
      <c r="O22" s="252">
        <v>49020000</v>
      </c>
      <c r="P22" s="253">
        <v>7.6397428240171456E-2</v>
      </c>
    </row>
    <row r="23" spans="1:16" ht="12.75" customHeight="1">
      <c r="A23" s="245">
        <v>13</v>
      </c>
      <c r="B23" s="257" t="s">
        <v>43</v>
      </c>
      <c r="C23" s="249" t="s">
        <v>53</v>
      </c>
      <c r="D23" s="250">
        <v>45379</v>
      </c>
      <c r="E23" s="249">
        <v>4994.1499999999996</v>
      </c>
      <c r="F23" s="249">
        <v>4989.1166666666659</v>
      </c>
      <c r="G23" s="251">
        <v>4925.0333333333319</v>
      </c>
      <c r="H23" s="251">
        <v>4855.9166666666661</v>
      </c>
      <c r="I23" s="251">
        <v>4791.8333333333321</v>
      </c>
      <c r="J23" s="251">
        <v>5058.2333333333318</v>
      </c>
      <c r="K23" s="251">
        <v>5122.3166666666657</v>
      </c>
      <c r="L23" s="251">
        <v>5191.4333333333316</v>
      </c>
      <c r="M23" s="252">
        <v>5053.2</v>
      </c>
      <c r="N23" s="252">
        <v>4920</v>
      </c>
      <c r="O23" s="252">
        <v>1104200</v>
      </c>
      <c r="P23" s="253">
        <v>1.4516721793458287E-2</v>
      </c>
    </row>
    <row r="24" spans="1:16" ht="12.75" customHeight="1">
      <c r="A24" s="245">
        <v>14</v>
      </c>
      <c r="B24" s="257" t="s">
        <v>49</v>
      </c>
      <c r="C24" s="249" t="s">
        <v>54</v>
      </c>
      <c r="D24" s="250">
        <v>45379</v>
      </c>
      <c r="E24" s="249">
        <v>587.04999999999995</v>
      </c>
      <c r="F24" s="249">
        <v>588.84999999999991</v>
      </c>
      <c r="G24" s="251">
        <v>582.54999999999984</v>
      </c>
      <c r="H24" s="251">
        <v>578.04999999999995</v>
      </c>
      <c r="I24" s="251">
        <v>571.74999999999989</v>
      </c>
      <c r="J24" s="251">
        <v>593.3499999999998</v>
      </c>
      <c r="K24" s="251">
        <v>599.65</v>
      </c>
      <c r="L24" s="251">
        <v>604.14999999999975</v>
      </c>
      <c r="M24" s="252">
        <v>595.15</v>
      </c>
      <c r="N24" s="252">
        <v>584.35</v>
      </c>
      <c r="O24" s="252">
        <v>48412800</v>
      </c>
      <c r="P24" s="253">
        <v>4.5113658441810763E-2</v>
      </c>
    </row>
    <row r="25" spans="1:16" ht="12.75" customHeight="1">
      <c r="A25" s="245">
        <v>15</v>
      </c>
      <c r="B25" s="257" t="s">
        <v>45</v>
      </c>
      <c r="C25" s="249" t="s">
        <v>55</v>
      </c>
      <c r="D25" s="250">
        <v>45379</v>
      </c>
      <c r="E25" s="249">
        <v>6142.65</v>
      </c>
      <c r="F25" s="249">
        <v>6096.1500000000005</v>
      </c>
      <c r="G25" s="251">
        <v>6042.3000000000011</v>
      </c>
      <c r="H25" s="251">
        <v>5941.9500000000007</v>
      </c>
      <c r="I25" s="251">
        <v>5888.1000000000013</v>
      </c>
      <c r="J25" s="251">
        <v>6196.5000000000009</v>
      </c>
      <c r="K25" s="251">
        <v>6250.3500000000013</v>
      </c>
      <c r="L25" s="251">
        <v>6350.7000000000007</v>
      </c>
      <c r="M25" s="252">
        <v>6150</v>
      </c>
      <c r="N25" s="252">
        <v>5995.8</v>
      </c>
      <c r="O25" s="252">
        <v>2421625</v>
      </c>
      <c r="P25" s="253">
        <v>-2.4767178454568335E-2</v>
      </c>
    </row>
    <row r="26" spans="1:16" ht="12.75" customHeight="1">
      <c r="A26" s="245">
        <v>16</v>
      </c>
      <c r="B26" s="257" t="s">
        <v>56</v>
      </c>
      <c r="C26" s="249" t="s">
        <v>57</v>
      </c>
      <c r="D26" s="250">
        <v>45379</v>
      </c>
      <c r="E26" s="249">
        <v>459.95</v>
      </c>
      <c r="F26" s="249">
        <v>464.65000000000003</v>
      </c>
      <c r="G26" s="251">
        <v>454.30000000000007</v>
      </c>
      <c r="H26" s="251">
        <v>448.65000000000003</v>
      </c>
      <c r="I26" s="251">
        <v>438.30000000000007</v>
      </c>
      <c r="J26" s="251">
        <v>470.30000000000007</v>
      </c>
      <c r="K26" s="251">
        <v>480.65000000000009</v>
      </c>
      <c r="L26" s="251">
        <v>486.30000000000007</v>
      </c>
      <c r="M26" s="252">
        <v>475</v>
      </c>
      <c r="N26" s="252">
        <v>459</v>
      </c>
      <c r="O26" s="252">
        <v>16173800</v>
      </c>
      <c r="P26" s="253">
        <v>8.5453508271534515E-2</v>
      </c>
    </row>
    <row r="27" spans="1:16" ht="12.75" customHeight="1">
      <c r="A27" s="245">
        <v>17</v>
      </c>
      <c r="B27" s="257" t="s">
        <v>56</v>
      </c>
      <c r="C27" s="249" t="s">
        <v>58</v>
      </c>
      <c r="D27" s="250">
        <v>45379</v>
      </c>
      <c r="E27" s="249">
        <v>163.15</v>
      </c>
      <c r="F27" s="249">
        <v>162.43333333333331</v>
      </c>
      <c r="G27" s="251">
        <v>161.11666666666662</v>
      </c>
      <c r="H27" s="251">
        <v>159.08333333333331</v>
      </c>
      <c r="I27" s="251">
        <v>157.76666666666662</v>
      </c>
      <c r="J27" s="251">
        <v>164.46666666666661</v>
      </c>
      <c r="K27" s="251">
        <v>165.78333333333327</v>
      </c>
      <c r="L27" s="251">
        <v>167.81666666666661</v>
      </c>
      <c r="M27" s="252">
        <v>163.75</v>
      </c>
      <c r="N27" s="252">
        <v>160.4</v>
      </c>
      <c r="O27" s="252">
        <v>115470000</v>
      </c>
      <c r="P27" s="253">
        <v>1.1165112307894392E-2</v>
      </c>
    </row>
    <row r="28" spans="1:16" ht="12.75" customHeight="1">
      <c r="A28" s="245">
        <v>18</v>
      </c>
      <c r="B28" s="257" t="s">
        <v>59</v>
      </c>
      <c r="C28" s="249" t="s">
        <v>60</v>
      </c>
      <c r="D28" s="250">
        <v>45379</v>
      </c>
      <c r="E28" s="249">
        <v>2846.3</v>
      </c>
      <c r="F28" s="249">
        <v>2846.9833333333336</v>
      </c>
      <c r="G28" s="251">
        <v>2823.3166666666671</v>
      </c>
      <c r="H28" s="251">
        <v>2800.3333333333335</v>
      </c>
      <c r="I28" s="251">
        <v>2776.666666666667</v>
      </c>
      <c r="J28" s="251">
        <v>2869.9666666666672</v>
      </c>
      <c r="K28" s="251">
        <v>2893.6333333333332</v>
      </c>
      <c r="L28" s="251">
        <v>2916.6166666666672</v>
      </c>
      <c r="M28" s="252">
        <v>2870.65</v>
      </c>
      <c r="N28" s="252">
        <v>2824</v>
      </c>
      <c r="O28" s="252">
        <v>8038000</v>
      </c>
      <c r="P28" s="253">
        <v>3.8796557160950138E-2</v>
      </c>
    </row>
    <row r="29" spans="1:16" ht="12.75" customHeight="1">
      <c r="A29" s="245">
        <v>19</v>
      </c>
      <c r="B29" s="257" t="s">
        <v>45</v>
      </c>
      <c r="C29" s="249" t="s">
        <v>61</v>
      </c>
      <c r="D29" s="250">
        <v>45379</v>
      </c>
      <c r="E29" s="249">
        <v>1977.7</v>
      </c>
      <c r="F29" s="249">
        <v>1995.3833333333334</v>
      </c>
      <c r="G29" s="251">
        <v>1935.8666666666668</v>
      </c>
      <c r="H29" s="251">
        <v>1894.0333333333333</v>
      </c>
      <c r="I29" s="251">
        <v>1834.5166666666667</v>
      </c>
      <c r="J29" s="251">
        <v>2037.2166666666669</v>
      </c>
      <c r="K29" s="251">
        <v>2096.7333333333336</v>
      </c>
      <c r="L29" s="251">
        <v>2138.5666666666671</v>
      </c>
      <c r="M29" s="252">
        <v>2054.9</v>
      </c>
      <c r="N29" s="252">
        <v>1953.55</v>
      </c>
      <c r="O29" s="252">
        <v>3325020</v>
      </c>
      <c r="P29" s="253">
        <v>-3.7092145817833988E-2</v>
      </c>
    </row>
    <row r="30" spans="1:16" ht="12.75" customHeight="1">
      <c r="A30" s="245">
        <v>20</v>
      </c>
      <c r="B30" s="257" t="s">
        <v>45</v>
      </c>
      <c r="C30" s="254" t="s">
        <v>62</v>
      </c>
      <c r="D30" s="250">
        <v>45379</v>
      </c>
      <c r="E30" s="249">
        <v>6029.35</v>
      </c>
      <c r="F30" s="249">
        <v>6003.4000000000005</v>
      </c>
      <c r="G30" s="251">
        <v>5947.8000000000011</v>
      </c>
      <c r="H30" s="251">
        <v>5866.2500000000009</v>
      </c>
      <c r="I30" s="251">
        <v>5810.6500000000015</v>
      </c>
      <c r="J30" s="251">
        <v>6084.9500000000007</v>
      </c>
      <c r="K30" s="251">
        <v>6140.5500000000011</v>
      </c>
      <c r="L30" s="251">
        <v>6222.1</v>
      </c>
      <c r="M30" s="252">
        <v>6059</v>
      </c>
      <c r="N30" s="252">
        <v>5921.85</v>
      </c>
      <c r="O30" s="252">
        <v>351300</v>
      </c>
      <c r="P30" s="253">
        <v>1.078981441519206E-2</v>
      </c>
    </row>
    <row r="31" spans="1:16" ht="12.75" customHeight="1">
      <c r="A31" s="245">
        <v>21</v>
      </c>
      <c r="B31" s="257" t="s">
        <v>63</v>
      </c>
      <c r="C31" s="249" t="s">
        <v>64</v>
      </c>
      <c r="D31" s="250">
        <v>45379</v>
      </c>
      <c r="E31" s="249">
        <v>570.25</v>
      </c>
      <c r="F31" s="249">
        <v>573.80000000000007</v>
      </c>
      <c r="G31" s="251">
        <v>564.05000000000018</v>
      </c>
      <c r="H31" s="251">
        <v>557.85000000000014</v>
      </c>
      <c r="I31" s="251">
        <v>548.10000000000025</v>
      </c>
      <c r="J31" s="251">
        <v>580.00000000000011</v>
      </c>
      <c r="K31" s="251">
        <v>589.74999999999989</v>
      </c>
      <c r="L31" s="251">
        <v>595.95000000000005</v>
      </c>
      <c r="M31" s="252">
        <v>583.54999999999995</v>
      </c>
      <c r="N31" s="252">
        <v>567.6</v>
      </c>
      <c r="O31" s="252">
        <v>21031000</v>
      </c>
      <c r="P31" s="253">
        <v>6.7978361817224373E-3</v>
      </c>
    </row>
    <row r="32" spans="1:16" ht="12.75" customHeight="1">
      <c r="A32" s="245">
        <v>22</v>
      </c>
      <c r="B32" s="257" t="s">
        <v>43</v>
      </c>
      <c r="C32" s="249" t="s">
        <v>65</v>
      </c>
      <c r="D32" s="250">
        <v>45379</v>
      </c>
      <c r="E32" s="249">
        <v>1021.4</v>
      </c>
      <c r="F32" s="249">
        <v>1012.8333333333334</v>
      </c>
      <c r="G32" s="251">
        <v>1000.6666666666667</v>
      </c>
      <c r="H32" s="251">
        <v>979.93333333333339</v>
      </c>
      <c r="I32" s="251">
        <v>967.76666666666677</v>
      </c>
      <c r="J32" s="251">
        <v>1033.5666666666666</v>
      </c>
      <c r="K32" s="251">
        <v>1045.7333333333336</v>
      </c>
      <c r="L32" s="251">
        <v>1066.4666666666667</v>
      </c>
      <c r="M32" s="252">
        <v>1025</v>
      </c>
      <c r="N32" s="252">
        <v>992.1</v>
      </c>
      <c r="O32" s="252">
        <v>18689000</v>
      </c>
      <c r="P32" s="253">
        <v>-3.2460136674259683E-2</v>
      </c>
    </row>
    <row r="33" spans="1:16" ht="12.75" customHeight="1">
      <c r="A33" s="245">
        <v>23</v>
      </c>
      <c r="B33" s="257" t="s">
        <v>63</v>
      </c>
      <c r="C33" s="249" t="s">
        <v>66</v>
      </c>
      <c r="D33" s="250">
        <v>45379</v>
      </c>
      <c r="E33" s="249">
        <v>1064.8</v>
      </c>
      <c r="F33" s="249">
        <v>1060.8166666666666</v>
      </c>
      <c r="G33" s="251">
        <v>1051.6833333333332</v>
      </c>
      <c r="H33" s="251">
        <v>1038.5666666666666</v>
      </c>
      <c r="I33" s="251">
        <v>1029.4333333333332</v>
      </c>
      <c r="J33" s="251">
        <v>1073.9333333333332</v>
      </c>
      <c r="K33" s="251">
        <v>1083.0666666666664</v>
      </c>
      <c r="L33" s="251">
        <v>1096.1833333333332</v>
      </c>
      <c r="M33" s="252">
        <v>1069.95</v>
      </c>
      <c r="N33" s="252">
        <v>1047.7</v>
      </c>
      <c r="O33" s="252">
        <v>49765000</v>
      </c>
      <c r="P33" s="253">
        <v>-2.3605439674306245E-2</v>
      </c>
    </row>
    <row r="34" spans="1:16" ht="12.75" customHeight="1">
      <c r="A34" s="245">
        <v>24</v>
      </c>
      <c r="B34" s="257" t="s">
        <v>56</v>
      </c>
      <c r="C34" s="249" t="s">
        <v>67</v>
      </c>
      <c r="D34" s="250">
        <v>45379</v>
      </c>
      <c r="E34" s="249">
        <v>8510.5</v>
      </c>
      <c r="F34" s="249">
        <v>8451.9666666666672</v>
      </c>
      <c r="G34" s="251">
        <v>8363.9333333333343</v>
      </c>
      <c r="H34" s="251">
        <v>8217.3666666666668</v>
      </c>
      <c r="I34" s="251">
        <v>8129.3333333333339</v>
      </c>
      <c r="J34" s="251">
        <v>8598.5333333333347</v>
      </c>
      <c r="K34" s="251">
        <v>8686.5666666666675</v>
      </c>
      <c r="L34" s="251">
        <v>8833.133333333335</v>
      </c>
      <c r="M34" s="252">
        <v>8540</v>
      </c>
      <c r="N34" s="252">
        <v>8305.4</v>
      </c>
      <c r="O34" s="252">
        <v>2588500</v>
      </c>
      <c r="P34" s="253">
        <v>3.9245207266887482E-2</v>
      </c>
    </row>
    <row r="35" spans="1:16" ht="12.75" customHeight="1">
      <c r="A35" s="245">
        <v>25</v>
      </c>
      <c r="B35" s="257" t="s">
        <v>68</v>
      </c>
      <c r="C35" s="249" t="s">
        <v>69</v>
      </c>
      <c r="D35" s="250">
        <v>45379</v>
      </c>
      <c r="E35" s="249">
        <v>1579.35</v>
      </c>
      <c r="F35" s="249">
        <v>1575.3999999999999</v>
      </c>
      <c r="G35" s="251">
        <v>1568.5499999999997</v>
      </c>
      <c r="H35" s="251">
        <v>1557.7499999999998</v>
      </c>
      <c r="I35" s="251">
        <v>1550.8999999999996</v>
      </c>
      <c r="J35" s="251">
        <v>1586.1999999999998</v>
      </c>
      <c r="K35" s="251">
        <v>1593.0499999999997</v>
      </c>
      <c r="L35" s="251">
        <v>1603.85</v>
      </c>
      <c r="M35" s="252">
        <v>1582.25</v>
      </c>
      <c r="N35" s="252">
        <v>1564.6</v>
      </c>
      <c r="O35" s="252">
        <v>10189000</v>
      </c>
      <c r="P35" s="253">
        <v>-3.6669437246369726E-3</v>
      </c>
    </row>
    <row r="36" spans="1:16" ht="12.75" customHeight="1">
      <c r="A36" s="245">
        <v>26</v>
      </c>
      <c r="B36" s="257" t="s">
        <v>68</v>
      </c>
      <c r="C36" s="249" t="s">
        <v>70</v>
      </c>
      <c r="D36" s="250">
        <v>45379</v>
      </c>
      <c r="E36" s="249">
        <v>6518.6</v>
      </c>
      <c r="F36" s="249">
        <v>6516.75</v>
      </c>
      <c r="G36" s="251">
        <v>6468.55</v>
      </c>
      <c r="H36" s="251">
        <v>6418.5</v>
      </c>
      <c r="I36" s="251">
        <v>6370.3</v>
      </c>
      <c r="J36" s="251">
        <v>6566.8</v>
      </c>
      <c r="K36" s="251">
        <v>6615.0000000000009</v>
      </c>
      <c r="L36" s="251">
        <v>6665.05</v>
      </c>
      <c r="M36" s="252">
        <v>6564.95</v>
      </c>
      <c r="N36" s="252">
        <v>6466.7</v>
      </c>
      <c r="O36" s="252">
        <v>8840875</v>
      </c>
      <c r="P36" s="253">
        <v>-1.340531190715322E-2</v>
      </c>
    </row>
    <row r="37" spans="1:16" ht="12.75" customHeight="1">
      <c r="A37" s="245">
        <v>27</v>
      </c>
      <c r="B37" s="257" t="s">
        <v>56</v>
      </c>
      <c r="C37" s="249" t="s">
        <v>71</v>
      </c>
      <c r="D37" s="250">
        <v>45379</v>
      </c>
      <c r="E37" s="249">
        <v>2268.9</v>
      </c>
      <c r="F37" s="249">
        <v>2265.1666666666665</v>
      </c>
      <c r="G37" s="251">
        <v>2247.3833333333332</v>
      </c>
      <c r="H37" s="251">
        <v>2225.8666666666668</v>
      </c>
      <c r="I37" s="251">
        <v>2208.0833333333335</v>
      </c>
      <c r="J37" s="251">
        <v>2286.6833333333329</v>
      </c>
      <c r="K37" s="251">
        <v>2304.4666666666667</v>
      </c>
      <c r="L37" s="251">
        <v>2325.9833333333327</v>
      </c>
      <c r="M37" s="252">
        <v>2282.9499999999998</v>
      </c>
      <c r="N37" s="252">
        <v>2243.65</v>
      </c>
      <c r="O37" s="252">
        <v>2396400</v>
      </c>
      <c r="P37" s="253">
        <v>-1.3751718964870609E-3</v>
      </c>
    </row>
    <row r="38" spans="1:16" ht="12.75" customHeight="1">
      <c r="A38" s="245">
        <v>28</v>
      </c>
      <c r="B38" s="257" t="s">
        <v>45</v>
      </c>
      <c r="C38" s="255" t="s">
        <v>72</v>
      </c>
      <c r="D38" s="250">
        <v>45379</v>
      </c>
      <c r="E38" s="249">
        <v>361.1</v>
      </c>
      <c r="F38" s="249">
        <v>363.16666666666669</v>
      </c>
      <c r="G38" s="251">
        <v>356.48333333333335</v>
      </c>
      <c r="H38" s="251">
        <v>351.86666666666667</v>
      </c>
      <c r="I38" s="251">
        <v>345.18333333333334</v>
      </c>
      <c r="J38" s="251">
        <v>367.78333333333336</v>
      </c>
      <c r="K38" s="251">
        <v>374.46666666666664</v>
      </c>
      <c r="L38" s="251">
        <v>379.08333333333337</v>
      </c>
      <c r="M38" s="252">
        <v>369.85</v>
      </c>
      <c r="N38" s="252">
        <v>358.55</v>
      </c>
      <c r="O38" s="252">
        <v>14078400</v>
      </c>
      <c r="P38" s="253">
        <v>0.26549690780957858</v>
      </c>
    </row>
    <row r="39" spans="1:16" ht="12.75" customHeight="1">
      <c r="A39" s="245">
        <v>29</v>
      </c>
      <c r="B39" s="257" t="s">
        <v>63</v>
      </c>
      <c r="C39" s="249" t="s">
        <v>73</v>
      </c>
      <c r="D39" s="250">
        <v>45379</v>
      </c>
      <c r="E39" s="249">
        <v>181.95</v>
      </c>
      <c r="F39" s="249">
        <v>183.18333333333331</v>
      </c>
      <c r="G39" s="251">
        <v>179.76666666666662</v>
      </c>
      <c r="H39" s="251">
        <v>177.58333333333331</v>
      </c>
      <c r="I39" s="251">
        <v>174.16666666666663</v>
      </c>
      <c r="J39" s="251">
        <v>185.36666666666662</v>
      </c>
      <c r="K39" s="251">
        <v>188.7833333333333</v>
      </c>
      <c r="L39" s="251">
        <v>190.96666666666661</v>
      </c>
      <c r="M39" s="252">
        <v>186.6</v>
      </c>
      <c r="N39" s="252">
        <v>181</v>
      </c>
      <c r="O39" s="252">
        <v>108537500</v>
      </c>
      <c r="P39" s="253">
        <v>5.9082483781278958E-3</v>
      </c>
    </row>
    <row r="40" spans="1:16" ht="12.75" customHeight="1">
      <c r="A40" s="245">
        <v>30</v>
      </c>
      <c r="B40" s="257" t="s">
        <v>63</v>
      </c>
      <c r="C40" s="249" t="s">
        <v>74</v>
      </c>
      <c r="D40" s="250">
        <v>45379</v>
      </c>
      <c r="E40" s="249">
        <v>255.6</v>
      </c>
      <c r="F40" s="249">
        <v>255.88333333333333</v>
      </c>
      <c r="G40" s="251">
        <v>252.96666666666664</v>
      </c>
      <c r="H40" s="251">
        <v>250.33333333333331</v>
      </c>
      <c r="I40" s="251">
        <v>247.41666666666663</v>
      </c>
      <c r="J40" s="251">
        <v>258.51666666666665</v>
      </c>
      <c r="K40" s="251">
        <v>261.43333333333339</v>
      </c>
      <c r="L40" s="251">
        <v>264.06666666666666</v>
      </c>
      <c r="M40" s="252">
        <v>258.8</v>
      </c>
      <c r="N40" s="252">
        <v>253.25</v>
      </c>
      <c r="O40" s="252">
        <v>132821325</v>
      </c>
      <c r="P40" s="253">
        <v>2.1000562113546936E-2</v>
      </c>
    </row>
    <row r="41" spans="1:16" ht="12.75" customHeight="1">
      <c r="A41" s="245">
        <v>31</v>
      </c>
      <c r="B41" s="257" t="s">
        <v>59</v>
      </c>
      <c r="C41" s="249" t="s">
        <v>75</v>
      </c>
      <c r="D41" s="250">
        <v>45379</v>
      </c>
      <c r="E41" s="249">
        <v>1382.3</v>
      </c>
      <c r="F41" s="249">
        <v>1387.1333333333332</v>
      </c>
      <c r="G41" s="251">
        <v>1371.8666666666663</v>
      </c>
      <c r="H41" s="251">
        <v>1361.4333333333332</v>
      </c>
      <c r="I41" s="251">
        <v>1346.1666666666663</v>
      </c>
      <c r="J41" s="251">
        <v>1397.5666666666664</v>
      </c>
      <c r="K41" s="251">
        <v>1412.8333333333333</v>
      </c>
      <c r="L41" s="251">
        <v>1423.2666666666664</v>
      </c>
      <c r="M41" s="252">
        <v>1402.4</v>
      </c>
      <c r="N41" s="252">
        <v>1376.7</v>
      </c>
      <c r="O41" s="252">
        <v>3480750</v>
      </c>
      <c r="P41" s="253">
        <v>3.3745405947210157E-2</v>
      </c>
    </row>
    <row r="42" spans="1:16" ht="12.75" customHeight="1">
      <c r="A42" s="245">
        <v>32</v>
      </c>
      <c r="B42" s="257" t="s">
        <v>41</v>
      </c>
      <c r="C42" s="249" t="s">
        <v>76</v>
      </c>
      <c r="D42" s="250">
        <v>45379</v>
      </c>
      <c r="E42" s="249">
        <v>189.95</v>
      </c>
      <c r="F42" s="249">
        <v>189.70000000000002</v>
      </c>
      <c r="G42" s="251">
        <v>187.40000000000003</v>
      </c>
      <c r="H42" s="251">
        <v>184.85000000000002</v>
      </c>
      <c r="I42" s="251">
        <v>182.55000000000004</v>
      </c>
      <c r="J42" s="251">
        <v>192.25000000000003</v>
      </c>
      <c r="K42" s="251">
        <v>194.55000000000004</v>
      </c>
      <c r="L42" s="251">
        <v>197.10000000000002</v>
      </c>
      <c r="M42" s="252">
        <v>192</v>
      </c>
      <c r="N42" s="252">
        <v>187.15</v>
      </c>
      <c r="O42" s="252">
        <v>182405700</v>
      </c>
      <c r="P42" s="253">
        <v>6.3524010188999655E-3</v>
      </c>
    </row>
    <row r="43" spans="1:16" ht="12.75" customHeight="1">
      <c r="A43" s="245">
        <v>33</v>
      </c>
      <c r="B43" s="257" t="s">
        <v>59</v>
      </c>
      <c r="C43" s="249" t="s">
        <v>77</v>
      </c>
      <c r="D43" s="250">
        <v>45379</v>
      </c>
      <c r="E43" s="249">
        <v>556.45000000000005</v>
      </c>
      <c r="F43" s="249">
        <v>555.73333333333335</v>
      </c>
      <c r="G43" s="251">
        <v>553.2166666666667</v>
      </c>
      <c r="H43" s="251">
        <v>549.98333333333335</v>
      </c>
      <c r="I43" s="251">
        <v>547.4666666666667</v>
      </c>
      <c r="J43" s="251">
        <v>558.9666666666667</v>
      </c>
      <c r="K43" s="251">
        <v>561.48333333333335</v>
      </c>
      <c r="L43" s="251">
        <v>564.7166666666667</v>
      </c>
      <c r="M43" s="252">
        <v>558.25</v>
      </c>
      <c r="N43" s="252">
        <v>552.5</v>
      </c>
      <c r="O43" s="252">
        <v>15639360</v>
      </c>
      <c r="P43" s="253">
        <v>-5.1221765051641614E-3</v>
      </c>
    </row>
    <row r="44" spans="1:16" ht="12.75" customHeight="1">
      <c r="A44" s="245">
        <v>34</v>
      </c>
      <c r="B44" s="257" t="s">
        <v>56</v>
      </c>
      <c r="C44" s="249" t="s">
        <v>78</v>
      </c>
      <c r="D44" s="250">
        <v>45379</v>
      </c>
      <c r="E44" s="249">
        <v>1117.05</v>
      </c>
      <c r="F44" s="249">
        <v>1109.9666666666665</v>
      </c>
      <c r="G44" s="251">
        <v>1099.0333333333328</v>
      </c>
      <c r="H44" s="251">
        <v>1081.0166666666664</v>
      </c>
      <c r="I44" s="251">
        <v>1070.0833333333328</v>
      </c>
      <c r="J44" s="251">
        <v>1127.9833333333329</v>
      </c>
      <c r="K44" s="251">
        <v>1138.9166666666667</v>
      </c>
      <c r="L44" s="251">
        <v>1156.9333333333329</v>
      </c>
      <c r="M44" s="252">
        <v>1120.9000000000001</v>
      </c>
      <c r="N44" s="252">
        <v>1091.95</v>
      </c>
      <c r="O44" s="252">
        <v>7727000</v>
      </c>
      <c r="P44" s="253">
        <v>-2.4861181221605251E-2</v>
      </c>
    </row>
    <row r="45" spans="1:16" ht="12.75" customHeight="1">
      <c r="A45" s="245">
        <v>35</v>
      </c>
      <c r="B45" s="257" t="s">
        <v>79</v>
      </c>
      <c r="C45" s="249" t="s">
        <v>80</v>
      </c>
      <c r="D45" s="250">
        <v>45379</v>
      </c>
      <c r="E45" s="249">
        <v>1226.4000000000001</v>
      </c>
      <c r="F45" s="249">
        <v>1225.0666666666668</v>
      </c>
      <c r="G45" s="251">
        <v>1218.6833333333336</v>
      </c>
      <c r="H45" s="251">
        <v>1210.9666666666667</v>
      </c>
      <c r="I45" s="251">
        <v>1204.5833333333335</v>
      </c>
      <c r="J45" s="251">
        <v>1232.7833333333338</v>
      </c>
      <c r="K45" s="251">
        <v>1239.166666666667</v>
      </c>
      <c r="L45" s="251">
        <v>1246.8833333333339</v>
      </c>
      <c r="M45" s="252">
        <v>1231.45</v>
      </c>
      <c r="N45" s="252">
        <v>1217.3499999999999</v>
      </c>
      <c r="O45" s="252">
        <v>35403650</v>
      </c>
      <c r="P45" s="253">
        <v>-1.687650683096705E-3</v>
      </c>
    </row>
    <row r="46" spans="1:16" ht="12.75" customHeight="1">
      <c r="A46" s="245">
        <v>36</v>
      </c>
      <c r="B46" s="257" t="s">
        <v>41</v>
      </c>
      <c r="C46" s="249" t="s">
        <v>81</v>
      </c>
      <c r="D46" s="250">
        <v>45379</v>
      </c>
      <c r="E46" s="249">
        <v>225.1</v>
      </c>
      <c r="F46" s="249">
        <v>222.29999999999998</v>
      </c>
      <c r="G46" s="251">
        <v>217.29999999999995</v>
      </c>
      <c r="H46" s="251">
        <v>209.49999999999997</v>
      </c>
      <c r="I46" s="251">
        <v>204.49999999999994</v>
      </c>
      <c r="J46" s="251">
        <v>230.09999999999997</v>
      </c>
      <c r="K46" s="251">
        <v>235.10000000000002</v>
      </c>
      <c r="L46" s="251">
        <v>242.89999999999998</v>
      </c>
      <c r="M46" s="252">
        <v>227.3</v>
      </c>
      <c r="N46" s="252">
        <v>214.5</v>
      </c>
      <c r="O46" s="252">
        <v>91323750</v>
      </c>
      <c r="P46" s="253">
        <v>-2.406867145421903E-2</v>
      </c>
    </row>
    <row r="47" spans="1:16" ht="12.75" customHeight="1">
      <c r="A47" s="245">
        <v>37</v>
      </c>
      <c r="B47" s="257" t="s">
        <v>43</v>
      </c>
      <c r="C47" s="249" t="s">
        <v>82</v>
      </c>
      <c r="D47" s="250">
        <v>45379</v>
      </c>
      <c r="E47" s="249">
        <v>251.6</v>
      </c>
      <c r="F47" s="249">
        <v>251.58333333333334</v>
      </c>
      <c r="G47" s="251">
        <v>248.36666666666667</v>
      </c>
      <c r="H47" s="251">
        <v>245.13333333333333</v>
      </c>
      <c r="I47" s="251">
        <v>241.91666666666666</v>
      </c>
      <c r="J47" s="251">
        <v>254.81666666666669</v>
      </c>
      <c r="K47" s="251">
        <v>258.0333333333333</v>
      </c>
      <c r="L47" s="251">
        <v>261.26666666666671</v>
      </c>
      <c r="M47" s="252">
        <v>254.8</v>
      </c>
      <c r="N47" s="252">
        <v>248.35</v>
      </c>
      <c r="O47" s="252">
        <v>52425000</v>
      </c>
      <c r="P47" s="253">
        <v>-3.0333857393877738E-2</v>
      </c>
    </row>
    <row r="48" spans="1:16" ht="12.75" customHeight="1">
      <c r="A48" s="245">
        <v>38</v>
      </c>
      <c r="B48" s="257" t="s">
        <v>56</v>
      </c>
      <c r="C48" s="249" t="s">
        <v>83</v>
      </c>
      <c r="D48" s="250">
        <v>45379</v>
      </c>
      <c r="E48" s="249">
        <v>29924.400000000001</v>
      </c>
      <c r="F48" s="249">
        <v>29805.8</v>
      </c>
      <c r="G48" s="251">
        <v>29578.6</v>
      </c>
      <c r="H48" s="251">
        <v>29232.799999999999</v>
      </c>
      <c r="I48" s="251">
        <v>29005.599999999999</v>
      </c>
      <c r="J48" s="251">
        <v>30151.599999999999</v>
      </c>
      <c r="K48" s="251">
        <v>30378.800000000003</v>
      </c>
      <c r="L48" s="251">
        <v>30724.6</v>
      </c>
      <c r="M48" s="252">
        <v>30033</v>
      </c>
      <c r="N48" s="252">
        <v>29460</v>
      </c>
      <c r="O48" s="252">
        <v>259300</v>
      </c>
      <c r="P48" s="253">
        <v>2.2677972786432656E-2</v>
      </c>
    </row>
    <row r="49" spans="1:16" ht="12.75" customHeight="1">
      <c r="A49" s="245">
        <v>39</v>
      </c>
      <c r="B49" s="257" t="s">
        <v>84</v>
      </c>
      <c r="C49" s="249" t="s">
        <v>85</v>
      </c>
      <c r="D49" s="250">
        <v>45379</v>
      </c>
      <c r="E49" s="249">
        <v>583.45000000000005</v>
      </c>
      <c r="F49" s="249">
        <v>586.48333333333323</v>
      </c>
      <c r="G49" s="251">
        <v>578.56666666666649</v>
      </c>
      <c r="H49" s="251">
        <v>573.68333333333328</v>
      </c>
      <c r="I49" s="251">
        <v>565.76666666666654</v>
      </c>
      <c r="J49" s="251">
        <v>591.36666666666645</v>
      </c>
      <c r="K49" s="251">
        <v>599.28333333333319</v>
      </c>
      <c r="L49" s="251">
        <v>604.1666666666664</v>
      </c>
      <c r="M49" s="252">
        <v>594.4</v>
      </c>
      <c r="N49" s="252">
        <v>581.6</v>
      </c>
      <c r="O49" s="252">
        <v>28418400</v>
      </c>
      <c r="P49" s="253">
        <v>-2.5371936539292549E-2</v>
      </c>
    </row>
    <row r="50" spans="1:16" ht="12.75" customHeight="1">
      <c r="A50" s="245">
        <v>40</v>
      </c>
      <c r="B50" s="257" t="s">
        <v>59</v>
      </c>
      <c r="C50" s="249" t="s">
        <v>86</v>
      </c>
      <c r="D50" s="250">
        <v>45379</v>
      </c>
      <c r="E50" s="249">
        <v>4991.05</v>
      </c>
      <c r="F50" s="249">
        <v>4994.3499999999995</v>
      </c>
      <c r="G50" s="251">
        <v>4970.6999999999989</v>
      </c>
      <c r="H50" s="251">
        <v>4950.3499999999995</v>
      </c>
      <c r="I50" s="251">
        <v>4926.6999999999989</v>
      </c>
      <c r="J50" s="251">
        <v>5014.6999999999989</v>
      </c>
      <c r="K50" s="251">
        <v>5038.3499999999985</v>
      </c>
      <c r="L50" s="251">
        <v>5058.6999999999989</v>
      </c>
      <c r="M50" s="252">
        <v>5018</v>
      </c>
      <c r="N50" s="252">
        <v>4974</v>
      </c>
      <c r="O50" s="252">
        <v>2311400</v>
      </c>
      <c r="P50" s="253">
        <v>1.0394110004330879E-3</v>
      </c>
    </row>
    <row r="51" spans="1:16" ht="12.75" customHeight="1">
      <c r="A51" s="245">
        <v>41</v>
      </c>
      <c r="B51" s="257" t="s">
        <v>87</v>
      </c>
      <c r="C51" s="254" t="s">
        <v>88</v>
      </c>
      <c r="D51" s="250">
        <v>45379</v>
      </c>
      <c r="E51" s="249">
        <v>729.75</v>
      </c>
      <c r="F51" s="249">
        <v>737.73333333333323</v>
      </c>
      <c r="G51" s="251">
        <v>719.26666666666642</v>
      </c>
      <c r="H51" s="251">
        <v>708.78333333333319</v>
      </c>
      <c r="I51" s="251">
        <v>690.31666666666638</v>
      </c>
      <c r="J51" s="251">
        <v>748.21666666666647</v>
      </c>
      <c r="K51" s="251">
        <v>766.68333333333339</v>
      </c>
      <c r="L51" s="251">
        <v>777.16666666666652</v>
      </c>
      <c r="M51" s="252">
        <v>756.2</v>
      </c>
      <c r="N51" s="252">
        <v>727.25</v>
      </c>
      <c r="O51" s="252">
        <v>7387000</v>
      </c>
      <c r="P51" s="253">
        <v>1.9740474875759251E-2</v>
      </c>
    </row>
    <row r="52" spans="1:16" ht="12.75" customHeight="1">
      <c r="A52" s="245">
        <v>42</v>
      </c>
      <c r="B52" s="257" t="s">
        <v>63</v>
      </c>
      <c r="C52" s="249" t="s">
        <v>89</v>
      </c>
      <c r="D52" s="250">
        <v>45379</v>
      </c>
      <c r="E52" s="249">
        <v>555.25</v>
      </c>
      <c r="F52" s="249">
        <v>553.13333333333333</v>
      </c>
      <c r="G52" s="251">
        <v>548.81666666666661</v>
      </c>
      <c r="H52" s="251">
        <v>542.38333333333333</v>
      </c>
      <c r="I52" s="251">
        <v>538.06666666666661</v>
      </c>
      <c r="J52" s="251">
        <v>559.56666666666661</v>
      </c>
      <c r="K52" s="251">
        <v>563.88333333333344</v>
      </c>
      <c r="L52" s="251">
        <v>570.31666666666661</v>
      </c>
      <c r="M52" s="252">
        <v>557.45000000000005</v>
      </c>
      <c r="N52" s="252">
        <v>546.70000000000005</v>
      </c>
      <c r="O52" s="252">
        <v>55417500</v>
      </c>
      <c r="P52" s="253">
        <v>4.730074497397694E-2</v>
      </c>
    </row>
    <row r="53" spans="1:16" ht="12.75" customHeight="1">
      <c r="A53" s="245">
        <v>43</v>
      </c>
      <c r="B53" s="257" t="s">
        <v>68</v>
      </c>
      <c r="C53" s="256" t="s">
        <v>90</v>
      </c>
      <c r="D53" s="250">
        <v>45379</v>
      </c>
      <c r="E53" s="249">
        <v>720.2</v>
      </c>
      <c r="F53" s="249">
        <v>720.85</v>
      </c>
      <c r="G53" s="251">
        <v>713.80000000000007</v>
      </c>
      <c r="H53" s="251">
        <v>707.40000000000009</v>
      </c>
      <c r="I53" s="251">
        <v>700.35000000000014</v>
      </c>
      <c r="J53" s="251">
        <v>727.25</v>
      </c>
      <c r="K53" s="251">
        <v>734.3</v>
      </c>
      <c r="L53" s="251">
        <v>740.69999999999993</v>
      </c>
      <c r="M53" s="252">
        <v>727.9</v>
      </c>
      <c r="N53" s="252">
        <v>714.45</v>
      </c>
      <c r="O53" s="252">
        <v>4041375</v>
      </c>
      <c r="P53" s="253">
        <v>-1.926318324103058E-3</v>
      </c>
    </row>
    <row r="54" spans="1:16" ht="12.75" customHeight="1">
      <c r="A54" s="245">
        <v>44</v>
      </c>
      <c r="B54" s="257" t="s">
        <v>45</v>
      </c>
      <c r="C54" s="254" t="s">
        <v>91</v>
      </c>
      <c r="D54" s="250">
        <v>45379</v>
      </c>
      <c r="E54" s="249">
        <v>345.05</v>
      </c>
      <c r="F54" s="249">
        <v>345.48333333333335</v>
      </c>
      <c r="G54" s="251">
        <v>342.16666666666669</v>
      </c>
      <c r="H54" s="251">
        <v>339.28333333333336</v>
      </c>
      <c r="I54" s="251">
        <v>335.9666666666667</v>
      </c>
      <c r="J54" s="251">
        <v>348.36666666666667</v>
      </c>
      <c r="K54" s="251">
        <v>351.68333333333328</v>
      </c>
      <c r="L54" s="251">
        <v>354.56666666666666</v>
      </c>
      <c r="M54" s="252">
        <v>348.8</v>
      </c>
      <c r="N54" s="252">
        <v>342.6</v>
      </c>
      <c r="O54" s="252">
        <v>8312500</v>
      </c>
      <c r="P54" s="253">
        <v>1.1560693641618497E-2</v>
      </c>
    </row>
    <row r="55" spans="1:16" ht="12.75" customHeight="1">
      <c r="A55" s="245">
        <v>45</v>
      </c>
      <c r="B55" s="257" t="s">
        <v>68</v>
      </c>
      <c r="C55" s="249" t="s">
        <v>92</v>
      </c>
      <c r="D55" s="250">
        <v>45379</v>
      </c>
      <c r="E55" s="249">
        <v>1061.0999999999999</v>
      </c>
      <c r="F55" s="249">
        <v>1063.8</v>
      </c>
      <c r="G55" s="251">
        <v>1051.3999999999999</v>
      </c>
      <c r="H55" s="251">
        <v>1041.6999999999998</v>
      </c>
      <c r="I55" s="251">
        <v>1029.2999999999997</v>
      </c>
      <c r="J55" s="251">
        <v>1073.5</v>
      </c>
      <c r="K55" s="251">
        <v>1085.9000000000001</v>
      </c>
      <c r="L55" s="251">
        <v>1095.6000000000001</v>
      </c>
      <c r="M55" s="252">
        <v>1076.2</v>
      </c>
      <c r="N55" s="252">
        <v>1054.0999999999999</v>
      </c>
      <c r="O55" s="252">
        <v>13160000</v>
      </c>
      <c r="P55" s="253">
        <v>1.3791791506158749E-3</v>
      </c>
    </row>
    <row r="56" spans="1:16" ht="12.75" customHeight="1">
      <c r="A56" s="245">
        <v>46</v>
      </c>
      <c r="B56" s="257" t="s">
        <v>43</v>
      </c>
      <c r="C56" s="249" t="s">
        <v>93</v>
      </c>
      <c r="D56" s="250">
        <v>45379</v>
      </c>
      <c r="E56" s="249">
        <v>1492.95</v>
      </c>
      <c r="F56" s="249">
        <v>1489.0833333333333</v>
      </c>
      <c r="G56" s="251">
        <v>1479.8666666666666</v>
      </c>
      <c r="H56" s="251">
        <v>1466.7833333333333</v>
      </c>
      <c r="I56" s="251">
        <v>1457.5666666666666</v>
      </c>
      <c r="J56" s="251">
        <v>1502.1666666666665</v>
      </c>
      <c r="K56" s="251">
        <v>1511.3833333333332</v>
      </c>
      <c r="L56" s="251">
        <v>1524.4666666666665</v>
      </c>
      <c r="M56" s="252">
        <v>1498.3</v>
      </c>
      <c r="N56" s="252">
        <v>1476</v>
      </c>
      <c r="O56" s="252">
        <v>10056800</v>
      </c>
      <c r="P56" s="253">
        <v>-7.7499354172048571E-4</v>
      </c>
    </row>
    <row r="57" spans="1:16" ht="12.75" customHeight="1">
      <c r="A57" s="245">
        <v>47</v>
      </c>
      <c r="B57" s="257" t="s">
        <v>45</v>
      </c>
      <c r="C57" s="249" t="s">
        <v>94</v>
      </c>
      <c r="D57" s="250">
        <v>45379</v>
      </c>
      <c r="E57" s="249">
        <v>422.9</v>
      </c>
      <c r="F57" s="249">
        <v>420.43333333333334</v>
      </c>
      <c r="G57" s="251">
        <v>416.86666666666667</v>
      </c>
      <c r="H57" s="251">
        <v>410.83333333333331</v>
      </c>
      <c r="I57" s="251">
        <v>407.26666666666665</v>
      </c>
      <c r="J57" s="251">
        <v>426.4666666666667</v>
      </c>
      <c r="K57" s="251">
        <v>430.03333333333342</v>
      </c>
      <c r="L57" s="251">
        <v>436.06666666666672</v>
      </c>
      <c r="M57" s="252">
        <v>424</v>
      </c>
      <c r="N57" s="252">
        <v>414.4</v>
      </c>
      <c r="O57" s="252">
        <v>61809300</v>
      </c>
      <c r="P57" s="253">
        <v>-1.7688482461702768E-2</v>
      </c>
    </row>
    <row r="58" spans="1:16" ht="12.75" customHeight="1">
      <c r="A58" s="245">
        <v>48</v>
      </c>
      <c r="B58" s="257" t="s">
        <v>87</v>
      </c>
      <c r="C58" s="249" t="s">
        <v>95</v>
      </c>
      <c r="D58" s="250">
        <v>45379</v>
      </c>
      <c r="E58" s="249">
        <v>5708.45</v>
      </c>
      <c r="F58" s="249">
        <v>5811.3499999999995</v>
      </c>
      <c r="G58" s="251">
        <v>5569.6499999999987</v>
      </c>
      <c r="H58" s="251">
        <v>5430.8499999999995</v>
      </c>
      <c r="I58" s="251">
        <v>5189.1499999999987</v>
      </c>
      <c r="J58" s="251">
        <v>5950.1499999999987</v>
      </c>
      <c r="K58" s="251">
        <v>6191.8499999999995</v>
      </c>
      <c r="L58" s="251">
        <v>6330.6499999999987</v>
      </c>
      <c r="M58" s="252">
        <v>6053.05</v>
      </c>
      <c r="N58" s="252">
        <v>5672.55</v>
      </c>
      <c r="O58" s="252">
        <v>1617000</v>
      </c>
      <c r="P58" s="253">
        <v>0.14340263046245227</v>
      </c>
    </row>
    <row r="59" spans="1:16" ht="12.75" customHeight="1">
      <c r="A59" s="245">
        <v>49</v>
      </c>
      <c r="B59" s="257" t="s">
        <v>59</v>
      </c>
      <c r="C59" s="249" t="s">
        <v>96</v>
      </c>
      <c r="D59" s="250">
        <v>45379</v>
      </c>
      <c r="E59" s="249">
        <v>2729</v>
      </c>
      <c r="F59" s="249">
        <v>2726.9</v>
      </c>
      <c r="G59" s="251">
        <v>2714.1000000000004</v>
      </c>
      <c r="H59" s="251">
        <v>2699.2000000000003</v>
      </c>
      <c r="I59" s="251">
        <v>2686.4000000000005</v>
      </c>
      <c r="J59" s="251">
        <v>2741.8</v>
      </c>
      <c r="K59" s="251">
        <v>2754.6000000000004</v>
      </c>
      <c r="L59" s="251">
        <v>2769.5</v>
      </c>
      <c r="M59" s="252">
        <v>2739.7</v>
      </c>
      <c r="N59" s="252">
        <v>2712</v>
      </c>
      <c r="O59" s="252">
        <v>3655750</v>
      </c>
      <c r="P59" s="253">
        <v>2.0617549345319522E-2</v>
      </c>
    </row>
    <row r="60" spans="1:16" ht="12.75" customHeight="1">
      <c r="A60" s="245">
        <v>50</v>
      </c>
      <c r="B60" s="257" t="s">
        <v>45</v>
      </c>
      <c r="C60" s="249" t="s">
        <v>97</v>
      </c>
      <c r="D60" s="250">
        <v>45379</v>
      </c>
      <c r="E60" s="249">
        <v>858.3</v>
      </c>
      <c r="F60" s="249">
        <v>863.51666666666677</v>
      </c>
      <c r="G60" s="251">
        <v>845.58333333333348</v>
      </c>
      <c r="H60" s="251">
        <v>832.86666666666667</v>
      </c>
      <c r="I60" s="251">
        <v>814.93333333333339</v>
      </c>
      <c r="J60" s="251">
        <v>876.23333333333358</v>
      </c>
      <c r="K60" s="251">
        <v>894.16666666666674</v>
      </c>
      <c r="L60" s="251">
        <v>906.88333333333367</v>
      </c>
      <c r="M60" s="252">
        <v>881.45</v>
      </c>
      <c r="N60" s="252">
        <v>850.8</v>
      </c>
      <c r="O60" s="252">
        <v>19098000</v>
      </c>
      <c r="P60" s="253">
        <v>1.2189951240195038E-2</v>
      </c>
    </row>
    <row r="61" spans="1:16" ht="12.75" customHeight="1">
      <c r="A61" s="245">
        <v>51</v>
      </c>
      <c r="B61" s="257" t="s">
        <v>45</v>
      </c>
      <c r="C61" s="256" t="s">
        <v>98</v>
      </c>
      <c r="D61" s="250">
        <v>45379</v>
      </c>
      <c r="E61" s="249">
        <v>1068.95</v>
      </c>
      <c r="F61" s="249">
        <v>1067.9666666666667</v>
      </c>
      <c r="G61" s="251">
        <v>1056.5833333333335</v>
      </c>
      <c r="H61" s="251">
        <v>1044.2166666666667</v>
      </c>
      <c r="I61" s="251">
        <v>1032.8333333333335</v>
      </c>
      <c r="J61" s="251">
        <v>1080.3333333333335</v>
      </c>
      <c r="K61" s="251">
        <v>1091.7166666666667</v>
      </c>
      <c r="L61" s="251">
        <v>1104.0833333333335</v>
      </c>
      <c r="M61" s="252">
        <v>1079.3499999999999</v>
      </c>
      <c r="N61" s="252">
        <v>1055.5999999999999</v>
      </c>
      <c r="O61" s="252">
        <v>1392300</v>
      </c>
      <c r="P61" s="253">
        <v>-1.2413108242303872E-2</v>
      </c>
    </row>
    <row r="62" spans="1:16" ht="12.75" customHeight="1">
      <c r="A62" s="245">
        <v>52</v>
      </c>
      <c r="B62" s="257" t="s">
        <v>41</v>
      </c>
      <c r="C62" s="254" t="s">
        <v>99</v>
      </c>
      <c r="D62" s="250">
        <v>45379</v>
      </c>
      <c r="E62" s="249">
        <v>272.95</v>
      </c>
      <c r="F62" s="249">
        <v>273.65000000000003</v>
      </c>
      <c r="G62" s="251">
        <v>268.30000000000007</v>
      </c>
      <c r="H62" s="251">
        <v>263.65000000000003</v>
      </c>
      <c r="I62" s="251">
        <v>258.30000000000007</v>
      </c>
      <c r="J62" s="251">
        <v>278.30000000000007</v>
      </c>
      <c r="K62" s="251">
        <v>283.65000000000009</v>
      </c>
      <c r="L62" s="251">
        <v>288.30000000000007</v>
      </c>
      <c r="M62" s="252">
        <v>279</v>
      </c>
      <c r="N62" s="252">
        <v>269</v>
      </c>
      <c r="O62" s="252">
        <v>19296000</v>
      </c>
      <c r="P62" s="253">
        <v>4.5139904455493811E-2</v>
      </c>
    </row>
    <row r="63" spans="1:16" ht="12.75" customHeight="1">
      <c r="A63" s="245">
        <v>53</v>
      </c>
      <c r="B63" s="257" t="s">
        <v>63</v>
      </c>
      <c r="C63" s="249" t="s">
        <v>100</v>
      </c>
      <c r="D63" s="250">
        <v>45379</v>
      </c>
      <c r="E63" s="249">
        <v>128.69999999999999</v>
      </c>
      <c r="F63" s="249">
        <v>129.16666666666666</v>
      </c>
      <c r="G63" s="251">
        <v>127.73333333333332</v>
      </c>
      <c r="H63" s="251">
        <v>126.76666666666665</v>
      </c>
      <c r="I63" s="251">
        <v>125.33333333333331</v>
      </c>
      <c r="J63" s="251">
        <v>130.13333333333333</v>
      </c>
      <c r="K63" s="251">
        <v>131.56666666666666</v>
      </c>
      <c r="L63" s="251">
        <v>132.53333333333333</v>
      </c>
      <c r="M63" s="252">
        <v>130.6</v>
      </c>
      <c r="N63" s="252">
        <v>128.19999999999999</v>
      </c>
      <c r="O63" s="252">
        <v>47710000</v>
      </c>
      <c r="P63" s="253">
        <v>2.7347114556416884E-2</v>
      </c>
    </row>
    <row r="64" spans="1:16" ht="12.75" customHeight="1">
      <c r="A64" s="245">
        <v>54</v>
      </c>
      <c r="B64" s="257" t="s">
        <v>41</v>
      </c>
      <c r="C64" s="249" t="s">
        <v>101</v>
      </c>
      <c r="D64" s="250">
        <v>45379</v>
      </c>
      <c r="E64" s="249">
        <v>2722.25</v>
      </c>
      <c r="F64" s="249">
        <v>2723.6166666666663</v>
      </c>
      <c r="G64" s="251">
        <v>2675.8333333333326</v>
      </c>
      <c r="H64" s="251">
        <v>2629.4166666666661</v>
      </c>
      <c r="I64" s="251">
        <v>2581.6333333333323</v>
      </c>
      <c r="J64" s="251">
        <v>2770.0333333333328</v>
      </c>
      <c r="K64" s="251">
        <v>2817.8166666666666</v>
      </c>
      <c r="L64" s="251">
        <v>2864.2333333333331</v>
      </c>
      <c r="M64" s="252">
        <v>2771.4</v>
      </c>
      <c r="N64" s="252">
        <v>2677.2</v>
      </c>
      <c r="O64" s="252">
        <v>3486000</v>
      </c>
      <c r="P64" s="253">
        <v>-1.8995356690586745E-2</v>
      </c>
    </row>
    <row r="65" spans="1:16" ht="12.75" customHeight="1">
      <c r="A65" s="245">
        <v>55</v>
      </c>
      <c r="B65" s="257" t="s">
        <v>59</v>
      </c>
      <c r="C65" s="249" t="s">
        <v>102</v>
      </c>
      <c r="D65" s="250">
        <v>45379</v>
      </c>
      <c r="E65" s="249">
        <v>525.15</v>
      </c>
      <c r="F65" s="249">
        <v>525.43333333333339</v>
      </c>
      <c r="G65" s="251">
        <v>522.36666666666679</v>
      </c>
      <c r="H65" s="251">
        <v>519.58333333333337</v>
      </c>
      <c r="I65" s="251">
        <v>516.51666666666677</v>
      </c>
      <c r="J65" s="251">
        <v>528.21666666666681</v>
      </c>
      <c r="K65" s="251">
        <v>531.28333333333342</v>
      </c>
      <c r="L65" s="251">
        <v>534.06666666666683</v>
      </c>
      <c r="M65" s="252">
        <v>528.5</v>
      </c>
      <c r="N65" s="252">
        <v>522.65</v>
      </c>
      <c r="O65" s="252">
        <v>22335000</v>
      </c>
      <c r="P65" s="253">
        <v>2.524827470122875E-3</v>
      </c>
    </row>
    <row r="66" spans="1:16" ht="12.75" customHeight="1">
      <c r="A66" s="245">
        <v>56</v>
      </c>
      <c r="B66" s="257" t="s">
        <v>49</v>
      </c>
      <c r="C66" s="254" t="s">
        <v>103</v>
      </c>
      <c r="D66" s="250">
        <v>45379</v>
      </c>
      <c r="E66" s="249">
        <v>1888.15</v>
      </c>
      <c r="F66" s="249">
        <v>1882.7166666666665</v>
      </c>
      <c r="G66" s="251">
        <v>1862.333333333333</v>
      </c>
      <c r="H66" s="251">
        <v>1836.5166666666667</v>
      </c>
      <c r="I66" s="251">
        <v>1816.1333333333332</v>
      </c>
      <c r="J66" s="251">
        <v>1908.5333333333328</v>
      </c>
      <c r="K66" s="251">
        <v>1928.9166666666665</v>
      </c>
      <c r="L66" s="251">
        <v>1954.7333333333327</v>
      </c>
      <c r="M66" s="252">
        <v>1903.1</v>
      </c>
      <c r="N66" s="252">
        <v>1856.9</v>
      </c>
      <c r="O66" s="252">
        <v>3349000</v>
      </c>
      <c r="P66" s="253">
        <v>5.7057057057057058E-3</v>
      </c>
    </row>
    <row r="67" spans="1:16" ht="12.75" customHeight="1">
      <c r="A67" s="245">
        <v>57</v>
      </c>
      <c r="B67" s="257" t="s">
        <v>39</v>
      </c>
      <c r="C67" s="249" t="s">
        <v>104</v>
      </c>
      <c r="D67" s="250">
        <v>45379</v>
      </c>
      <c r="E67" s="249">
        <v>2114.3000000000002</v>
      </c>
      <c r="F67" s="249">
        <v>2114.3666666666668</v>
      </c>
      <c r="G67" s="251">
        <v>2103.5333333333338</v>
      </c>
      <c r="H67" s="251">
        <v>2092.7666666666669</v>
      </c>
      <c r="I67" s="251">
        <v>2081.9333333333338</v>
      </c>
      <c r="J67" s="251">
        <v>2125.1333333333337</v>
      </c>
      <c r="K67" s="251">
        <v>2135.9666666666667</v>
      </c>
      <c r="L67" s="251">
        <v>2146.7333333333336</v>
      </c>
      <c r="M67" s="252">
        <v>2125.1999999999998</v>
      </c>
      <c r="N67" s="252">
        <v>2103.6</v>
      </c>
      <c r="O67" s="252">
        <v>2760300</v>
      </c>
      <c r="P67" s="253">
        <v>-1.1940946591402519E-3</v>
      </c>
    </row>
    <row r="68" spans="1:16" ht="12.75" customHeight="1">
      <c r="A68" s="245">
        <v>58</v>
      </c>
      <c r="B68" s="257" t="s">
        <v>43</v>
      </c>
      <c r="C68" s="254" t="s">
        <v>106</v>
      </c>
      <c r="D68" s="250">
        <v>45379</v>
      </c>
      <c r="E68" s="249">
        <v>3511.95</v>
      </c>
      <c r="F68" s="249">
        <v>3505.2999999999997</v>
      </c>
      <c r="G68" s="251">
        <v>3485.6499999999996</v>
      </c>
      <c r="H68" s="251">
        <v>3459.35</v>
      </c>
      <c r="I68" s="251">
        <v>3439.7</v>
      </c>
      <c r="J68" s="251">
        <v>3531.5999999999995</v>
      </c>
      <c r="K68" s="251">
        <v>3551.25</v>
      </c>
      <c r="L68" s="251">
        <v>3577.5499999999993</v>
      </c>
      <c r="M68" s="252">
        <v>3524.95</v>
      </c>
      <c r="N68" s="252">
        <v>3479</v>
      </c>
      <c r="O68" s="252">
        <v>3810400</v>
      </c>
      <c r="P68" s="253">
        <v>-1.6823201568789348E-2</v>
      </c>
    </row>
    <row r="69" spans="1:16" ht="12.75" customHeight="1">
      <c r="A69" s="245">
        <v>59</v>
      </c>
      <c r="B69" s="257" t="s">
        <v>45</v>
      </c>
      <c r="C69" s="249" t="s">
        <v>107</v>
      </c>
      <c r="D69" s="250">
        <v>45379</v>
      </c>
      <c r="E69" s="249">
        <v>7033</v>
      </c>
      <c r="F69" s="249">
        <v>7006.2666666666664</v>
      </c>
      <c r="G69" s="251">
        <v>6943.5333333333328</v>
      </c>
      <c r="H69" s="251">
        <v>6854.0666666666666</v>
      </c>
      <c r="I69" s="251">
        <v>6791.333333333333</v>
      </c>
      <c r="J69" s="251">
        <v>7095.7333333333327</v>
      </c>
      <c r="K69" s="251">
        <v>7158.4666666666662</v>
      </c>
      <c r="L69" s="251">
        <v>7247.9333333333325</v>
      </c>
      <c r="M69" s="252">
        <v>7069</v>
      </c>
      <c r="N69" s="252">
        <v>6916.8</v>
      </c>
      <c r="O69" s="252">
        <v>1317600</v>
      </c>
      <c r="P69" s="253">
        <v>-3.48666861998242E-2</v>
      </c>
    </row>
    <row r="70" spans="1:16" ht="12.75" customHeight="1">
      <c r="A70" s="245">
        <v>60</v>
      </c>
      <c r="B70" s="257" t="s">
        <v>108</v>
      </c>
      <c r="C70" s="256" t="s">
        <v>109</v>
      </c>
      <c r="D70" s="250">
        <v>45379</v>
      </c>
      <c r="E70" s="249">
        <v>837.85</v>
      </c>
      <c r="F70" s="249">
        <v>833.48333333333323</v>
      </c>
      <c r="G70" s="251">
        <v>826.11666666666645</v>
      </c>
      <c r="H70" s="251">
        <v>814.38333333333321</v>
      </c>
      <c r="I70" s="251">
        <v>807.01666666666642</v>
      </c>
      <c r="J70" s="251">
        <v>845.21666666666647</v>
      </c>
      <c r="K70" s="251">
        <v>852.58333333333326</v>
      </c>
      <c r="L70" s="251">
        <v>864.31666666666649</v>
      </c>
      <c r="M70" s="252">
        <v>840.85</v>
      </c>
      <c r="N70" s="252">
        <v>821.75</v>
      </c>
      <c r="O70" s="252">
        <v>39839250</v>
      </c>
      <c r="P70" s="253">
        <v>2.865924572188071E-3</v>
      </c>
    </row>
    <row r="71" spans="1:16" ht="12.75" customHeight="1">
      <c r="A71" s="245">
        <v>61</v>
      </c>
      <c r="B71" s="257" t="s">
        <v>43</v>
      </c>
      <c r="C71" s="249" t="s">
        <v>110</v>
      </c>
      <c r="D71" s="250">
        <v>45379</v>
      </c>
      <c r="E71" s="249">
        <v>6351.6</v>
      </c>
      <c r="F71" s="249">
        <v>6334.0666666666666</v>
      </c>
      <c r="G71" s="251">
        <v>6299.7833333333328</v>
      </c>
      <c r="H71" s="251">
        <v>6247.9666666666662</v>
      </c>
      <c r="I71" s="251">
        <v>6213.6833333333325</v>
      </c>
      <c r="J71" s="251">
        <v>6385.8833333333332</v>
      </c>
      <c r="K71" s="251">
        <v>6420.1666666666679</v>
      </c>
      <c r="L71" s="251">
        <v>6471.9833333333336</v>
      </c>
      <c r="M71" s="252">
        <v>6368.35</v>
      </c>
      <c r="N71" s="252">
        <v>6282.25</v>
      </c>
      <c r="O71" s="252">
        <v>2032125</v>
      </c>
      <c r="P71" s="253">
        <v>-1.6455925948333231E-2</v>
      </c>
    </row>
    <row r="72" spans="1:16" ht="12.75" customHeight="1">
      <c r="A72" s="245">
        <v>62</v>
      </c>
      <c r="B72" s="257" t="s">
        <v>56</v>
      </c>
      <c r="C72" s="249" t="s">
        <v>111</v>
      </c>
      <c r="D72" s="250">
        <v>45379</v>
      </c>
      <c r="E72" s="249">
        <v>3714.25</v>
      </c>
      <c r="F72" s="249">
        <v>3716.4333333333329</v>
      </c>
      <c r="G72" s="251">
        <v>3689.9166666666661</v>
      </c>
      <c r="H72" s="251">
        <v>3665.583333333333</v>
      </c>
      <c r="I72" s="251">
        <v>3639.0666666666662</v>
      </c>
      <c r="J72" s="251">
        <v>3740.766666666666</v>
      </c>
      <c r="K72" s="251">
        <v>3767.2833333333333</v>
      </c>
      <c r="L72" s="251">
        <v>3791.6166666666659</v>
      </c>
      <c r="M72" s="252">
        <v>3742.95</v>
      </c>
      <c r="N72" s="252">
        <v>3692.1</v>
      </c>
      <c r="O72" s="252">
        <v>3680950</v>
      </c>
      <c r="P72" s="253">
        <v>1.8792986534922018E-2</v>
      </c>
    </row>
    <row r="73" spans="1:16" ht="12.75" customHeight="1">
      <c r="A73" s="245">
        <v>63</v>
      </c>
      <c r="B73" s="257" t="s">
        <v>56</v>
      </c>
      <c r="C73" s="249" t="s">
        <v>112</v>
      </c>
      <c r="D73" s="250">
        <v>45379</v>
      </c>
      <c r="E73" s="249">
        <v>2706.8</v>
      </c>
      <c r="F73" s="249">
        <v>2703.0166666666664</v>
      </c>
      <c r="G73" s="251">
        <v>2679.4333333333329</v>
      </c>
      <c r="H73" s="251">
        <v>2652.0666666666666</v>
      </c>
      <c r="I73" s="251">
        <v>2628.4833333333331</v>
      </c>
      <c r="J73" s="251">
        <v>2730.3833333333328</v>
      </c>
      <c r="K73" s="251">
        <v>2753.9666666666667</v>
      </c>
      <c r="L73" s="251">
        <v>2781.3333333333326</v>
      </c>
      <c r="M73" s="252">
        <v>2726.6</v>
      </c>
      <c r="N73" s="252">
        <v>2675.65</v>
      </c>
      <c r="O73" s="252">
        <v>2021800</v>
      </c>
      <c r="P73" s="253">
        <v>4.0972411909314397E-3</v>
      </c>
    </row>
    <row r="74" spans="1:16" ht="12.75" customHeight="1">
      <c r="A74" s="245">
        <v>64</v>
      </c>
      <c r="B74" s="257" t="s">
        <v>56</v>
      </c>
      <c r="C74" s="249" t="s">
        <v>113</v>
      </c>
      <c r="D74" s="250">
        <v>45379</v>
      </c>
      <c r="E74" s="249">
        <v>308</v>
      </c>
      <c r="F74" s="249">
        <v>307.38333333333338</v>
      </c>
      <c r="G74" s="251">
        <v>304.81666666666678</v>
      </c>
      <c r="H74" s="251">
        <v>301.63333333333338</v>
      </c>
      <c r="I74" s="251">
        <v>299.06666666666678</v>
      </c>
      <c r="J74" s="251">
        <v>310.56666666666678</v>
      </c>
      <c r="K74" s="251">
        <v>313.13333333333338</v>
      </c>
      <c r="L74" s="251">
        <v>316.31666666666678</v>
      </c>
      <c r="M74" s="252">
        <v>309.95</v>
      </c>
      <c r="N74" s="252">
        <v>304.2</v>
      </c>
      <c r="O74" s="252">
        <v>20134800</v>
      </c>
      <c r="P74" s="253">
        <v>-6.924715909090909E-3</v>
      </c>
    </row>
    <row r="75" spans="1:16" ht="12.75" customHeight="1">
      <c r="A75" s="245">
        <v>65</v>
      </c>
      <c r="B75" s="257" t="s">
        <v>63</v>
      </c>
      <c r="C75" s="249" t="s">
        <v>114</v>
      </c>
      <c r="D75" s="250">
        <v>45379</v>
      </c>
      <c r="E75" s="249">
        <v>147.94999999999999</v>
      </c>
      <c r="F75" s="249">
        <v>149.26666666666665</v>
      </c>
      <c r="G75" s="251">
        <v>146.08333333333331</v>
      </c>
      <c r="H75" s="251">
        <v>144.21666666666667</v>
      </c>
      <c r="I75" s="251">
        <v>141.03333333333333</v>
      </c>
      <c r="J75" s="251">
        <v>151.1333333333333</v>
      </c>
      <c r="K75" s="251">
        <v>154.31666666666663</v>
      </c>
      <c r="L75" s="251">
        <v>156.18333333333328</v>
      </c>
      <c r="M75" s="252">
        <v>152.44999999999999</v>
      </c>
      <c r="N75" s="252">
        <v>147.4</v>
      </c>
      <c r="O75" s="252">
        <v>93355000</v>
      </c>
      <c r="P75" s="253">
        <v>2.4359466725187909E-2</v>
      </c>
    </row>
    <row r="76" spans="1:16" ht="12.75" customHeight="1">
      <c r="A76" s="245">
        <v>66</v>
      </c>
      <c r="B76" s="257" t="s">
        <v>84</v>
      </c>
      <c r="C76" s="249" t="s">
        <v>115</v>
      </c>
      <c r="D76" s="250">
        <v>45379</v>
      </c>
      <c r="E76" s="249">
        <v>176.65</v>
      </c>
      <c r="F76" s="249">
        <v>176.23333333333335</v>
      </c>
      <c r="G76" s="251">
        <v>173.8666666666667</v>
      </c>
      <c r="H76" s="251">
        <v>171.08333333333334</v>
      </c>
      <c r="I76" s="251">
        <v>168.7166666666667</v>
      </c>
      <c r="J76" s="251">
        <v>179.01666666666671</v>
      </c>
      <c r="K76" s="251">
        <v>181.38333333333338</v>
      </c>
      <c r="L76" s="251">
        <v>184.16666666666671</v>
      </c>
      <c r="M76" s="252">
        <v>178.6</v>
      </c>
      <c r="N76" s="252">
        <v>173.45</v>
      </c>
      <c r="O76" s="252">
        <v>132798525</v>
      </c>
      <c r="P76" s="253">
        <v>1.1147106977392273E-2</v>
      </c>
    </row>
    <row r="77" spans="1:16" ht="12.75" customHeight="1">
      <c r="A77" s="245">
        <v>67</v>
      </c>
      <c r="B77" s="257" t="s">
        <v>43</v>
      </c>
      <c r="C77" s="249" t="s">
        <v>116</v>
      </c>
      <c r="D77" s="250">
        <v>45379</v>
      </c>
      <c r="E77" s="249">
        <v>943</v>
      </c>
      <c r="F77" s="249">
        <v>936.75</v>
      </c>
      <c r="G77" s="251">
        <v>925.95</v>
      </c>
      <c r="H77" s="251">
        <v>908.90000000000009</v>
      </c>
      <c r="I77" s="251">
        <v>898.10000000000014</v>
      </c>
      <c r="J77" s="251">
        <v>953.8</v>
      </c>
      <c r="K77" s="251">
        <v>964.59999999999991</v>
      </c>
      <c r="L77" s="251">
        <v>981.64999999999986</v>
      </c>
      <c r="M77" s="252">
        <v>947.55</v>
      </c>
      <c r="N77" s="252">
        <v>919.7</v>
      </c>
      <c r="O77" s="252">
        <v>13532850</v>
      </c>
      <c r="P77" s="253">
        <v>-4.4269027681476348E-3</v>
      </c>
    </row>
    <row r="78" spans="1:16" ht="12.75" customHeight="1">
      <c r="A78" s="245">
        <v>68</v>
      </c>
      <c r="B78" s="257" t="s">
        <v>117</v>
      </c>
      <c r="C78" s="249" t="s">
        <v>118</v>
      </c>
      <c r="D78" s="250">
        <v>45379</v>
      </c>
      <c r="E78" s="249">
        <v>77.25</v>
      </c>
      <c r="F78" s="249">
        <v>77.316666666666663</v>
      </c>
      <c r="G78" s="251">
        <v>76.383333333333326</v>
      </c>
      <c r="H78" s="251">
        <v>75.516666666666666</v>
      </c>
      <c r="I78" s="251">
        <v>74.583333333333329</v>
      </c>
      <c r="J78" s="251">
        <v>78.183333333333323</v>
      </c>
      <c r="K78" s="251">
        <v>79.11666666666666</v>
      </c>
      <c r="L78" s="251">
        <v>79.98333333333332</v>
      </c>
      <c r="M78" s="252">
        <v>78.25</v>
      </c>
      <c r="N78" s="252">
        <v>76.45</v>
      </c>
      <c r="O78" s="252">
        <v>202398750</v>
      </c>
      <c r="P78" s="253">
        <v>6.151781220289693E-3</v>
      </c>
    </row>
    <row r="79" spans="1:16" ht="12.75" customHeight="1">
      <c r="A79" s="245">
        <v>69</v>
      </c>
      <c r="B79" s="257" t="s">
        <v>45</v>
      </c>
      <c r="C79" s="249" t="s">
        <v>119</v>
      </c>
      <c r="D79" s="250">
        <v>45379</v>
      </c>
      <c r="E79" s="249">
        <v>623.45000000000005</v>
      </c>
      <c r="F79" s="249">
        <v>623.5</v>
      </c>
      <c r="G79" s="251">
        <v>615.95000000000005</v>
      </c>
      <c r="H79" s="251">
        <v>608.45000000000005</v>
      </c>
      <c r="I79" s="251">
        <v>600.90000000000009</v>
      </c>
      <c r="J79" s="251">
        <v>631</v>
      </c>
      <c r="K79" s="251">
        <v>638.54999999999995</v>
      </c>
      <c r="L79" s="251">
        <v>646.04999999999995</v>
      </c>
      <c r="M79" s="252">
        <v>631.04999999999995</v>
      </c>
      <c r="N79" s="252">
        <v>616</v>
      </c>
      <c r="O79" s="252">
        <v>8329100</v>
      </c>
      <c r="P79" s="253">
        <v>-1.1722967761838655E-2</v>
      </c>
    </row>
    <row r="80" spans="1:16" ht="12.75" customHeight="1">
      <c r="A80" s="245">
        <v>70</v>
      </c>
      <c r="B80" s="257" t="s">
        <v>59</v>
      </c>
      <c r="C80" s="255" t="s">
        <v>120</v>
      </c>
      <c r="D80" s="250">
        <v>45379</v>
      </c>
      <c r="E80" s="249">
        <v>1245.95</v>
      </c>
      <c r="F80" s="249">
        <v>1235.45</v>
      </c>
      <c r="G80" s="251">
        <v>1221.5</v>
      </c>
      <c r="H80" s="251">
        <v>1197.05</v>
      </c>
      <c r="I80" s="251">
        <v>1183.0999999999999</v>
      </c>
      <c r="J80" s="251">
        <v>1259.9000000000001</v>
      </c>
      <c r="K80" s="251">
        <v>1273.8500000000004</v>
      </c>
      <c r="L80" s="251">
        <v>1298.3000000000002</v>
      </c>
      <c r="M80" s="252">
        <v>1249.4000000000001</v>
      </c>
      <c r="N80" s="252">
        <v>1211</v>
      </c>
      <c r="O80" s="252">
        <v>5970500</v>
      </c>
      <c r="P80" s="253">
        <v>6.435511186380248E-2</v>
      </c>
    </row>
    <row r="81" spans="1:16" ht="12.75" customHeight="1">
      <c r="A81" s="245">
        <v>71</v>
      </c>
      <c r="B81" s="257" t="s">
        <v>108</v>
      </c>
      <c r="C81" s="249" t="s">
        <v>121</v>
      </c>
      <c r="D81" s="250">
        <v>45379</v>
      </c>
      <c r="E81" s="249">
        <v>2173.35</v>
      </c>
      <c r="F81" s="249">
        <v>2178.7166666666667</v>
      </c>
      <c r="G81" s="251">
        <v>2133.6333333333332</v>
      </c>
      <c r="H81" s="251">
        <v>2093.9166666666665</v>
      </c>
      <c r="I81" s="251">
        <v>2048.833333333333</v>
      </c>
      <c r="J81" s="251">
        <v>2218.4333333333334</v>
      </c>
      <c r="K81" s="251">
        <v>2263.5166666666664</v>
      </c>
      <c r="L81" s="251">
        <v>2303.2333333333336</v>
      </c>
      <c r="M81" s="252">
        <v>2223.8000000000002</v>
      </c>
      <c r="N81" s="252">
        <v>2139</v>
      </c>
      <c r="O81" s="252">
        <v>4202325</v>
      </c>
      <c r="P81" s="253">
        <v>-1.6890765640626738E-2</v>
      </c>
    </row>
    <row r="82" spans="1:16" ht="12.75" customHeight="1">
      <c r="A82" s="245">
        <v>72</v>
      </c>
      <c r="B82" s="257" t="s">
        <v>43</v>
      </c>
      <c r="C82" s="249" t="s">
        <v>122</v>
      </c>
      <c r="D82" s="250">
        <v>45379</v>
      </c>
      <c r="E82" s="249">
        <v>420</v>
      </c>
      <c r="F82" s="249">
        <v>418.68333333333334</v>
      </c>
      <c r="G82" s="251">
        <v>415.51666666666665</v>
      </c>
      <c r="H82" s="251">
        <v>411.0333333333333</v>
      </c>
      <c r="I82" s="251">
        <v>407.86666666666662</v>
      </c>
      <c r="J82" s="251">
        <v>423.16666666666669</v>
      </c>
      <c r="K82" s="251">
        <v>426.33333333333331</v>
      </c>
      <c r="L82" s="251">
        <v>430.81666666666672</v>
      </c>
      <c r="M82" s="252">
        <v>421.85</v>
      </c>
      <c r="N82" s="252">
        <v>414.2</v>
      </c>
      <c r="O82" s="252">
        <v>11238000</v>
      </c>
      <c r="P82" s="253">
        <v>5.9076262083780882E-3</v>
      </c>
    </row>
    <row r="83" spans="1:16" ht="12.75" customHeight="1">
      <c r="A83" s="245">
        <v>73</v>
      </c>
      <c r="B83" s="257" t="s">
        <v>49</v>
      </c>
      <c r="C83" s="249" t="s">
        <v>123</v>
      </c>
      <c r="D83" s="250">
        <v>45379</v>
      </c>
      <c r="E83" s="249">
        <v>2204.35</v>
      </c>
      <c r="F83" s="249">
        <v>2196.85</v>
      </c>
      <c r="G83" s="251">
        <v>2179.6999999999998</v>
      </c>
      <c r="H83" s="251">
        <v>2155.0499999999997</v>
      </c>
      <c r="I83" s="251">
        <v>2137.8999999999996</v>
      </c>
      <c r="J83" s="251">
        <v>2221.5</v>
      </c>
      <c r="K83" s="251">
        <v>2238.6500000000005</v>
      </c>
      <c r="L83" s="251">
        <v>2263.3000000000002</v>
      </c>
      <c r="M83" s="252">
        <v>2214</v>
      </c>
      <c r="N83" s="252">
        <v>2172.1999999999998</v>
      </c>
      <c r="O83" s="252">
        <v>7230843</v>
      </c>
      <c r="P83" s="253">
        <v>3.9737730975561297E-3</v>
      </c>
    </row>
    <row r="84" spans="1:16" ht="12.75" customHeight="1">
      <c r="A84" s="245">
        <v>74</v>
      </c>
      <c r="B84" s="257" t="s">
        <v>84</v>
      </c>
      <c r="C84" s="249" t="s">
        <v>124</v>
      </c>
      <c r="D84" s="250">
        <v>45379</v>
      </c>
      <c r="E84" s="249">
        <v>542.65</v>
      </c>
      <c r="F84" s="249">
        <v>541.83333333333337</v>
      </c>
      <c r="G84" s="251">
        <v>536.81666666666672</v>
      </c>
      <c r="H84" s="251">
        <v>530.98333333333335</v>
      </c>
      <c r="I84" s="251">
        <v>525.9666666666667</v>
      </c>
      <c r="J84" s="251">
        <v>547.66666666666674</v>
      </c>
      <c r="K84" s="251">
        <v>552.68333333333339</v>
      </c>
      <c r="L84" s="251">
        <v>558.51666666666677</v>
      </c>
      <c r="M84" s="252">
        <v>546.85</v>
      </c>
      <c r="N84" s="252">
        <v>536</v>
      </c>
      <c r="O84" s="252">
        <v>7042500</v>
      </c>
      <c r="P84" s="253">
        <v>-7.2246696035242293E-3</v>
      </c>
    </row>
    <row r="85" spans="1:16" ht="12.75" customHeight="1">
      <c r="A85" s="245">
        <v>75</v>
      </c>
      <c r="B85" s="257" t="s">
        <v>45</v>
      </c>
      <c r="C85" s="249" t="s">
        <v>125</v>
      </c>
      <c r="D85" s="250">
        <v>45379</v>
      </c>
      <c r="E85" s="249">
        <v>3130.95</v>
      </c>
      <c r="F85" s="249">
        <v>3143.3166666666671</v>
      </c>
      <c r="G85" s="251">
        <v>3098.1833333333343</v>
      </c>
      <c r="H85" s="251">
        <v>3065.4166666666674</v>
      </c>
      <c r="I85" s="251">
        <v>3020.2833333333347</v>
      </c>
      <c r="J85" s="251">
        <v>3176.0833333333339</v>
      </c>
      <c r="K85" s="251">
        <v>3221.2166666666662</v>
      </c>
      <c r="L85" s="251">
        <v>3253.9833333333336</v>
      </c>
      <c r="M85" s="252">
        <v>3188.45</v>
      </c>
      <c r="N85" s="252">
        <v>3110.55</v>
      </c>
      <c r="O85" s="252">
        <v>9279600</v>
      </c>
      <c r="P85" s="253">
        <v>1.5029205224125484E-2</v>
      </c>
    </row>
    <row r="86" spans="1:16" ht="12.75" customHeight="1">
      <c r="A86" s="245">
        <v>76</v>
      </c>
      <c r="B86" s="257" t="s">
        <v>41</v>
      </c>
      <c r="C86" s="256" t="s">
        <v>126</v>
      </c>
      <c r="D86" s="250">
        <v>45379</v>
      </c>
      <c r="E86" s="249">
        <v>1498.55</v>
      </c>
      <c r="F86" s="249">
        <v>1490.1666666666667</v>
      </c>
      <c r="G86" s="251">
        <v>1479.3833333333334</v>
      </c>
      <c r="H86" s="251">
        <v>1460.2166666666667</v>
      </c>
      <c r="I86" s="251">
        <v>1449.4333333333334</v>
      </c>
      <c r="J86" s="251">
        <v>1509.3333333333335</v>
      </c>
      <c r="K86" s="251">
        <v>1520.1166666666668</v>
      </c>
      <c r="L86" s="251">
        <v>1539.2833333333335</v>
      </c>
      <c r="M86" s="252">
        <v>1500.95</v>
      </c>
      <c r="N86" s="252">
        <v>1471</v>
      </c>
      <c r="O86" s="252">
        <v>5802000</v>
      </c>
      <c r="P86" s="253">
        <v>1.0449320794148381E-2</v>
      </c>
    </row>
    <row r="87" spans="1:16" ht="12.75" customHeight="1">
      <c r="A87" s="245">
        <v>77</v>
      </c>
      <c r="B87" s="257" t="s">
        <v>87</v>
      </c>
      <c r="C87" s="249" t="s">
        <v>127</v>
      </c>
      <c r="D87" s="250">
        <v>45379</v>
      </c>
      <c r="E87" s="249">
        <v>1643.55</v>
      </c>
      <c r="F87" s="249">
        <v>1647.2333333333336</v>
      </c>
      <c r="G87" s="251">
        <v>1631.4666666666672</v>
      </c>
      <c r="H87" s="251">
        <v>1619.3833333333337</v>
      </c>
      <c r="I87" s="251">
        <v>1603.6166666666672</v>
      </c>
      <c r="J87" s="251">
        <v>1659.3166666666671</v>
      </c>
      <c r="K87" s="251">
        <v>1675.0833333333335</v>
      </c>
      <c r="L87" s="251">
        <v>1687.166666666667</v>
      </c>
      <c r="M87" s="252">
        <v>1663</v>
      </c>
      <c r="N87" s="252">
        <v>1635.15</v>
      </c>
      <c r="O87" s="252">
        <v>15310400</v>
      </c>
      <c r="P87" s="253">
        <v>-3.7350824451125079E-3</v>
      </c>
    </row>
    <row r="88" spans="1:16" ht="12.75" customHeight="1">
      <c r="A88" s="245">
        <v>78</v>
      </c>
      <c r="B88" s="257" t="s">
        <v>68</v>
      </c>
      <c r="C88" s="249" t="s">
        <v>128</v>
      </c>
      <c r="D88" s="250">
        <v>45379</v>
      </c>
      <c r="E88" s="249">
        <v>3714</v>
      </c>
      <c r="F88" s="249">
        <v>3734.1833333333329</v>
      </c>
      <c r="G88" s="251">
        <v>3675.8166666666657</v>
      </c>
      <c r="H88" s="251">
        <v>3637.6333333333328</v>
      </c>
      <c r="I88" s="251">
        <v>3579.2666666666655</v>
      </c>
      <c r="J88" s="251">
        <v>3772.3666666666659</v>
      </c>
      <c r="K88" s="251">
        <v>3830.7333333333336</v>
      </c>
      <c r="L88" s="251">
        <v>3868.9166666666661</v>
      </c>
      <c r="M88" s="252">
        <v>3792.55</v>
      </c>
      <c r="N88" s="252">
        <v>3696</v>
      </c>
      <c r="O88" s="252">
        <v>3327000</v>
      </c>
      <c r="P88" s="253">
        <v>1.911413343135453E-2</v>
      </c>
    </row>
    <row r="89" spans="1:16" ht="12.75" customHeight="1">
      <c r="A89" s="245">
        <v>79</v>
      </c>
      <c r="B89" s="257" t="s">
        <v>63</v>
      </c>
      <c r="C89" s="249" t="s">
        <v>129</v>
      </c>
      <c r="D89" s="250">
        <v>45379</v>
      </c>
      <c r="E89" s="249">
        <v>1451.2</v>
      </c>
      <c r="F89" s="249">
        <v>1451.1500000000003</v>
      </c>
      <c r="G89" s="251">
        <v>1440.9500000000007</v>
      </c>
      <c r="H89" s="251">
        <v>1430.7000000000005</v>
      </c>
      <c r="I89" s="251">
        <v>1420.5000000000009</v>
      </c>
      <c r="J89" s="251">
        <v>1461.4000000000005</v>
      </c>
      <c r="K89" s="251">
        <v>1471.6</v>
      </c>
      <c r="L89" s="251">
        <v>1481.8500000000004</v>
      </c>
      <c r="M89" s="252">
        <v>1461.35</v>
      </c>
      <c r="N89" s="252">
        <v>1440.9</v>
      </c>
      <c r="O89" s="252">
        <v>194976100</v>
      </c>
      <c r="P89" s="253">
        <v>8.1332719072238248E-3</v>
      </c>
    </row>
    <row r="90" spans="1:16" ht="12.75" customHeight="1">
      <c r="A90" s="245">
        <v>80</v>
      </c>
      <c r="B90" s="257" t="s">
        <v>68</v>
      </c>
      <c r="C90" s="249" t="s">
        <v>130</v>
      </c>
      <c r="D90" s="250">
        <v>45379</v>
      </c>
      <c r="E90" s="249">
        <v>635</v>
      </c>
      <c r="F90" s="249">
        <v>634.26666666666665</v>
      </c>
      <c r="G90" s="251">
        <v>630.2833333333333</v>
      </c>
      <c r="H90" s="251">
        <v>625.56666666666661</v>
      </c>
      <c r="I90" s="251">
        <v>621.58333333333326</v>
      </c>
      <c r="J90" s="251">
        <v>638.98333333333335</v>
      </c>
      <c r="K90" s="251">
        <v>642.9666666666667</v>
      </c>
      <c r="L90" s="251">
        <v>647.68333333333339</v>
      </c>
      <c r="M90" s="252">
        <v>638.25</v>
      </c>
      <c r="N90" s="252">
        <v>629.54999999999995</v>
      </c>
      <c r="O90" s="252">
        <v>26170100</v>
      </c>
      <c r="P90" s="253">
        <v>7.6662431173231682E-3</v>
      </c>
    </row>
    <row r="91" spans="1:16" ht="12.75" customHeight="1">
      <c r="A91" s="245">
        <v>81</v>
      </c>
      <c r="B91" s="257" t="s">
        <v>56</v>
      </c>
      <c r="C91" s="249" t="s">
        <v>131</v>
      </c>
      <c r="D91" s="250">
        <v>45379</v>
      </c>
      <c r="E91" s="249">
        <v>4564.55</v>
      </c>
      <c r="F91" s="249">
        <v>4566.45</v>
      </c>
      <c r="G91" s="251">
        <v>4538.3499999999995</v>
      </c>
      <c r="H91" s="251">
        <v>4512.1499999999996</v>
      </c>
      <c r="I91" s="251">
        <v>4484.0499999999993</v>
      </c>
      <c r="J91" s="251">
        <v>4592.6499999999996</v>
      </c>
      <c r="K91" s="251">
        <v>4620.75</v>
      </c>
      <c r="L91" s="251">
        <v>4646.95</v>
      </c>
      <c r="M91" s="252">
        <v>4594.55</v>
      </c>
      <c r="N91" s="252">
        <v>4540.25</v>
      </c>
      <c r="O91" s="252">
        <v>3995700</v>
      </c>
      <c r="P91" s="253">
        <v>-3.9635058330840566E-3</v>
      </c>
    </row>
    <row r="92" spans="1:16" ht="12.75" customHeight="1">
      <c r="A92" s="245">
        <v>82</v>
      </c>
      <c r="B92" s="257" t="s">
        <v>132</v>
      </c>
      <c r="C92" s="249" t="s">
        <v>133</v>
      </c>
      <c r="D92" s="250">
        <v>45379</v>
      </c>
      <c r="E92" s="249">
        <v>533.45000000000005</v>
      </c>
      <c r="F92" s="249">
        <v>533.30000000000007</v>
      </c>
      <c r="G92" s="251">
        <v>529.30000000000018</v>
      </c>
      <c r="H92" s="251">
        <v>525.15000000000009</v>
      </c>
      <c r="I92" s="251">
        <v>521.1500000000002</v>
      </c>
      <c r="J92" s="251">
        <v>537.45000000000016</v>
      </c>
      <c r="K92" s="251">
        <v>541.44999999999993</v>
      </c>
      <c r="L92" s="251">
        <v>545.60000000000014</v>
      </c>
      <c r="M92" s="252">
        <v>537.29999999999995</v>
      </c>
      <c r="N92" s="252">
        <v>529.15</v>
      </c>
      <c r="O92" s="252">
        <v>37788800</v>
      </c>
      <c r="P92" s="253">
        <v>-1.091975082447783E-2</v>
      </c>
    </row>
    <row r="93" spans="1:16" ht="12.75" customHeight="1">
      <c r="A93" s="245">
        <v>83</v>
      </c>
      <c r="B93" s="257" t="s">
        <v>132</v>
      </c>
      <c r="C93" s="249" t="s">
        <v>134</v>
      </c>
      <c r="D93" s="250">
        <v>45379</v>
      </c>
      <c r="E93" s="249">
        <v>269</v>
      </c>
      <c r="F93" s="249">
        <v>269.36666666666667</v>
      </c>
      <c r="G93" s="251">
        <v>264.73333333333335</v>
      </c>
      <c r="H93" s="251">
        <v>260.4666666666667</v>
      </c>
      <c r="I93" s="251">
        <v>255.83333333333337</v>
      </c>
      <c r="J93" s="251">
        <v>273.63333333333333</v>
      </c>
      <c r="K93" s="251">
        <v>278.26666666666665</v>
      </c>
      <c r="L93" s="251">
        <v>282.5333333333333</v>
      </c>
      <c r="M93" s="252">
        <v>274</v>
      </c>
      <c r="N93" s="252">
        <v>265.10000000000002</v>
      </c>
      <c r="O93" s="252">
        <v>33209800</v>
      </c>
      <c r="P93" s="253">
        <v>-4.8732351601639592E-2</v>
      </c>
    </row>
    <row r="94" spans="1:16" ht="12.75" customHeight="1">
      <c r="A94" s="245">
        <v>84</v>
      </c>
      <c r="B94" s="257" t="s">
        <v>84</v>
      </c>
      <c r="C94" s="255" t="s">
        <v>135</v>
      </c>
      <c r="D94" s="250">
        <v>45379</v>
      </c>
      <c r="E94" s="249">
        <v>462.85</v>
      </c>
      <c r="F94" s="249">
        <v>466.61666666666662</v>
      </c>
      <c r="G94" s="251">
        <v>456.98333333333323</v>
      </c>
      <c r="H94" s="251">
        <v>451.11666666666662</v>
      </c>
      <c r="I94" s="251">
        <v>441.48333333333323</v>
      </c>
      <c r="J94" s="251">
        <v>472.48333333333323</v>
      </c>
      <c r="K94" s="251">
        <v>482.11666666666656</v>
      </c>
      <c r="L94" s="251">
        <v>487.98333333333323</v>
      </c>
      <c r="M94" s="252">
        <v>476.25</v>
      </c>
      <c r="N94" s="252">
        <v>460.75</v>
      </c>
      <c r="O94" s="252">
        <v>42414300</v>
      </c>
      <c r="P94" s="253">
        <v>-1.1328592107747499E-2</v>
      </c>
    </row>
    <row r="95" spans="1:16" ht="12.75" customHeight="1">
      <c r="A95" s="245">
        <v>85</v>
      </c>
      <c r="B95" s="257" t="s">
        <v>59</v>
      </c>
      <c r="C95" s="249" t="s">
        <v>136</v>
      </c>
      <c r="D95" s="250">
        <v>45379</v>
      </c>
      <c r="E95" s="249">
        <v>2308.4</v>
      </c>
      <c r="F95" s="249">
        <v>2316.0333333333333</v>
      </c>
      <c r="G95" s="251">
        <v>2298.2166666666667</v>
      </c>
      <c r="H95" s="251">
        <v>2288.0333333333333</v>
      </c>
      <c r="I95" s="251">
        <v>2270.2166666666667</v>
      </c>
      <c r="J95" s="251">
        <v>2326.2166666666667</v>
      </c>
      <c r="K95" s="251">
        <v>2344.0333333333333</v>
      </c>
      <c r="L95" s="251">
        <v>2354.2166666666667</v>
      </c>
      <c r="M95" s="252">
        <v>2333.85</v>
      </c>
      <c r="N95" s="252">
        <v>2305.85</v>
      </c>
      <c r="O95" s="252">
        <v>14547600</v>
      </c>
      <c r="P95" s="253">
        <v>3.6131706587466082E-2</v>
      </c>
    </row>
    <row r="96" spans="1:16" ht="12.75" customHeight="1">
      <c r="A96" s="245">
        <v>86</v>
      </c>
      <c r="B96" s="257" t="s">
        <v>63</v>
      </c>
      <c r="C96" s="249" t="s">
        <v>138</v>
      </c>
      <c r="D96" s="250">
        <v>45379</v>
      </c>
      <c r="E96" s="249">
        <v>1084.1500000000001</v>
      </c>
      <c r="F96" s="249">
        <v>1078.9833333333333</v>
      </c>
      <c r="G96" s="251">
        <v>1069.5666666666666</v>
      </c>
      <c r="H96" s="251">
        <v>1054.9833333333333</v>
      </c>
      <c r="I96" s="251">
        <v>1045.5666666666666</v>
      </c>
      <c r="J96" s="251">
        <v>1093.5666666666666</v>
      </c>
      <c r="K96" s="251">
        <v>1102.9833333333331</v>
      </c>
      <c r="L96" s="251">
        <v>1117.5666666666666</v>
      </c>
      <c r="M96" s="252">
        <v>1088.4000000000001</v>
      </c>
      <c r="N96" s="252">
        <v>1064.4000000000001</v>
      </c>
      <c r="O96" s="252">
        <v>79124500</v>
      </c>
      <c r="P96" s="253">
        <v>1.1797667320103476E-2</v>
      </c>
    </row>
    <row r="97" spans="1:16" ht="12.75" customHeight="1">
      <c r="A97" s="245">
        <v>87</v>
      </c>
      <c r="B97" s="257" t="s">
        <v>68</v>
      </c>
      <c r="C97" s="249" t="s">
        <v>139</v>
      </c>
      <c r="D97" s="250">
        <v>45379</v>
      </c>
      <c r="E97" s="249">
        <v>1662.45</v>
      </c>
      <c r="F97" s="249">
        <v>1660.8999999999999</v>
      </c>
      <c r="G97" s="251">
        <v>1653.4999999999998</v>
      </c>
      <c r="H97" s="251">
        <v>1644.55</v>
      </c>
      <c r="I97" s="251">
        <v>1637.1499999999999</v>
      </c>
      <c r="J97" s="251">
        <v>1669.8499999999997</v>
      </c>
      <c r="K97" s="251">
        <v>1677.2499999999998</v>
      </c>
      <c r="L97" s="251">
        <v>1686.1999999999996</v>
      </c>
      <c r="M97" s="252">
        <v>1668.3</v>
      </c>
      <c r="N97" s="252">
        <v>1651.95</v>
      </c>
      <c r="O97" s="252">
        <v>2366500</v>
      </c>
      <c r="P97" s="253">
        <v>1.3707431998286571E-2</v>
      </c>
    </row>
    <row r="98" spans="1:16" ht="12.75" customHeight="1">
      <c r="A98" s="245">
        <v>88</v>
      </c>
      <c r="B98" s="257" t="s">
        <v>68</v>
      </c>
      <c r="C98" s="249" t="s">
        <v>140</v>
      </c>
      <c r="D98" s="250">
        <v>45379</v>
      </c>
      <c r="E98" s="249">
        <v>566.6</v>
      </c>
      <c r="F98" s="249">
        <v>566.31666666666661</v>
      </c>
      <c r="G98" s="251">
        <v>561.63333333333321</v>
      </c>
      <c r="H98" s="251">
        <v>556.66666666666663</v>
      </c>
      <c r="I98" s="251">
        <v>551.98333333333323</v>
      </c>
      <c r="J98" s="251">
        <v>571.28333333333319</v>
      </c>
      <c r="K98" s="251">
        <v>575.96666666666658</v>
      </c>
      <c r="L98" s="251">
        <v>580.93333333333317</v>
      </c>
      <c r="M98" s="252">
        <v>571</v>
      </c>
      <c r="N98" s="252">
        <v>561.35</v>
      </c>
      <c r="O98" s="252">
        <v>11301000</v>
      </c>
      <c r="P98" s="253">
        <v>1.2362268207471111E-2</v>
      </c>
    </row>
    <row r="99" spans="1:16" ht="12.75" customHeight="1">
      <c r="A99" s="245">
        <v>89</v>
      </c>
      <c r="B99" s="257" t="s">
        <v>79</v>
      </c>
      <c r="C99" s="249" t="s">
        <v>141</v>
      </c>
      <c r="D99" s="250">
        <v>45379</v>
      </c>
      <c r="E99" s="249">
        <v>13.25</v>
      </c>
      <c r="F99" s="249">
        <v>13.216666666666669</v>
      </c>
      <c r="G99" s="251">
        <v>13.083333333333337</v>
      </c>
      <c r="H99" s="251">
        <v>12.91666666666667</v>
      </c>
      <c r="I99" s="251">
        <v>12.783333333333339</v>
      </c>
      <c r="J99" s="251">
        <v>13.383333333333336</v>
      </c>
      <c r="K99" s="251">
        <v>13.516666666666669</v>
      </c>
      <c r="L99" s="251">
        <v>13.683333333333335</v>
      </c>
      <c r="M99" s="252">
        <v>13.35</v>
      </c>
      <c r="N99" s="252">
        <v>13.05</v>
      </c>
      <c r="O99" s="252">
        <v>2031600000</v>
      </c>
      <c r="P99" s="253">
        <v>7.6581223712403777E-3</v>
      </c>
    </row>
    <row r="100" spans="1:16" ht="12.75" customHeight="1">
      <c r="A100" s="245">
        <v>90</v>
      </c>
      <c r="B100" s="257" t="s">
        <v>68</v>
      </c>
      <c r="C100" s="249" t="s">
        <v>142</v>
      </c>
      <c r="D100" s="250">
        <v>45379</v>
      </c>
      <c r="E100" s="249">
        <v>109.9</v>
      </c>
      <c r="F100" s="249">
        <v>110.55</v>
      </c>
      <c r="G100" s="251">
        <v>108.94999999999999</v>
      </c>
      <c r="H100" s="251">
        <v>107.99999999999999</v>
      </c>
      <c r="I100" s="251">
        <v>106.39999999999998</v>
      </c>
      <c r="J100" s="251">
        <v>111.5</v>
      </c>
      <c r="K100" s="251">
        <v>113.1</v>
      </c>
      <c r="L100" s="251">
        <v>114.05000000000001</v>
      </c>
      <c r="M100" s="252">
        <v>112.15</v>
      </c>
      <c r="N100" s="252">
        <v>109.6</v>
      </c>
      <c r="O100" s="252">
        <v>75610000</v>
      </c>
      <c r="P100" s="253">
        <v>2.9846786495987265E-3</v>
      </c>
    </row>
    <row r="101" spans="1:16" ht="12.75" customHeight="1">
      <c r="A101" s="245">
        <v>91</v>
      </c>
      <c r="B101" s="257" t="s">
        <v>63</v>
      </c>
      <c r="C101" s="249" t="s">
        <v>143</v>
      </c>
      <c r="D101" s="250">
        <v>45379</v>
      </c>
      <c r="E101" s="249">
        <v>77.95</v>
      </c>
      <c r="F101" s="249">
        <v>78.216666666666669</v>
      </c>
      <c r="G101" s="251">
        <v>77.233333333333334</v>
      </c>
      <c r="H101" s="251">
        <v>76.516666666666666</v>
      </c>
      <c r="I101" s="251">
        <v>75.533333333333331</v>
      </c>
      <c r="J101" s="251">
        <v>78.933333333333337</v>
      </c>
      <c r="K101" s="251">
        <v>79.916666666666686</v>
      </c>
      <c r="L101" s="251">
        <v>80.63333333333334</v>
      </c>
      <c r="M101" s="252">
        <v>79.2</v>
      </c>
      <c r="N101" s="252">
        <v>77.5</v>
      </c>
      <c r="O101" s="252">
        <v>386385000</v>
      </c>
      <c r="P101" s="253">
        <v>1.2220999685633449E-2</v>
      </c>
    </row>
    <row r="102" spans="1:16" ht="12.75" customHeight="1">
      <c r="A102" s="245">
        <v>92</v>
      </c>
      <c r="B102" s="257" t="s">
        <v>45</v>
      </c>
      <c r="C102" s="255" t="s">
        <v>144</v>
      </c>
      <c r="D102" s="250">
        <v>45379</v>
      </c>
      <c r="E102" s="249">
        <v>137</v>
      </c>
      <c r="F102" s="249">
        <v>136.88333333333333</v>
      </c>
      <c r="G102" s="251">
        <v>135.71666666666664</v>
      </c>
      <c r="H102" s="251">
        <v>134.43333333333331</v>
      </c>
      <c r="I102" s="251">
        <v>133.26666666666662</v>
      </c>
      <c r="J102" s="251">
        <v>138.16666666666666</v>
      </c>
      <c r="K102" s="251">
        <v>139.33333333333334</v>
      </c>
      <c r="L102" s="251">
        <v>140.61666666666667</v>
      </c>
      <c r="M102" s="252">
        <v>138.05000000000001</v>
      </c>
      <c r="N102" s="252">
        <v>135.6</v>
      </c>
      <c r="O102" s="252">
        <v>64451250</v>
      </c>
      <c r="P102" s="253">
        <v>3.4446520317608594E-3</v>
      </c>
    </row>
    <row r="103" spans="1:16" ht="12.75" customHeight="1">
      <c r="A103" s="245">
        <v>93</v>
      </c>
      <c r="B103" s="257" t="s">
        <v>84</v>
      </c>
      <c r="C103" s="249" t="s">
        <v>145</v>
      </c>
      <c r="D103" s="250">
        <v>45379</v>
      </c>
      <c r="E103" s="249">
        <v>407.95</v>
      </c>
      <c r="F103" s="249">
        <v>408.4666666666667</v>
      </c>
      <c r="G103" s="251">
        <v>403.58333333333337</v>
      </c>
      <c r="H103" s="251">
        <v>399.2166666666667</v>
      </c>
      <c r="I103" s="251">
        <v>394.33333333333337</v>
      </c>
      <c r="J103" s="251">
        <v>412.83333333333337</v>
      </c>
      <c r="K103" s="251">
        <v>417.7166666666667</v>
      </c>
      <c r="L103" s="251">
        <v>422.08333333333337</v>
      </c>
      <c r="M103" s="252">
        <v>413.35</v>
      </c>
      <c r="N103" s="252">
        <v>404.1</v>
      </c>
      <c r="O103" s="252">
        <v>19969125</v>
      </c>
      <c r="P103" s="253">
        <v>2.7550106756663685E-4</v>
      </c>
    </row>
    <row r="104" spans="1:16" ht="12.75" customHeight="1">
      <c r="A104" s="245">
        <v>94</v>
      </c>
      <c r="B104" s="257" t="s">
        <v>117</v>
      </c>
      <c r="C104" s="256" t="s">
        <v>146</v>
      </c>
      <c r="D104" s="250">
        <v>45379</v>
      </c>
      <c r="E104" s="249">
        <v>555</v>
      </c>
      <c r="F104" s="249">
        <v>555.08333333333337</v>
      </c>
      <c r="G104" s="251">
        <v>547.81666666666672</v>
      </c>
      <c r="H104" s="251">
        <v>540.63333333333333</v>
      </c>
      <c r="I104" s="251">
        <v>533.36666666666667</v>
      </c>
      <c r="J104" s="251">
        <v>562.26666666666677</v>
      </c>
      <c r="K104" s="251">
        <v>569.53333333333342</v>
      </c>
      <c r="L104" s="251">
        <v>576.71666666666681</v>
      </c>
      <c r="M104" s="252">
        <v>562.35</v>
      </c>
      <c r="N104" s="252">
        <v>547.9</v>
      </c>
      <c r="O104" s="252">
        <v>18800000</v>
      </c>
      <c r="P104" s="253">
        <v>-2.8925619834710745E-2</v>
      </c>
    </row>
    <row r="105" spans="1:16" ht="12.75" customHeight="1">
      <c r="A105" s="245">
        <v>95</v>
      </c>
      <c r="B105" s="257" t="s">
        <v>49</v>
      </c>
      <c r="C105" s="249" t="s">
        <v>147</v>
      </c>
      <c r="D105" s="250">
        <v>45379</v>
      </c>
      <c r="E105" s="249">
        <v>204.95</v>
      </c>
      <c r="F105" s="249">
        <v>205.31666666666669</v>
      </c>
      <c r="G105" s="251">
        <v>201.63333333333338</v>
      </c>
      <c r="H105" s="251">
        <v>198.31666666666669</v>
      </c>
      <c r="I105" s="251">
        <v>194.63333333333338</v>
      </c>
      <c r="J105" s="251">
        <v>208.63333333333338</v>
      </c>
      <c r="K105" s="251">
        <v>212.31666666666672</v>
      </c>
      <c r="L105" s="251">
        <v>215.63333333333338</v>
      </c>
      <c r="M105" s="252">
        <v>209</v>
      </c>
      <c r="N105" s="252">
        <v>202</v>
      </c>
      <c r="O105" s="252">
        <v>24043900</v>
      </c>
      <c r="P105" s="253">
        <v>1.0851011948305291E-2</v>
      </c>
    </row>
    <row r="106" spans="1:16" ht="12.75" customHeight="1">
      <c r="A106" s="245">
        <v>96</v>
      </c>
      <c r="B106" s="257" t="s">
        <v>45</v>
      </c>
      <c r="C106" s="256" t="s">
        <v>148</v>
      </c>
      <c r="D106" s="250">
        <v>45379</v>
      </c>
      <c r="E106" s="249">
        <v>2615.0500000000002</v>
      </c>
      <c r="F106" s="249">
        <v>2608.6666666666665</v>
      </c>
      <c r="G106" s="251">
        <v>2580.2333333333331</v>
      </c>
      <c r="H106" s="251">
        <v>2545.4166666666665</v>
      </c>
      <c r="I106" s="251">
        <v>2516.9833333333331</v>
      </c>
      <c r="J106" s="251">
        <v>2643.4833333333331</v>
      </c>
      <c r="K106" s="251">
        <v>2671.9166666666665</v>
      </c>
      <c r="L106" s="251">
        <v>2706.7333333333331</v>
      </c>
      <c r="M106" s="252">
        <v>2637.1</v>
      </c>
      <c r="N106" s="252">
        <v>2573.85</v>
      </c>
      <c r="O106" s="252">
        <v>865800</v>
      </c>
      <c r="P106" s="253">
        <v>-1.5688949522510234E-2</v>
      </c>
    </row>
    <row r="107" spans="1:16" ht="12.75" customHeight="1">
      <c r="A107" s="245">
        <v>97</v>
      </c>
      <c r="B107" s="257" t="s">
        <v>45</v>
      </c>
      <c r="C107" s="254" t="s">
        <v>149</v>
      </c>
      <c r="D107" s="250">
        <v>45379</v>
      </c>
      <c r="E107" s="249">
        <v>3256.2</v>
      </c>
      <c r="F107" s="249">
        <v>3228.65</v>
      </c>
      <c r="G107" s="251">
        <v>3192.6000000000004</v>
      </c>
      <c r="H107" s="251">
        <v>3129.0000000000005</v>
      </c>
      <c r="I107" s="251">
        <v>3092.9500000000007</v>
      </c>
      <c r="J107" s="251">
        <v>3292.25</v>
      </c>
      <c r="K107" s="251">
        <v>3328.3</v>
      </c>
      <c r="L107" s="251">
        <v>3391.8999999999996</v>
      </c>
      <c r="M107" s="252">
        <v>3264.7</v>
      </c>
      <c r="N107" s="252">
        <v>3165.05</v>
      </c>
      <c r="O107" s="252">
        <v>6748800</v>
      </c>
      <c r="P107" s="253">
        <v>5.902343051332499E-3</v>
      </c>
    </row>
    <row r="108" spans="1:16" ht="12.75" customHeight="1">
      <c r="A108" s="245">
        <v>98</v>
      </c>
      <c r="B108" s="257" t="s">
        <v>63</v>
      </c>
      <c r="C108" s="256" t="s">
        <v>150</v>
      </c>
      <c r="D108" s="250">
        <v>45379</v>
      </c>
      <c r="E108" s="249">
        <v>1486.75</v>
      </c>
      <c r="F108" s="249">
        <v>1484.7833333333335</v>
      </c>
      <c r="G108" s="251">
        <v>1474.616666666667</v>
      </c>
      <c r="H108" s="251">
        <v>1462.4833333333336</v>
      </c>
      <c r="I108" s="251">
        <v>1452.3166666666671</v>
      </c>
      <c r="J108" s="251">
        <v>1496.916666666667</v>
      </c>
      <c r="K108" s="251">
        <v>1507.0833333333335</v>
      </c>
      <c r="L108" s="251">
        <v>1519.2166666666669</v>
      </c>
      <c r="M108" s="252">
        <v>1494.95</v>
      </c>
      <c r="N108" s="252">
        <v>1472.65</v>
      </c>
      <c r="O108" s="252">
        <v>24838500</v>
      </c>
      <c r="P108" s="253">
        <v>1.6937874296775754E-3</v>
      </c>
    </row>
    <row r="109" spans="1:16" ht="12.75" customHeight="1">
      <c r="A109" s="245">
        <v>99</v>
      </c>
      <c r="B109" s="257" t="s">
        <v>79</v>
      </c>
      <c r="C109" s="249" t="s">
        <v>151</v>
      </c>
      <c r="D109" s="250">
        <v>45379</v>
      </c>
      <c r="E109" s="249">
        <v>248.95</v>
      </c>
      <c r="F109" s="249">
        <v>248.93333333333331</v>
      </c>
      <c r="G109" s="251">
        <v>246.51666666666662</v>
      </c>
      <c r="H109" s="251">
        <v>244.08333333333331</v>
      </c>
      <c r="I109" s="251">
        <v>241.66666666666663</v>
      </c>
      <c r="J109" s="251">
        <v>251.36666666666662</v>
      </c>
      <c r="K109" s="251">
        <v>253.7833333333333</v>
      </c>
      <c r="L109" s="251">
        <v>256.21666666666658</v>
      </c>
      <c r="M109" s="252">
        <v>251.35</v>
      </c>
      <c r="N109" s="252">
        <v>246.5</v>
      </c>
      <c r="O109" s="252">
        <v>105491800</v>
      </c>
      <c r="P109" s="253">
        <v>2.2566086395873629E-4</v>
      </c>
    </row>
    <row r="110" spans="1:16" ht="12.75" customHeight="1">
      <c r="A110" s="245">
        <v>100</v>
      </c>
      <c r="B110" s="257" t="s">
        <v>87</v>
      </c>
      <c r="C110" s="249" t="s">
        <v>152</v>
      </c>
      <c r="D110" s="250">
        <v>45379</v>
      </c>
      <c r="E110" s="249">
        <v>1607</v>
      </c>
      <c r="F110" s="249">
        <v>1615.0166666666667</v>
      </c>
      <c r="G110" s="251">
        <v>1596.8833333333332</v>
      </c>
      <c r="H110" s="251">
        <v>1586.7666666666667</v>
      </c>
      <c r="I110" s="251">
        <v>1568.6333333333332</v>
      </c>
      <c r="J110" s="251">
        <v>1625.1333333333332</v>
      </c>
      <c r="K110" s="251">
        <v>1643.2666666666669</v>
      </c>
      <c r="L110" s="251">
        <v>1653.3833333333332</v>
      </c>
      <c r="M110" s="252">
        <v>1633.15</v>
      </c>
      <c r="N110" s="252">
        <v>1604.9</v>
      </c>
      <c r="O110" s="252">
        <v>31368000</v>
      </c>
      <c r="P110" s="253">
        <v>3.587657191165592E-2</v>
      </c>
    </row>
    <row r="111" spans="1:16" ht="12.75" customHeight="1">
      <c r="A111" s="245">
        <v>101</v>
      </c>
      <c r="B111" s="257" t="s">
        <v>84</v>
      </c>
      <c r="C111" s="249" t="s">
        <v>154</v>
      </c>
      <c r="D111" s="250">
        <v>45379</v>
      </c>
      <c r="E111" s="249">
        <v>161.15</v>
      </c>
      <c r="F111" s="249">
        <v>161.78333333333333</v>
      </c>
      <c r="G111" s="251">
        <v>159.96666666666667</v>
      </c>
      <c r="H111" s="251">
        <v>158.78333333333333</v>
      </c>
      <c r="I111" s="251">
        <v>156.96666666666667</v>
      </c>
      <c r="J111" s="251">
        <v>162.96666666666667</v>
      </c>
      <c r="K111" s="251">
        <v>164.78333333333333</v>
      </c>
      <c r="L111" s="251">
        <v>165.96666666666667</v>
      </c>
      <c r="M111" s="252">
        <v>163.6</v>
      </c>
      <c r="N111" s="252">
        <v>160.6</v>
      </c>
      <c r="O111" s="252">
        <v>172994250</v>
      </c>
      <c r="P111" s="253">
        <v>-1.7987602390967455E-2</v>
      </c>
    </row>
    <row r="112" spans="1:16" ht="12.75" customHeight="1">
      <c r="A112" s="245">
        <v>102</v>
      </c>
      <c r="B112" s="257" t="s">
        <v>43</v>
      </c>
      <c r="C112" s="249" t="s">
        <v>155</v>
      </c>
      <c r="D112" s="250">
        <v>45379</v>
      </c>
      <c r="E112" s="249">
        <v>1166.8</v>
      </c>
      <c r="F112" s="249">
        <v>1167.3333333333333</v>
      </c>
      <c r="G112" s="251">
        <v>1152.1666666666665</v>
      </c>
      <c r="H112" s="251">
        <v>1137.5333333333333</v>
      </c>
      <c r="I112" s="251">
        <v>1122.3666666666666</v>
      </c>
      <c r="J112" s="251">
        <v>1181.9666666666665</v>
      </c>
      <c r="K112" s="251">
        <v>1197.133333333333</v>
      </c>
      <c r="L112" s="251">
        <v>1211.7666666666664</v>
      </c>
      <c r="M112" s="252">
        <v>1182.5</v>
      </c>
      <c r="N112" s="252">
        <v>1152.7</v>
      </c>
      <c r="O112" s="252">
        <v>2333500</v>
      </c>
      <c r="P112" s="253">
        <v>1.4697569248162803E-2</v>
      </c>
    </row>
    <row r="113" spans="1:16" ht="12.75" customHeight="1">
      <c r="A113" s="245">
        <v>103</v>
      </c>
      <c r="B113" s="257" t="s">
        <v>45</v>
      </c>
      <c r="C113" s="249" t="s">
        <v>156</v>
      </c>
      <c r="D113" s="250">
        <v>45379</v>
      </c>
      <c r="E113" s="249">
        <v>920.05</v>
      </c>
      <c r="F113" s="249">
        <v>917.18333333333339</v>
      </c>
      <c r="G113" s="251">
        <v>908.06666666666683</v>
      </c>
      <c r="H113" s="251">
        <v>896.08333333333348</v>
      </c>
      <c r="I113" s="251">
        <v>886.96666666666692</v>
      </c>
      <c r="J113" s="251">
        <v>929.16666666666674</v>
      </c>
      <c r="K113" s="251">
        <v>938.2833333333333</v>
      </c>
      <c r="L113" s="251">
        <v>950.26666666666665</v>
      </c>
      <c r="M113" s="252">
        <v>926.3</v>
      </c>
      <c r="N113" s="252">
        <v>905.2</v>
      </c>
      <c r="O113" s="252">
        <v>16833250</v>
      </c>
      <c r="P113" s="253">
        <v>-1.6462167689161554E-2</v>
      </c>
    </row>
    <row r="114" spans="1:16" ht="12.75" customHeight="1">
      <c r="A114" s="245">
        <v>104</v>
      </c>
      <c r="B114" s="257" t="s">
        <v>59</v>
      </c>
      <c r="C114" s="256" t="s">
        <v>157</v>
      </c>
      <c r="D114" s="250">
        <v>45379</v>
      </c>
      <c r="E114" s="249">
        <v>419.1</v>
      </c>
      <c r="F114" s="249">
        <v>419.91666666666669</v>
      </c>
      <c r="G114" s="251">
        <v>417.68333333333339</v>
      </c>
      <c r="H114" s="251">
        <v>416.26666666666671</v>
      </c>
      <c r="I114" s="251">
        <v>414.03333333333342</v>
      </c>
      <c r="J114" s="251">
        <v>421.33333333333337</v>
      </c>
      <c r="K114" s="251">
        <v>423.56666666666661</v>
      </c>
      <c r="L114" s="251">
        <v>424.98333333333335</v>
      </c>
      <c r="M114" s="252">
        <v>422.15</v>
      </c>
      <c r="N114" s="252">
        <v>418.5</v>
      </c>
      <c r="O114" s="252">
        <v>128259200</v>
      </c>
      <c r="P114" s="253">
        <v>2.4264339470758851E-2</v>
      </c>
    </row>
    <row r="115" spans="1:16" ht="12.75" customHeight="1">
      <c r="A115" s="245">
        <v>105</v>
      </c>
      <c r="B115" s="257" t="s">
        <v>132</v>
      </c>
      <c r="C115" s="249" t="s">
        <v>158</v>
      </c>
      <c r="D115" s="250">
        <v>45379</v>
      </c>
      <c r="E115" s="249">
        <v>808.3</v>
      </c>
      <c r="F115" s="249">
        <v>796.68333333333328</v>
      </c>
      <c r="G115" s="251">
        <v>781.46666666666658</v>
      </c>
      <c r="H115" s="251">
        <v>754.63333333333333</v>
      </c>
      <c r="I115" s="251">
        <v>739.41666666666663</v>
      </c>
      <c r="J115" s="251">
        <v>823.51666666666654</v>
      </c>
      <c r="K115" s="251">
        <v>838.73333333333323</v>
      </c>
      <c r="L115" s="251">
        <v>865.56666666666649</v>
      </c>
      <c r="M115" s="252">
        <v>811.9</v>
      </c>
      <c r="N115" s="252">
        <v>769.85</v>
      </c>
      <c r="O115" s="252">
        <v>22670000</v>
      </c>
      <c r="P115" s="253">
        <v>1.2844856472690718E-2</v>
      </c>
    </row>
    <row r="116" spans="1:16" ht="12.75" customHeight="1">
      <c r="A116" s="245">
        <v>106</v>
      </c>
      <c r="B116" s="257" t="s">
        <v>49</v>
      </c>
      <c r="C116" s="249" t="s">
        <v>159</v>
      </c>
      <c r="D116" s="250">
        <v>45379</v>
      </c>
      <c r="E116" s="249">
        <v>4079.85</v>
      </c>
      <c r="F116" s="249">
        <v>4090.7166666666667</v>
      </c>
      <c r="G116" s="251">
        <v>4051.2333333333336</v>
      </c>
      <c r="H116" s="251">
        <v>4022.6166666666668</v>
      </c>
      <c r="I116" s="251">
        <v>3983.1333333333337</v>
      </c>
      <c r="J116" s="251">
        <v>4119.3333333333339</v>
      </c>
      <c r="K116" s="251">
        <v>4158.8166666666657</v>
      </c>
      <c r="L116" s="251">
        <v>4187.4333333333334</v>
      </c>
      <c r="M116" s="252">
        <v>4130.2</v>
      </c>
      <c r="N116" s="252">
        <v>4062.1</v>
      </c>
      <c r="O116" s="252">
        <v>750750</v>
      </c>
      <c r="P116" s="253">
        <v>4.01801177693107E-2</v>
      </c>
    </row>
    <row r="117" spans="1:16" ht="12.75" customHeight="1">
      <c r="A117" s="245">
        <v>107</v>
      </c>
      <c r="B117" s="257" t="s">
        <v>132</v>
      </c>
      <c r="C117" s="249" t="s">
        <v>160</v>
      </c>
      <c r="D117" s="250">
        <v>45379</v>
      </c>
      <c r="E117" s="249">
        <v>807.5</v>
      </c>
      <c r="F117" s="249">
        <v>800.05000000000007</v>
      </c>
      <c r="G117" s="251">
        <v>789.70000000000016</v>
      </c>
      <c r="H117" s="251">
        <v>771.90000000000009</v>
      </c>
      <c r="I117" s="251">
        <v>761.55000000000018</v>
      </c>
      <c r="J117" s="251">
        <v>817.85000000000014</v>
      </c>
      <c r="K117" s="251">
        <v>828.2</v>
      </c>
      <c r="L117" s="251">
        <v>846.00000000000011</v>
      </c>
      <c r="M117" s="252">
        <v>810.4</v>
      </c>
      <c r="N117" s="252">
        <v>782.25</v>
      </c>
      <c r="O117" s="252">
        <v>19777500</v>
      </c>
      <c r="P117" s="253">
        <v>1.086769018457823E-2</v>
      </c>
    </row>
    <row r="118" spans="1:16" ht="12.75" customHeight="1">
      <c r="A118" s="245">
        <v>108</v>
      </c>
      <c r="B118" s="257" t="s">
        <v>45</v>
      </c>
      <c r="C118" s="254" t="s">
        <v>161</v>
      </c>
      <c r="D118" s="250">
        <v>45379</v>
      </c>
      <c r="E118" s="249">
        <v>442.4</v>
      </c>
      <c r="F118" s="249">
        <v>444.5333333333333</v>
      </c>
      <c r="G118" s="251">
        <v>437.86666666666662</v>
      </c>
      <c r="H118" s="251">
        <v>433.33333333333331</v>
      </c>
      <c r="I118" s="251">
        <v>426.66666666666663</v>
      </c>
      <c r="J118" s="251">
        <v>449.06666666666661</v>
      </c>
      <c r="K118" s="251">
        <v>455.73333333333335</v>
      </c>
      <c r="L118" s="251">
        <v>460.26666666666659</v>
      </c>
      <c r="M118" s="252">
        <v>451.2</v>
      </c>
      <c r="N118" s="252">
        <v>440</v>
      </c>
      <c r="O118" s="252">
        <v>19798750</v>
      </c>
      <c r="P118" s="253">
        <v>1.7996015168069927E-2</v>
      </c>
    </row>
    <row r="119" spans="1:16" ht="12.75" customHeight="1">
      <c r="A119" s="245">
        <v>109</v>
      </c>
      <c r="B119" s="257" t="s">
        <v>63</v>
      </c>
      <c r="C119" s="249" t="s">
        <v>162</v>
      </c>
      <c r="D119" s="250">
        <v>45379</v>
      </c>
      <c r="E119" s="249">
        <v>1740.1</v>
      </c>
      <c r="F119" s="249">
        <v>1736.4000000000003</v>
      </c>
      <c r="G119" s="251">
        <v>1725.1000000000006</v>
      </c>
      <c r="H119" s="251">
        <v>1710.1000000000004</v>
      </c>
      <c r="I119" s="251">
        <v>1698.8000000000006</v>
      </c>
      <c r="J119" s="251">
        <v>1751.4000000000005</v>
      </c>
      <c r="K119" s="251">
        <v>1762.7000000000003</v>
      </c>
      <c r="L119" s="251">
        <v>1777.7000000000005</v>
      </c>
      <c r="M119" s="252">
        <v>1747.7</v>
      </c>
      <c r="N119" s="252">
        <v>1721.4</v>
      </c>
      <c r="O119" s="252">
        <v>35982400</v>
      </c>
      <c r="P119" s="253">
        <v>-5.3516143299425032E-3</v>
      </c>
    </row>
    <row r="120" spans="1:16" ht="12.75" customHeight="1">
      <c r="A120" s="245">
        <v>110</v>
      </c>
      <c r="B120" s="257" t="s">
        <v>68</v>
      </c>
      <c r="C120" s="249" t="s">
        <v>163</v>
      </c>
      <c r="D120" s="250">
        <v>45379</v>
      </c>
      <c r="E120" s="249">
        <v>148.65</v>
      </c>
      <c r="F120" s="249">
        <v>149.43333333333334</v>
      </c>
      <c r="G120" s="251">
        <v>146.71666666666667</v>
      </c>
      <c r="H120" s="251">
        <v>144.78333333333333</v>
      </c>
      <c r="I120" s="251">
        <v>142.06666666666666</v>
      </c>
      <c r="J120" s="251">
        <v>151.36666666666667</v>
      </c>
      <c r="K120" s="251">
        <v>154.08333333333337</v>
      </c>
      <c r="L120" s="251">
        <v>156.01666666666668</v>
      </c>
      <c r="M120" s="252">
        <v>152.15</v>
      </c>
      <c r="N120" s="252">
        <v>147.5</v>
      </c>
      <c r="O120" s="252">
        <v>53062104</v>
      </c>
      <c r="P120" s="253">
        <v>3.9147151345683327E-2</v>
      </c>
    </row>
    <row r="121" spans="1:16" ht="12.75" customHeight="1">
      <c r="A121" s="245">
        <v>111</v>
      </c>
      <c r="B121" s="257" t="s">
        <v>45</v>
      </c>
      <c r="C121" s="249" t="s">
        <v>164</v>
      </c>
      <c r="D121" s="250">
        <v>45379</v>
      </c>
      <c r="E121" s="249">
        <v>2020.45</v>
      </c>
      <c r="F121" s="249">
        <v>2025.8666666666668</v>
      </c>
      <c r="G121" s="251">
        <v>2011.0833333333335</v>
      </c>
      <c r="H121" s="251">
        <v>2001.7166666666667</v>
      </c>
      <c r="I121" s="251">
        <v>1986.9333333333334</v>
      </c>
      <c r="J121" s="251">
        <v>2035.2333333333336</v>
      </c>
      <c r="K121" s="251">
        <v>2050.0166666666669</v>
      </c>
      <c r="L121" s="251">
        <v>2059.3833333333337</v>
      </c>
      <c r="M121" s="252">
        <v>2040.65</v>
      </c>
      <c r="N121" s="252">
        <v>2016.5</v>
      </c>
      <c r="O121" s="252">
        <v>2155500</v>
      </c>
      <c r="P121" s="253">
        <v>9.0453786614053733E-2</v>
      </c>
    </row>
    <row r="122" spans="1:16" ht="12.75" customHeight="1">
      <c r="A122" s="245">
        <v>112</v>
      </c>
      <c r="B122" s="257" t="s">
        <v>43</v>
      </c>
      <c r="C122" s="249" t="s">
        <v>165</v>
      </c>
      <c r="D122" s="250">
        <v>45379</v>
      </c>
      <c r="E122" s="249">
        <v>398.15</v>
      </c>
      <c r="F122" s="249">
        <v>398.55</v>
      </c>
      <c r="G122" s="251">
        <v>393.55</v>
      </c>
      <c r="H122" s="251">
        <v>388.95</v>
      </c>
      <c r="I122" s="251">
        <v>383.95</v>
      </c>
      <c r="J122" s="251">
        <v>403.15000000000003</v>
      </c>
      <c r="K122" s="251">
        <v>408.15000000000003</v>
      </c>
      <c r="L122" s="251">
        <v>412.75000000000006</v>
      </c>
      <c r="M122" s="252">
        <v>403.55</v>
      </c>
      <c r="N122" s="252">
        <v>393.95</v>
      </c>
      <c r="O122" s="252">
        <v>12005400</v>
      </c>
      <c r="P122" s="253">
        <v>1.6993087557603686E-2</v>
      </c>
    </row>
    <row r="123" spans="1:16" ht="12.75" customHeight="1">
      <c r="A123" s="245">
        <v>113</v>
      </c>
      <c r="B123" s="257" t="s">
        <v>68</v>
      </c>
      <c r="C123" s="249" t="s">
        <v>166</v>
      </c>
      <c r="D123" s="250">
        <v>45379</v>
      </c>
      <c r="E123" s="249">
        <v>577.35</v>
      </c>
      <c r="F123" s="249">
        <v>581.11666666666667</v>
      </c>
      <c r="G123" s="251">
        <v>572.48333333333335</v>
      </c>
      <c r="H123" s="251">
        <v>567.61666666666667</v>
      </c>
      <c r="I123" s="251">
        <v>558.98333333333335</v>
      </c>
      <c r="J123" s="251">
        <v>585.98333333333335</v>
      </c>
      <c r="K123" s="251">
        <v>594.61666666666679</v>
      </c>
      <c r="L123" s="251">
        <v>599.48333333333335</v>
      </c>
      <c r="M123" s="252">
        <v>589.75</v>
      </c>
      <c r="N123" s="252">
        <v>576.25</v>
      </c>
      <c r="O123" s="252">
        <v>18084000</v>
      </c>
      <c r="P123" s="253">
        <v>2.7033166742389824E-2</v>
      </c>
    </row>
    <row r="124" spans="1:16" ht="12.75" customHeight="1">
      <c r="A124" s="245">
        <v>114</v>
      </c>
      <c r="B124" s="257" t="s">
        <v>41</v>
      </c>
      <c r="C124" s="254" t="s">
        <v>167</v>
      </c>
      <c r="D124" s="250">
        <v>45379</v>
      </c>
      <c r="E124" s="249">
        <v>3574.4</v>
      </c>
      <c r="F124" s="249">
        <v>3566.9499999999994</v>
      </c>
      <c r="G124" s="251">
        <v>3547.8999999999987</v>
      </c>
      <c r="H124" s="251">
        <v>3521.3999999999992</v>
      </c>
      <c r="I124" s="251">
        <v>3502.3499999999985</v>
      </c>
      <c r="J124" s="251">
        <v>3593.4499999999989</v>
      </c>
      <c r="K124" s="251">
        <v>3612.4999999999991</v>
      </c>
      <c r="L124" s="251">
        <v>3638.9999999999991</v>
      </c>
      <c r="M124" s="252">
        <v>3586</v>
      </c>
      <c r="N124" s="252">
        <v>3540.45</v>
      </c>
      <c r="O124" s="252">
        <v>16136100</v>
      </c>
      <c r="P124" s="253">
        <v>1.0350139003681719E-2</v>
      </c>
    </row>
    <row r="125" spans="1:16" ht="12.75" customHeight="1">
      <c r="A125" s="245">
        <v>115</v>
      </c>
      <c r="B125" s="257" t="s">
        <v>87</v>
      </c>
      <c r="C125" s="249" t="s">
        <v>168</v>
      </c>
      <c r="D125" s="250">
        <v>45379</v>
      </c>
      <c r="E125" s="249">
        <v>5171.95</v>
      </c>
      <c r="F125" s="249">
        <v>5184.9333333333334</v>
      </c>
      <c r="G125" s="251">
        <v>5146.8666666666668</v>
      </c>
      <c r="H125" s="251">
        <v>5121.7833333333338</v>
      </c>
      <c r="I125" s="251">
        <v>5083.7166666666672</v>
      </c>
      <c r="J125" s="251">
        <v>5210.0166666666664</v>
      </c>
      <c r="K125" s="251">
        <v>5248.0833333333339</v>
      </c>
      <c r="L125" s="251">
        <v>5273.1666666666661</v>
      </c>
      <c r="M125" s="252">
        <v>5223</v>
      </c>
      <c r="N125" s="252">
        <v>5159.8500000000004</v>
      </c>
      <c r="O125" s="252">
        <v>2798100</v>
      </c>
      <c r="P125" s="253">
        <v>1.4576308060480801E-2</v>
      </c>
    </row>
    <row r="126" spans="1:16" ht="12.75" customHeight="1">
      <c r="A126" s="245">
        <v>116</v>
      </c>
      <c r="B126" s="257" t="s">
        <v>87</v>
      </c>
      <c r="C126" s="249" t="s">
        <v>169</v>
      </c>
      <c r="D126" s="250">
        <v>45379</v>
      </c>
      <c r="E126" s="249">
        <v>5389.3</v>
      </c>
      <c r="F126" s="249">
        <v>5386.3666666666659</v>
      </c>
      <c r="G126" s="251">
        <v>5320.2333333333318</v>
      </c>
      <c r="H126" s="251">
        <v>5251.1666666666661</v>
      </c>
      <c r="I126" s="251">
        <v>5185.0333333333319</v>
      </c>
      <c r="J126" s="251">
        <v>5455.4333333333316</v>
      </c>
      <c r="K126" s="251">
        <v>5521.5666666666648</v>
      </c>
      <c r="L126" s="251">
        <v>5590.6333333333314</v>
      </c>
      <c r="M126" s="252">
        <v>5452.5</v>
      </c>
      <c r="N126" s="252">
        <v>5317.3</v>
      </c>
      <c r="O126" s="252">
        <v>713000</v>
      </c>
      <c r="P126" s="253">
        <v>-7.5167037861915368E-3</v>
      </c>
    </row>
    <row r="127" spans="1:16" ht="12.75" customHeight="1">
      <c r="A127" s="245">
        <v>117</v>
      </c>
      <c r="B127" s="257" t="s">
        <v>43</v>
      </c>
      <c r="C127" s="249" t="s">
        <v>170</v>
      </c>
      <c r="D127" s="250">
        <v>45379</v>
      </c>
      <c r="E127" s="249">
        <v>1620.75</v>
      </c>
      <c r="F127" s="249">
        <v>1626.6166666666668</v>
      </c>
      <c r="G127" s="251">
        <v>1606.5833333333335</v>
      </c>
      <c r="H127" s="251">
        <v>1592.4166666666667</v>
      </c>
      <c r="I127" s="251">
        <v>1572.3833333333334</v>
      </c>
      <c r="J127" s="251">
        <v>1640.7833333333335</v>
      </c>
      <c r="K127" s="251">
        <v>1660.8166666666668</v>
      </c>
      <c r="L127" s="251">
        <v>1674.9833333333336</v>
      </c>
      <c r="M127" s="252">
        <v>1646.65</v>
      </c>
      <c r="N127" s="252">
        <v>1612.45</v>
      </c>
      <c r="O127" s="252">
        <v>5994200</v>
      </c>
      <c r="P127" s="253">
        <v>2.9639363410716893E-2</v>
      </c>
    </row>
    <row r="128" spans="1:16" ht="12.75" customHeight="1">
      <c r="A128" s="245">
        <v>118</v>
      </c>
      <c r="B128" s="257" t="s">
        <v>56</v>
      </c>
      <c r="C128" s="249" t="s">
        <v>171</v>
      </c>
      <c r="D128" s="250">
        <v>45379</v>
      </c>
      <c r="E128" s="249">
        <v>1863.35</v>
      </c>
      <c r="F128" s="249">
        <v>1846.2833333333335</v>
      </c>
      <c r="G128" s="251">
        <v>1820.666666666667</v>
      </c>
      <c r="H128" s="251">
        <v>1777.9833333333333</v>
      </c>
      <c r="I128" s="251">
        <v>1752.3666666666668</v>
      </c>
      <c r="J128" s="251">
        <v>1888.9666666666672</v>
      </c>
      <c r="K128" s="251">
        <v>1914.5833333333335</v>
      </c>
      <c r="L128" s="251">
        <v>1957.2666666666673</v>
      </c>
      <c r="M128" s="252">
        <v>1871.9</v>
      </c>
      <c r="N128" s="252">
        <v>1803.6</v>
      </c>
      <c r="O128" s="252">
        <v>15330350</v>
      </c>
      <c r="P128" s="253">
        <v>1.6594717541660864E-2</v>
      </c>
    </row>
    <row r="129" spans="1:16" ht="12.75" customHeight="1">
      <c r="A129" s="245">
        <v>119</v>
      </c>
      <c r="B129" s="257" t="s">
        <v>68</v>
      </c>
      <c r="C129" s="249" t="s">
        <v>172</v>
      </c>
      <c r="D129" s="250">
        <v>45379</v>
      </c>
      <c r="E129" s="249">
        <v>261.64999999999998</v>
      </c>
      <c r="F129" s="249">
        <v>261.43333333333334</v>
      </c>
      <c r="G129" s="251">
        <v>259.26666666666665</v>
      </c>
      <c r="H129" s="251">
        <v>256.88333333333333</v>
      </c>
      <c r="I129" s="251">
        <v>254.71666666666664</v>
      </c>
      <c r="J129" s="251">
        <v>263.81666666666666</v>
      </c>
      <c r="K129" s="251">
        <v>265.98333333333329</v>
      </c>
      <c r="L129" s="251">
        <v>268.36666666666667</v>
      </c>
      <c r="M129" s="252">
        <v>263.60000000000002</v>
      </c>
      <c r="N129" s="252">
        <v>259.05</v>
      </c>
      <c r="O129" s="252">
        <v>27194000</v>
      </c>
      <c r="P129" s="253">
        <v>-1.5138345646820223E-2</v>
      </c>
    </row>
    <row r="130" spans="1:16" ht="12.75" customHeight="1">
      <c r="A130" s="245">
        <v>120</v>
      </c>
      <c r="B130" s="257" t="s">
        <v>68</v>
      </c>
      <c r="C130" s="249" t="s">
        <v>173</v>
      </c>
      <c r="D130" s="250">
        <v>45379</v>
      </c>
      <c r="E130" s="249">
        <v>167.8</v>
      </c>
      <c r="F130" s="249">
        <v>167.76666666666668</v>
      </c>
      <c r="G130" s="251">
        <v>166.13333333333335</v>
      </c>
      <c r="H130" s="251">
        <v>164.46666666666667</v>
      </c>
      <c r="I130" s="251">
        <v>162.83333333333334</v>
      </c>
      <c r="J130" s="251">
        <v>169.43333333333337</v>
      </c>
      <c r="K130" s="251">
        <v>171.06666666666669</v>
      </c>
      <c r="L130" s="251">
        <v>172.73333333333338</v>
      </c>
      <c r="M130" s="252">
        <v>169.4</v>
      </c>
      <c r="N130" s="252">
        <v>166.1</v>
      </c>
      <c r="O130" s="252">
        <v>55176000</v>
      </c>
      <c r="P130" s="253">
        <v>-3.8994800693240902E-3</v>
      </c>
    </row>
    <row r="131" spans="1:16" ht="12.75" customHeight="1">
      <c r="A131" s="245">
        <v>121</v>
      </c>
      <c r="B131" s="257" t="s">
        <v>59</v>
      </c>
      <c r="C131" s="249" t="s">
        <v>174</v>
      </c>
      <c r="D131" s="250">
        <v>45379</v>
      </c>
      <c r="E131" s="249">
        <v>498.7</v>
      </c>
      <c r="F131" s="249">
        <v>499.9666666666667</v>
      </c>
      <c r="G131" s="251">
        <v>496.48333333333341</v>
      </c>
      <c r="H131" s="251">
        <v>494.26666666666671</v>
      </c>
      <c r="I131" s="251">
        <v>490.78333333333342</v>
      </c>
      <c r="J131" s="251">
        <v>502.18333333333339</v>
      </c>
      <c r="K131" s="251">
        <v>505.66666666666674</v>
      </c>
      <c r="L131" s="251">
        <v>507.88333333333338</v>
      </c>
      <c r="M131" s="252">
        <v>503.45</v>
      </c>
      <c r="N131" s="252">
        <v>497.75</v>
      </c>
      <c r="O131" s="252">
        <v>14175600</v>
      </c>
      <c r="P131" s="253">
        <v>-2.5389302640487475E-4</v>
      </c>
    </row>
    <row r="132" spans="1:16" ht="12.75" customHeight="1">
      <c r="A132" s="245">
        <v>122</v>
      </c>
      <c r="B132" s="257" t="s">
        <v>56</v>
      </c>
      <c r="C132" s="249" t="s">
        <v>175</v>
      </c>
      <c r="D132" s="250">
        <v>45379</v>
      </c>
      <c r="E132" s="249">
        <v>11644.7</v>
      </c>
      <c r="F132" s="249">
        <v>11571.1</v>
      </c>
      <c r="G132" s="251">
        <v>11470</v>
      </c>
      <c r="H132" s="251">
        <v>11295.3</v>
      </c>
      <c r="I132" s="251">
        <v>11194.199999999999</v>
      </c>
      <c r="J132" s="251">
        <v>11745.800000000001</v>
      </c>
      <c r="K132" s="251">
        <v>11846.900000000003</v>
      </c>
      <c r="L132" s="251">
        <v>12021.600000000002</v>
      </c>
      <c r="M132" s="252">
        <v>11672.2</v>
      </c>
      <c r="N132" s="252">
        <v>11396.4</v>
      </c>
      <c r="O132" s="252">
        <v>2589950</v>
      </c>
      <c r="P132" s="253">
        <v>1.8682766622745775E-2</v>
      </c>
    </row>
    <row r="133" spans="1:16" ht="12.75" customHeight="1">
      <c r="A133" s="245">
        <v>123</v>
      </c>
      <c r="B133" s="257" t="s">
        <v>59</v>
      </c>
      <c r="C133" s="249" t="s">
        <v>176</v>
      </c>
      <c r="D133" s="250">
        <v>45379</v>
      </c>
      <c r="E133" s="249">
        <v>1109.45</v>
      </c>
      <c r="F133" s="249">
        <v>1110.6333333333334</v>
      </c>
      <c r="G133" s="251">
        <v>1102.0666666666668</v>
      </c>
      <c r="H133" s="251">
        <v>1094.6833333333334</v>
      </c>
      <c r="I133" s="251">
        <v>1086.1166666666668</v>
      </c>
      <c r="J133" s="251">
        <v>1118.0166666666669</v>
      </c>
      <c r="K133" s="251">
        <v>1126.5833333333335</v>
      </c>
      <c r="L133" s="251">
        <v>1133.9666666666669</v>
      </c>
      <c r="M133" s="252">
        <v>1119.2</v>
      </c>
      <c r="N133" s="252">
        <v>1103.25</v>
      </c>
      <c r="O133" s="252">
        <v>6774600</v>
      </c>
      <c r="P133" s="253">
        <v>3.3753471480452893E-2</v>
      </c>
    </row>
    <row r="134" spans="1:16" ht="12.75" customHeight="1">
      <c r="A134" s="245">
        <v>124</v>
      </c>
      <c r="B134" s="257" t="s">
        <v>45</v>
      </c>
      <c r="C134" s="249" t="s">
        <v>177</v>
      </c>
      <c r="D134" s="250">
        <v>45379</v>
      </c>
      <c r="E134" s="249">
        <v>3206.1</v>
      </c>
      <c r="F134" s="249">
        <v>3219.2166666666672</v>
      </c>
      <c r="G134" s="251">
        <v>3148.4333333333343</v>
      </c>
      <c r="H134" s="251">
        <v>3090.7666666666673</v>
      </c>
      <c r="I134" s="251">
        <v>3019.9833333333345</v>
      </c>
      <c r="J134" s="251">
        <v>3276.8833333333341</v>
      </c>
      <c r="K134" s="251">
        <v>3347.666666666667</v>
      </c>
      <c r="L134" s="251">
        <v>3405.3333333333339</v>
      </c>
      <c r="M134" s="252">
        <v>3290</v>
      </c>
      <c r="N134" s="252">
        <v>3161.55</v>
      </c>
      <c r="O134" s="252">
        <v>2887600</v>
      </c>
      <c r="P134" s="253">
        <v>5.2639253426655E-2</v>
      </c>
    </row>
    <row r="135" spans="1:16" ht="12.75" customHeight="1">
      <c r="A135" s="245">
        <v>125</v>
      </c>
      <c r="B135" s="257" t="s">
        <v>43</v>
      </c>
      <c r="C135" s="249" t="s">
        <v>178</v>
      </c>
      <c r="D135" s="250">
        <v>45379</v>
      </c>
      <c r="E135" s="249">
        <v>1589.4</v>
      </c>
      <c r="F135" s="249">
        <v>1580.1499999999999</v>
      </c>
      <c r="G135" s="251">
        <v>1565.4499999999998</v>
      </c>
      <c r="H135" s="251">
        <v>1541.5</v>
      </c>
      <c r="I135" s="251">
        <v>1526.8</v>
      </c>
      <c r="J135" s="251">
        <v>1604.0999999999997</v>
      </c>
      <c r="K135" s="251">
        <v>1618.8</v>
      </c>
      <c r="L135" s="251">
        <v>1642.7499999999995</v>
      </c>
      <c r="M135" s="252">
        <v>1594.85</v>
      </c>
      <c r="N135" s="252">
        <v>1556.2</v>
      </c>
      <c r="O135" s="252">
        <v>1516400</v>
      </c>
      <c r="P135" s="253">
        <v>4.3777533039647577E-2</v>
      </c>
    </row>
    <row r="136" spans="1:16" ht="12.75" customHeight="1">
      <c r="A136" s="245">
        <v>126</v>
      </c>
      <c r="B136" s="257" t="s">
        <v>68</v>
      </c>
      <c r="C136" s="256" t="s">
        <v>179</v>
      </c>
      <c r="D136" s="250">
        <v>45379</v>
      </c>
      <c r="E136" s="249">
        <v>956.55</v>
      </c>
      <c r="F136" s="249">
        <v>956.38333333333333</v>
      </c>
      <c r="G136" s="251">
        <v>949.81666666666661</v>
      </c>
      <c r="H136" s="251">
        <v>943.08333333333326</v>
      </c>
      <c r="I136" s="251">
        <v>936.51666666666654</v>
      </c>
      <c r="J136" s="251">
        <v>963.11666666666667</v>
      </c>
      <c r="K136" s="251">
        <v>969.68333333333351</v>
      </c>
      <c r="L136" s="251">
        <v>976.41666666666674</v>
      </c>
      <c r="M136" s="252">
        <v>962.95</v>
      </c>
      <c r="N136" s="252">
        <v>949.65</v>
      </c>
      <c r="O136" s="252">
        <v>9127200</v>
      </c>
      <c r="P136" s="253">
        <v>-1.0837523842552453E-2</v>
      </c>
    </row>
    <row r="137" spans="1:16" ht="12.75" customHeight="1">
      <c r="A137" s="245">
        <v>127</v>
      </c>
      <c r="B137" s="257" t="s">
        <v>84</v>
      </c>
      <c r="C137" s="256" t="s">
        <v>180</v>
      </c>
      <c r="D137" s="250">
        <v>45379</v>
      </c>
      <c r="E137" s="249">
        <v>1274.25</v>
      </c>
      <c r="F137" s="249">
        <v>1277.9666666666667</v>
      </c>
      <c r="G137" s="251">
        <v>1256.9333333333334</v>
      </c>
      <c r="H137" s="251">
        <v>1239.6166666666668</v>
      </c>
      <c r="I137" s="251">
        <v>1218.5833333333335</v>
      </c>
      <c r="J137" s="251">
        <v>1295.2833333333333</v>
      </c>
      <c r="K137" s="251">
        <v>1316.3166666666666</v>
      </c>
      <c r="L137" s="251">
        <v>1333.6333333333332</v>
      </c>
      <c r="M137" s="252">
        <v>1299</v>
      </c>
      <c r="N137" s="252">
        <v>1260.6500000000001</v>
      </c>
      <c r="O137" s="252">
        <v>3201600</v>
      </c>
      <c r="P137" s="253">
        <v>-5.9612518628912071E-3</v>
      </c>
    </row>
    <row r="138" spans="1:16" ht="12.75" customHeight="1">
      <c r="A138" s="245">
        <v>128</v>
      </c>
      <c r="B138" s="257" t="s">
        <v>56</v>
      </c>
      <c r="C138" s="249" t="s">
        <v>181</v>
      </c>
      <c r="D138" s="250">
        <v>45379</v>
      </c>
      <c r="E138" s="249">
        <v>113.3</v>
      </c>
      <c r="F138" s="249">
        <v>112.93333333333334</v>
      </c>
      <c r="G138" s="251">
        <v>112.16666666666667</v>
      </c>
      <c r="H138" s="251">
        <v>111.03333333333333</v>
      </c>
      <c r="I138" s="251">
        <v>110.26666666666667</v>
      </c>
      <c r="J138" s="251">
        <v>114.06666666666668</v>
      </c>
      <c r="K138" s="251">
        <v>114.83333333333333</v>
      </c>
      <c r="L138" s="251">
        <v>115.96666666666668</v>
      </c>
      <c r="M138" s="252">
        <v>113.7</v>
      </c>
      <c r="N138" s="252">
        <v>111.8</v>
      </c>
      <c r="O138" s="252">
        <v>160211500</v>
      </c>
      <c r="P138" s="253">
        <v>2.4006171719005265E-2</v>
      </c>
    </row>
    <row r="139" spans="1:16" ht="12.75" customHeight="1">
      <c r="A139" s="245">
        <v>129</v>
      </c>
      <c r="B139" s="257" t="s">
        <v>87</v>
      </c>
      <c r="C139" s="249" t="s">
        <v>182</v>
      </c>
      <c r="D139" s="250">
        <v>45379</v>
      </c>
      <c r="E139" s="249">
        <v>2466.5</v>
      </c>
      <c r="F139" s="249">
        <v>2480.1666666666665</v>
      </c>
      <c r="G139" s="251">
        <v>2438.3833333333332</v>
      </c>
      <c r="H139" s="251">
        <v>2410.2666666666669</v>
      </c>
      <c r="I139" s="251">
        <v>2368.4833333333336</v>
      </c>
      <c r="J139" s="251">
        <v>2508.2833333333328</v>
      </c>
      <c r="K139" s="251">
        <v>2550.0666666666666</v>
      </c>
      <c r="L139" s="251">
        <v>2578.1833333333325</v>
      </c>
      <c r="M139" s="252">
        <v>2521.9499999999998</v>
      </c>
      <c r="N139" s="252">
        <v>2452.0500000000002</v>
      </c>
      <c r="O139" s="252">
        <v>3172400</v>
      </c>
      <c r="P139" s="253">
        <v>-3.1808644565673519E-2</v>
      </c>
    </row>
    <row r="140" spans="1:16" ht="12.75" customHeight="1">
      <c r="A140" s="245">
        <v>130</v>
      </c>
      <c r="B140" s="257" t="s">
        <v>56</v>
      </c>
      <c r="C140" s="254" t="s">
        <v>183</v>
      </c>
      <c r="D140" s="250">
        <v>45379</v>
      </c>
      <c r="E140" s="249">
        <v>136647.1</v>
      </c>
      <c r="F140" s="249">
        <v>137511.53333333333</v>
      </c>
      <c r="G140" s="251">
        <v>134817.46666666665</v>
      </c>
      <c r="H140" s="251">
        <v>132987.83333333331</v>
      </c>
      <c r="I140" s="251">
        <v>130293.76666666663</v>
      </c>
      <c r="J140" s="251">
        <v>139341.16666666666</v>
      </c>
      <c r="K140" s="251">
        <v>142035.23333333331</v>
      </c>
      <c r="L140" s="251">
        <v>143864.86666666667</v>
      </c>
      <c r="M140" s="252">
        <v>140205.6</v>
      </c>
      <c r="N140" s="252">
        <v>135681.9</v>
      </c>
      <c r="O140" s="252">
        <v>51865</v>
      </c>
      <c r="P140" s="253">
        <v>3.1420900865069108E-2</v>
      </c>
    </row>
    <row r="141" spans="1:16" ht="12.75" customHeight="1">
      <c r="A141" s="245">
        <v>131</v>
      </c>
      <c r="B141" s="257" t="s">
        <v>68</v>
      </c>
      <c r="C141" s="249" t="s">
        <v>184</v>
      </c>
      <c r="D141" s="250">
        <v>45379</v>
      </c>
      <c r="E141" s="249">
        <v>1338.45</v>
      </c>
      <c r="F141" s="249">
        <v>1340.4166666666667</v>
      </c>
      <c r="G141" s="251">
        <v>1328.8333333333335</v>
      </c>
      <c r="H141" s="251">
        <v>1319.2166666666667</v>
      </c>
      <c r="I141" s="251">
        <v>1307.6333333333334</v>
      </c>
      <c r="J141" s="251">
        <v>1350.0333333333335</v>
      </c>
      <c r="K141" s="251">
        <v>1361.616666666667</v>
      </c>
      <c r="L141" s="251">
        <v>1371.2333333333336</v>
      </c>
      <c r="M141" s="252">
        <v>1352</v>
      </c>
      <c r="N141" s="252">
        <v>1330.8</v>
      </c>
      <c r="O141" s="252">
        <v>6886550</v>
      </c>
      <c r="P141" s="253">
        <v>1.0654612963112438E-2</v>
      </c>
    </row>
    <row r="142" spans="1:16" ht="12.75" customHeight="1">
      <c r="A142" s="245">
        <v>132</v>
      </c>
      <c r="B142" s="257" t="s">
        <v>132</v>
      </c>
      <c r="C142" s="249" t="s">
        <v>185</v>
      </c>
      <c r="D142" s="250">
        <v>45379</v>
      </c>
      <c r="E142" s="249">
        <v>139.69999999999999</v>
      </c>
      <c r="F142" s="249">
        <v>138.83333333333334</v>
      </c>
      <c r="G142" s="251">
        <v>136.41666666666669</v>
      </c>
      <c r="H142" s="251">
        <v>133.13333333333335</v>
      </c>
      <c r="I142" s="251">
        <v>130.7166666666667</v>
      </c>
      <c r="J142" s="251">
        <v>142.11666666666667</v>
      </c>
      <c r="K142" s="251">
        <v>144.53333333333336</v>
      </c>
      <c r="L142" s="251">
        <v>147.81666666666666</v>
      </c>
      <c r="M142" s="252">
        <v>141.25</v>
      </c>
      <c r="N142" s="252">
        <v>135.55000000000001</v>
      </c>
      <c r="O142" s="252">
        <v>78487500</v>
      </c>
      <c r="P142" s="253">
        <v>-1.2083451335787785E-2</v>
      </c>
    </row>
    <row r="143" spans="1:16" ht="12.75" customHeight="1">
      <c r="A143" s="245">
        <v>133</v>
      </c>
      <c r="B143" s="257" t="s">
        <v>45</v>
      </c>
      <c r="C143" s="249" t="s">
        <v>186</v>
      </c>
      <c r="D143" s="250">
        <v>45379</v>
      </c>
      <c r="E143" s="249">
        <v>5214.55</v>
      </c>
      <c r="F143" s="249">
        <v>5235.4833333333336</v>
      </c>
      <c r="G143" s="251">
        <v>5179.0666666666675</v>
      </c>
      <c r="H143" s="251">
        <v>5143.5833333333339</v>
      </c>
      <c r="I143" s="251">
        <v>5087.1666666666679</v>
      </c>
      <c r="J143" s="251">
        <v>5270.9666666666672</v>
      </c>
      <c r="K143" s="251">
        <v>5327.3833333333332</v>
      </c>
      <c r="L143" s="251">
        <v>5362.8666666666668</v>
      </c>
      <c r="M143" s="252">
        <v>5291.9</v>
      </c>
      <c r="N143" s="252">
        <v>5200</v>
      </c>
      <c r="O143" s="252">
        <v>1225650</v>
      </c>
      <c r="P143" s="253">
        <v>-1.0415405110815066E-2</v>
      </c>
    </row>
    <row r="144" spans="1:16" ht="12.75" customHeight="1">
      <c r="A144" s="245">
        <v>134</v>
      </c>
      <c r="B144" s="257" t="s">
        <v>39</v>
      </c>
      <c r="C144" s="249" t="s">
        <v>187</v>
      </c>
      <c r="D144" s="250">
        <v>45379</v>
      </c>
      <c r="E144" s="249">
        <v>3015.35</v>
      </c>
      <c r="F144" s="249">
        <v>3006.9666666666667</v>
      </c>
      <c r="G144" s="251">
        <v>2979.6333333333332</v>
      </c>
      <c r="H144" s="251">
        <v>2943.9166666666665</v>
      </c>
      <c r="I144" s="251">
        <v>2916.583333333333</v>
      </c>
      <c r="J144" s="251">
        <v>3042.6833333333334</v>
      </c>
      <c r="K144" s="251">
        <v>3070.0166666666664</v>
      </c>
      <c r="L144" s="251">
        <v>3105.7333333333336</v>
      </c>
      <c r="M144" s="252">
        <v>3034.3</v>
      </c>
      <c r="N144" s="252">
        <v>2971.25</v>
      </c>
      <c r="O144" s="252">
        <v>1951050</v>
      </c>
      <c r="P144" s="253">
        <v>-5.4289646734974771E-3</v>
      </c>
    </row>
    <row r="145" spans="1:16" ht="12.75" customHeight="1">
      <c r="A145" s="245">
        <v>135</v>
      </c>
      <c r="B145" s="257" t="s">
        <v>59</v>
      </c>
      <c r="C145" s="249" t="s">
        <v>188</v>
      </c>
      <c r="D145" s="250">
        <v>45379</v>
      </c>
      <c r="E145" s="249">
        <v>2590.5500000000002</v>
      </c>
      <c r="F145" s="249">
        <v>2589.2999999999997</v>
      </c>
      <c r="G145" s="251">
        <v>2566.2499999999995</v>
      </c>
      <c r="H145" s="251">
        <v>2541.9499999999998</v>
      </c>
      <c r="I145" s="251">
        <v>2518.8999999999996</v>
      </c>
      <c r="J145" s="251">
        <v>2613.5999999999995</v>
      </c>
      <c r="K145" s="251">
        <v>2636.6499999999996</v>
      </c>
      <c r="L145" s="251">
        <v>2660.9499999999994</v>
      </c>
      <c r="M145" s="252">
        <v>2612.35</v>
      </c>
      <c r="N145" s="252">
        <v>2565</v>
      </c>
      <c r="O145" s="252">
        <v>5102400</v>
      </c>
      <c r="P145" s="253">
        <v>5.9936908517350162E-3</v>
      </c>
    </row>
    <row r="146" spans="1:16" ht="12.75" customHeight="1">
      <c r="A146" s="245">
        <v>136</v>
      </c>
      <c r="B146" s="257" t="s">
        <v>132</v>
      </c>
      <c r="C146" s="249" t="s">
        <v>189</v>
      </c>
      <c r="D146" s="250">
        <v>45379</v>
      </c>
      <c r="E146" s="249">
        <v>202.65</v>
      </c>
      <c r="F146" s="249">
        <v>201.03333333333333</v>
      </c>
      <c r="G146" s="251">
        <v>197.36666666666667</v>
      </c>
      <c r="H146" s="251">
        <v>192.08333333333334</v>
      </c>
      <c r="I146" s="251">
        <v>188.41666666666669</v>
      </c>
      <c r="J146" s="251">
        <v>206.31666666666666</v>
      </c>
      <c r="K146" s="251">
        <v>209.98333333333335</v>
      </c>
      <c r="L146" s="251">
        <v>215.26666666666665</v>
      </c>
      <c r="M146" s="252">
        <v>204.7</v>
      </c>
      <c r="N146" s="252">
        <v>195.75</v>
      </c>
      <c r="O146" s="252">
        <v>93465000</v>
      </c>
      <c r="P146" s="253">
        <v>-1.3114130951249643E-2</v>
      </c>
    </row>
    <row r="147" spans="1:16" ht="12.75" customHeight="1">
      <c r="A147" s="245">
        <v>137</v>
      </c>
      <c r="B147" s="257" t="s">
        <v>190</v>
      </c>
      <c r="C147" s="249" t="s">
        <v>191</v>
      </c>
      <c r="D147" s="250">
        <v>45379</v>
      </c>
      <c r="E147" s="249">
        <v>318.39999999999998</v>
      </c>
      <c r="F147" s="249">
        <v>319.73333333333335</v>
      </c>
      <c r="G147" s="251">
        <v>314.9666666666667</v>
      </c>
      <c r="H147" s="251">
        <v>311.53333333333336</v>
      </c>
      <c r="I147" s="251">
        <v>306.76666666666671</v>
      </c>
      <c r="J147" s="251">
        <v>323.16666666666669</v>
      </c>
      <c r="K147" s="251">
        <v>327.93333333333334</v>
      </c>
      <c r="L147" s="251">
        <v>331.36666666666667</v>
      </c>
      <c r="M147" s="252">
        <v>324.5</v>
      </c>
      <c r="N147" s="252">
        <v>316.3</v>
      </c>
      <c r="O147" s="252">
        <v>105279000</v>
      </c>
      <c r="P147" s="253">
        <v>3.366715758468336E-2</v>
      </c>
    </row>
    <row r="148" spans="1:16" ht="12.75" customHeight="1">
      <c r="A148" s="245">
        <v>138</v>
      </c>
      <c r="B148" s="257" t="s">
        <v>108</v>
      </c>
      <c r="C148" s="249" t="s">
        <v>192</v>
      </c>
      <c r="D148" s="250">
        <v>45379</v>
      </c>
      <c r="E148" s="249">
        <v>1348.6</v>
      </c>
      <c r="F148" s="249">
        <v>1339.5666666666666</v>
      </c>
      <c r="G148" s="251">
        <v>1325.1333333333332</v>
      </c>
      <c r="H148" s="251">
        <v>1301.6666666666665</v>
      </c>
      <c r="I148" s="251">
        <v>1287.2333333333331</v>
      </c>
      <c r="J148" s="251">
        <v>1363.0333333333333</v>
      </c>
      <c r="K148" s="251">
        <v>1377.4666666666667</v>
      </c>
      <c r="L148" s="251">
        <v>1400.9333333333334</v>
      </c>
      <c r="M148" s="252">
        <v>1354</v>
      </c>
      <c r="N148" s="252">
        <v>1316.1</v>
      </c>
      <c r="O148" s="252">
        <v>5975900</v>
      </c>
      <c r="P148" s="253">
        <v>-2.0087235996326905E-2</v>
      </c>
    </row>
    <row r="149" spans="1:16" ht="12.75" customHeight="1">
      <c r="A149" s="245">
        <v>139</v>
      </c>
      <c r="B149" s="257" t="s">
        <v>87</v>
      </c>
      <c r="C149" s="249" t="s">
        <v>193</v>
      </c>
      <c r="D149" s="250">
        <v>45379</v>
      </c>
      <c r="E149" s="249">
        <v>8648.15</v>
      </c>
      <c r="F149" s="249">
        <v>8572.0666666666657</v>
      </c>
      <c r="G149" s="251">
        <v>8407.3333333333321</v>
      </c>
      <c r="H149" s="251">
        <v>8166.5166666666664</v>
      </c>
      <c r="I149" s="251">
        <v>8001.7833333333328</v>
      </c>
      <c r="J149" s="251">
        <v>8812.8833333333314</v>
      </c>
      <c r="K149" s="251">
        <v>8977.616666666665</v>
      </c>
      <c r="L149" s="251">
        <v>9218.4333333333307</v>
      </c>
      <c r="M149" s="252">
        <v>8736.7999999999993</v>
      </c>
      <c r="N149" s="252">
        <v>8331.25</v>
      </c>
      <c r="O149" s="252">
        <v>1235800</v>
      </c>
      <c r="P149" s="253">
        <v>4.7998643147896876E-2</v>
      </c>
    </row>
    <row r="150" spans="1:16" ht="12.75" customHeight="1">
      <c r="A150" s="245">
        <v>140</v>
      </c>
      <c r="B150" s="257" t="s">
        <v>84</v>
      </c>
      <c r="C150" s="254" t="s">
        <v>194</v>
      </c>
      <c r="D150" s="250">
        <v>45379</v>
      </c>
      <c r="E150" s="249">
        <v>262.2</v>
      </c>
      <c r="F150" s="249">
        <v>261.49999999999994</v>
      </c>
      <c r="G150" s="251">
        <v>259.34999999999991</v>
      </c>
      <c r="H150" s="251">
        <v>256.49999999999994</v>
      </c>
      <c r="I150" s="251">
        <v>254.34999999999991</v>
      </c>
      <c r="J150" s="251">
        <v>264.34999999999991</v>
      </c>
      <c r="K150" s="251">
        <v>266.49999999999989</v>
      </c>
      <c r="L150" s="251">
        <v>269.34999999999991</v>
      </c>
      <c r="M150" s="252">
        <v>263.64999999999998</v>
      </c>
      <c r="N150" s="252">
        <v>258.64999999999998</v>
      </c>
      <c r="O150" s="252">
        <v>92253700</v>
      </c>
      <c r="P150" s="253">
        <v>-1.4598840317473372E-2</v>
      </c>
    </row>
    <row r="151" spans="1:16" ht="12.75" customHeight="1">
      <c r="A151" s="245">
        <v>141</v>
      </c>
      <c r="B151" s="257" t="s">
        <v>47</v>
      </c>
      <c r="C151" s="256" t="s">
        <v>195</v>
      </c>
      <c r="D151" s="250">
        <v>45379</v>
      </c>
      <c r="E151" s="249">
        <v>34879.85</v>
      </c>
      <c r="F151" s="249">
        <v>34994.283333333333</v>
      </c>
      <c r="G151" s="251">
        <v>34500.916666666664</v>
      </c>
      <c r="H151" s="251">
        <v>34121.98333333333</v>
      </c>
      <c r="I151" s="251">
        <v>33628.616666666661</v>
      </c>
      <c r="J151" s="251">
        <v>35373.216666666667</v>
      </c>
      <c r="K151" s="251">
        <v>35866.583333333336</v>
      </c>
      <c r="L151" s="251">
        <v>36245.51666666667</v>
      </c>
      <c r="M151" s="252">
        <v>35487.65</v>
      </c>
      <c r="N151" s="252">
        <v>34615.35</v>
      </c>
      <c r="O151" s="252">
        <v>178950</v>
      </c>
      <c r="P151" s="253">
        <v>-2.1007713769899884E-2</v>
      </c>
    </row>
    <row r="152" spans="1:16" ht="12.75" customHeight="1">
      <c r="A152" s="245">
        <v>142</v>
      </c>
      <c r="B152" s="257" t="s">
        <v>43</v>
      </c>
      <c r="C152" s="249" t="s">
        <v>196</v>
      </c>
      <c r="D152" s="250">
        <v>45379</v>
      </c>
      <c r="E152" s="249">
        <v>826.7</v>
      </c>
      <c r="F152" s="249">
        <v>828.36666666666667</v>
      </c>
      <c r="G152" s="251">
        <v>818.43333333333339</v>
      </c>
      <c r="H152" s="251">
        <v>810.16666666666674</v>
      </c>
      <c r="I152" s="251">
        <v>800.23333333333346</v>
      </c>
      <c r="J152" s="251">
        <v>836.63333333333333</v>
      </c>
      <c r="K152" s="251">
        <v>846.56666666666649</v>
      </c>
      <c r="L152" s="251">
        <v>854.83333333333326</v>
      </c>
      <c r="M152" s="252">
        <v>838.3</v>
      </c>
      <c r="N152" s="252">
        <v>820.1</v>
      </c>
      <c r="O152" s="252">
        <v>12665250</v>
      </c>
      <c r="P152" s="253">
        <v>-7.6977318133740749E-3</v>
      </c>
    </row>
    <row r="153" spans="1:16" ht="12.75" customHeight="1">
      <c r="A153" s="245">
        <v>143</v>
      </c>
      <c r="B153" s="257" t="s">
        <v>87</v>
      </c>
      <c r="C153" s="249" t="s">
        <v>197</v>
      </c>
      <c r="D153" s="250">
        <v>45379</v>
      </c>
      <c r="E153" s="249">
        <v>8176.5</v>
      </c>
      <c r="F153" s="249">
        <v>8246.5166666666682</v>
      </c>
      <c r="G153" s="251">
        <v>8043.8833333333369</v>
      </c>
      <c r="H153" s="251">
        <v>7911.2666666666682</v>
      </c>
      <c r="I153" s="251">
        <v>7708.6333333333369</v>
      </c>
      <c r="J153" s="251">
        <v>8379.1333333333369</v>
      </c>
      <c r="K153" s="251">
        <v>8581.7666666666682</v>
      </c>
      <c r="L153" s="251">
        <v>8714.3833333333369</v>
      </c>
      <c r="M153" s="252">
        <v>8449.15</v>
      </c>
      <c r="N153" s="252">
        <v>8113.9</v>
      </c>
      <c r="O153" s="252">
        <v>1599800</v>
      </c>
      <c r="P153" s="253">
        <v>3.9168561221175707E-2</v>
      </c>
    </row>
    <row r="154" spans="1:16" ht="12.75" customHeight="1">
      <c r="A154" s="245">
        <v>144</v>
      </c>
      <c r="B154" s="257" t="s">
        <v>84</v>
      </c>
      <c r="C154" s="249" t="s">
        <v>198</v>
      </c>
      <c r="D154" s="250">
        <v>45379</v>
      </c>
      <c r="E154" s="249">
        <v>265.3</v>
      </c>
      <c r="F154" s="249">
        <v>264.68333333333334</v>
      </c>
      <c r="G154" s="251">
        <v>262.61666666666667</v>
      </c>
      <c r="H154" s="251">
        <v>259.93333333333334</v>
      </c>
      <c r="I154" s="251">
        <v>257.86666666666667</v>
      </c>
      <c r="J154" s="251">
        <v>267.36666666666667</v>
      </c>
      <c r="K154" s="251">
        <v>269.43333333333339</v>
      </c>
      <c r="L154" s="251">
        <v>272.11666666666667</v>
      </c>
      <c r="M154" s="252">
        <v>266.75</v>
      </c>
      <c r="N154" s="252">
        <v>262</v>
      </c>
      <c r="O154" s="252">
        <v>40191000</v>
      </c>
      <c r="P154" s="253">
        <v>-4.6065829556430644E-3</v>
      </c>
    </row>
    <row r="155" spans="1:16" ht="12.75" customHeight="1">
      <c r="A155" s="245">
        <v>145</v>
      </c>
      <c r="B155" s="257" t="s">
        <v>68</v>
      </c>
      <c r="C155" s="254" t="s">
        <v>199</v>
      </c>
      <c r="D155" s="250">
        <v>45379</v>
      </c>
      <c r="E155" s="249">
        <v>373.3</v>
      </c>
      <c r="F155" s="249">
        <v>376.23333333333329</v>
      </c>
      <c r="G155" s="251">
        <v>366.46666666666658</v>
      </c>
      <c r="H155" s="251">
        <v>359.63333333333327</v>
      </c>
      <c r="I155" s="251">
        <v>349.86666666666656</v>
      </c>
      <c r="J155" s="251">
        <v>383.06666666666661</v>
      </c>
      <c r="K155" s="251">
        <v>392.83333333333337</v>
      </c>
      <c r="L155" s="251">
        <v>399.66666666666663</v>
      </c>
      <c r="M155" s="252">
        <v>386</v>
      </c>
      <c r="N155" s="252">
        <v>369.4</v>
      </c>
      <c r="O155" s="252">
        <v>86486125</v>
      </c>
      <c r="P155" s="253">
        <v>1.7459883296863602E-2</v>
      </c>
    </row>
    <row r="156" spans="1:16" ht="12.75" customHeight="1">
      <c r="A156" s="245">
        <v>146</v>
      </c>
      <c r="B156" s="257" t="s">
        <v>59</v>
      </c>
      <c r="C156" s="249" t="s">
        <v>200</v>
      </c>
      <c r="D156" s="250">
        <v>45379</v>
      </c>
      <c r="E156" s="249">
        <v>2933.45</v>
      </c>
      <c r="F156" s="249">
        <v>2915.5833333333335</v>
      </c>
      <c r="G156" s="251">
        <v>2882.166666666667</v>
      </c>
      <c r="H156" s="251">
        <v>2830.8833333333337</v>
      </c>
      <c r="I156" s="251">
        <v>2797.4666666666672</v>
      </c>
      <c r="J156" s="251">
        <v>2966.8666666666668</v>
      </c>
      <c r="K156" s="251">
        <v>3000.2833333333338</v>
      </c>
      <c r="L156" s="251">
        <v>3051.5666666666666</v>
      </c>
      <c r="M156" s="252">
        <v>2949</v>
      </c>
      <c r="N156" s="252">
        <v>2864.3</v>
      </c>
      <c r="O156" s="252">
        <v>2142250</v>
      </c>
      <c r="P156" s="253">
        <v>5.3971606241933591E-3</v>
      </c>
    </row>
    <row r="157" spans="1:16" ht="12.75" customHeight="1">
      <c r="A157" s="245">
        <v>147</v>
      </c>
      <c r="B157" s="257" t="s">
        <v>39</v>
      </c>
      <c r="C157" s="249" t="s">
        <v>201</v>
      </c>
      <c r="D157" s="250">
        <v>45379</v>
      </c>
      <c r="E157" s="249">
        <v>3742.7</v>
      </c>
      <c r="F157" s="249">
        <v>3712.2333333333336</v>
      </c>
      <c r="G157" s="251">
        <v>3667.4666666666672</v>
      </c>
      <c r="H157" s="251">
        <v>3592.2333333333336</v>
      </c>
      <c r="I157" s="251">
        <v>3547.4666666666672</v>
      </c>
      <c r="J157" s="251">
        <v>3787.4666666666672</v>
      </c>
      <c r="K157" s="251">
        <v>3832.2333333333336</v>
      </c>
      <c r="L157" s="251">
        <v>3907.4666666666672</v>
      </c>
      <c r="M157" s="252">
        <v>3757</v>
      </c>
      <c r="N157" s="252">
        <v>3637</v>
      </c>
      <c r="O157" s="252">
        <v>1864750</v>
      </c>
      <c r="P157" s="253">
        <v>6.6126855600539807E-3</v>
      </c>
    </row>
    <row r="158" spans="1:16" ht="12.75" customHeight="1">
      <c r="A158" s="245">
        <v>148</v>
      </c>
      <c r="B158" s="257" t="s">
        <v>63</v>
      </c>
      <c r="C158" s="249" t="s">
        <v>202</v>
      </c>
      <c r="D158" s="250">
        <v>45379</v>
      </c>
      <c r="E158" s="249">
        <v>120.3</v>
      </c>
      <c r="F158" s="249">
        <v>119.5</v>
      </c>
      <c r="G158" s="251">
        <v>118.3</v>
      </c>
      <c r="H158" s="251">
        <v>116.3</v>
      </c>
      <c r="I158" s="251">
        <v>115.1</v>
      </c>
      <c r="J158" s="251">
        <v>121.5</v>
      </c>
      <c r="K158" s="251">
        <v>122.69999999999999</v>
      </c>
      <c r="L158" s="251">
        <v>124.7</v>
      </c>
      <c r="M158" s="252">
        <v>120.7</v>
      </c>
      <c r="N158" s="252">
        <v>117.5</v>
      </c>
      <c r="O158" s="252">
        <v>243888000</v>
      </c>
      <c r="P158" s="253">
        <v>9.6373571783407858E-3</v>
      </c>
    </row>
    <row r="159" spans="1:16" ht="12.75" customHeight="1">
      <c r="A159" s="245">
        <v>149</v>
      </c>
      <c r="B159" s="257" t="s">
        <v>45</v>
      </c>
      <c r="C159" s="249" t="s">
        <v>203</v>
      </c>
      <c r="D159" s="250">
        <v>45379</v>
      </c>
      <c r="E159" s="249">
        <v>4813.45</v>
      </c>
      <c r="F159" s="249">
        <v>4848.583333333333</v>
      </c>
      <c r="G159" s="251">
        <v>4760.3666666666659</v>
      </c>
      <c r="H159" s="251">
        <v>4707.2833333333328</v>
      </c>
      <c r="I159" s="251">
        <v>4619.0666666666657</v>
      </c>
      <c r="J159" s="251">
        <v>4901.6666666666661</v>
      </c>
      <c r="K159" s="251">
        <v>4989.8833333333332</v>
      </c>
      <c r="L159" s="251">
        <v>5042.9666666666662</v>
      </c>
      <c r="M159" s="252">
        <v>4936.8</v>
      </c>
      <c r="N159" s="252">
        <v>4795.5</v>
      </c>
      <c r="O159" s="252">
        <v>1978300</v>
      </c>
      <c r="P159" s="253">
        <v>1.8534726870205426E-2</v>
      </c>
    </row>
    <row r="160" spans="1:16" ht="12.75" customHeight="1">
      <c r="A160" s="245">
        <v>150</v>
      </c>
      <c r="B160" s="257" t="s">
        <v>190</v>
      </c>
      <c r="C160" s="249" t="s">
        <v>204</v>
      </c>
      <c r="D160" s="250">
        <v>45379</v>
      </c>
      <c r="E160" s="249">
        <v>265.64999999999998</v>
      </c>
      <c r="F160" s="249">
        <v>264.51666666666671</v>
      </c>
      <c r="G160" s="251">
        <v>261.73333333333341</v>
      </c>
      <c r="H160" s="251">
        <v>257.81666666666672</v>
      </c>
      <c r="I160" s="251">
        <v>255.03333333333342</v>
      </c>
      <c r="J160" s="251">
        <v>268.43333333333339</v>
      </c>
      <c r="K160" s="251">
        <v>271.2166666666667</v>
      </c>
      <c r="L160" s="251">
        <v>275.13333333333338</v>
      </c>
      <c r="M160" s="252">
        <v>267.3</v>
      </c>
      <c r="N160" s="252">
        <v>260.60000000000002</v>
      </c>
      <c r="O160" s="252">
        <v>67395600</v>
      </c>
      <c r="P160" s="253">
        <v>1.7998912452419795E-2</v>
      </c>
    </row>
    <row r="161" spans="1:16" ht="12.75" customHeight="1">
      <c r="A161" s="245">
        <v>151</v>
      </c>
      <c r="B161" s="257" t="s">
        <v>205</v>
      </c>
      <c r="C161" s="256" t="s">
        <v>206</v>
      </c>
      <c r="D161" s="250">
        <v>45379</v>
      </c>
      <c r="E161" s="249">
        <v>1315.8</v>
      </c>
      <c r="F161" s="249">
        <v>1314.2166666666665</v>
      </c>
      <c r="G161" s="251">
        <v>1304.583333333333</v>
      </c>
      <c r="H161" s="251">
        <v>1293.3666666666666</v>
      </c>
      <c r="I161" s="251">
        <v>1283.7333333333331</v>
      </c>
      <c r="J161" s="251">
        <v>1325.4333333333329</v>
      </c>
      <c r="K161" s="251">
        <v>1335.0666666666666</v>
      </c>
      <c r="L161" s="251">
        <v>1346.2833333333328</v>
      </c>
      <c r="M161" s="252">
        <v>1323.85</v>
      </c>
      <c r="N161" s="252">
        <v>1303</v>
      </c>
      <c r="O161" s="252">
        <v>7326814</v>
      </c>
      <c r="P161" s="253">
        <v>6.8795793948207397E-3</v>
      </c>
    </row>
    <row r="162" spans="1:16" ht="12.75" customHeight="1">
      <c r="A162" s="245">
        <v>152</v>
      </c>
      <c r="B162" s="257" t="s">
        <v>49</v>
      </c>
      <c r="C162" s="249" t="s">
        <v>208</v>
      </c>
      <c r="D162" s="250">
        <v>45379</v>
      </c>
      <c r="E162" s="249">
        <v>804.95</v>
      </c>
      <c r="F162" s="249">
        <v>805.06666666666661</v>
      </c>
      <c r="G162" s="251">
        <v>799.48333333333323</v>
      </c>
      <c r="H162" s="251">
        <v>794.01666666666665</v>
      </c>
      <c r="I162" s="251">
        <v>788.43333333333328</v>
      </c>
      <c r="J162" s="251">
        <v>810.53333333333319</v>
      </c>
      <c r="K162" s="251">
        <v>816.11666666666667</v>
      </c>
      <c r="L162" s="251">
        <v>821.58333333333314</v>
      </c>
      <c r="M162" s="252">
        <v>810.65</v>
      </c>
      <c r="N162" s="252">
        <v>799.6</v>
      </c>
      <c r="O162" s="252">
        <v>4771050</v>
      </c>
      <c r="P162" s="253">
        <v>4.6536602827993555E-3</v>
      </c>
    </row>
    <row r="163" spans="1:16" ht="12.75" customHeight="1">
      <c r="A163" s="245">
        <v>153</v>
      </c>
      <c r="B163" s="257" t="s">
        <v>63</v>
      </c>
      <c r="C163" s="249" t="s">
        <v>209</v>
      </c>
      <c r="D163" s="250">
        <v>45379</v>
      </c>
      <c r="E163" s="249">
        <v>227</v>
      </c>
      <c r="F163" s="249">
        <v>226.93333333333331</v>
      </c>
      <c r="G163" s="251">
        <v>223.06666666666661</v>
      </c>
      <c r="H163" s="251">
        <v>219.1333333333333</v>
      </c>
      <c r="I163" s="251">
        <v>215.26666666666659</v>
      </c>
      <c r="J163" s="251">
        <v>230.86666666666662</v>
      </c>
      <c r="K163" s="251">
        <v>234.73333333333335</v>
      </c>
      <c r="L163" s="251">
        <v>238.66666666666663</v>
      </c>
      <c r="M163" s="252">
        <v>230.8</v>
      </c>
      <c r="N163" s="252">
        <v>223</v>
      </c>
      <c r="O163" s="252">
        <v>66177500</v>
      </c>
      <c r="P163" s="253">
        <v>-8.3910844727477056E-3</v>
      </c>
    </row>
    <row r="164" spans="1:16" ht="12.75" customHeight="1">
      <c r="A164" s="245">
        <v>154</v>
      </c>
      <c r="B164" s="257" t="s">
        <v>190</v>
      </c>
      <c r="C164" s="249" t="s">
        <v>210</v>
      </c>
      <c r="D164" s="250">
        <v>45379</v>
      </c>
      <c r="E164" s="249">
        <v>434.7</v>
      </c>
      <c r="F164" s="249">
        <v>439.90000000000003</v>
      </c>
      <c r="G164" s="251">
        <v>426.60000000000008</v>
      </c>
      <c r="H164" s="251">
        <v>418.50000000000006</v>
      </c>
      <c r="I164" s="251">
        <v>405.2000000000001</v>
      </c>
      <c r="J164" s="251">
        <v>448.00000000000006</v>
      </c>
      <c r="K164" s="251">
        <v>461.3</v>
      </c>
      <c r="L164" s="251">
        <v>469.40000000000003</v>
      </c>
      <c r="M164" s="252">
        <v>453.2</v>
      </c>
      <c r="N164" s="252">
        <v>431.8</v>
      </c>
      <c r="O164" s="252">
        <v>43900000</v>
      </c>
      <c r="P164" s="253">
        <v>1.9602378298030472E-2</v>
      </c>
    </row>
    <row r="165" spans="1:16" ht="12.75" customHeight="1">
      <c r="A165" s="245">
        <v>155</v>
      </c>
      <c r="B165" s="257" t="s">
        <v>84</v>
      </c>
      <c r="C165" s="249" t="s">
        <v>211</v>
      </c>
      <c r="D165" s="250">
        <v>45379</v>
      </c>
      <c r="E165" s="249">
        <v>2884.8</v>
      </c>
      <c r="F165" s="249">
        <v>2872.2999999999997</v>
      </c>
      <c r="G165" s="251">
        <v>2855.9999999999995</v>
      </c>
      <c r="H165" s="251">
        <v>2827.2</v>
      </c>
      <c r="I165" s="251">
        <v>2810.8999999999996</v>
      </c>
      <c r="J165" s="251">
        <v>2901.0999999999995</v>
      </c>
      <c r="K165" s="251">
        <v>2917.3999999999996</v>
      </c>
      <c r="L165" s="251">
        <v>2946.1999999999994</v>
      </c>
      <c r="M165" s="252">
        <v>2888.6</v>
      </c>
      <c r="N165" s="252">
        <v>2843.5</v>
      </c>
      <c r="O165" s="252">
        <v>41556500</v>
      </c>
      <c r="P165" s="253">
        <v>-1.8133919289292127E-2</v>
      </c>
    </row>
    <row r="166" spans="1:16" ht="12.75" customHeight="1">
      <c r="A166" s="245">
        <v>156</v>
      </c>
      <c r="B166" s="257" t="s">
        <v>132</v>
      </c>
      <c r="C166" s="249" t="s">
        <v>212</v>
      </c>
      <c r="D166" s="250">
        <v>45379</v>
      </c>
      <c r="E166" s="249">
        <v>126</v>
      </c>
      <c r="F166" s="249">
        <v>125.06666666666666</v>
      </c>
      <c r="G166" s="251">
        <v>123.28333333333333</v>
      </c>
      <c r="H166" s="251">
        <v>120.56666666666666</v>
      </c>
      <c r="I166" s="251">
        <v>118.78333333333333</v>
      </c>
      <c r="J166" s="251">
        <v>127.78333333333333</v>
      </c>
      <c r="K166" s="251">
        <v>129.56666666666666</v>
      </c>
      <c r="L166" s="251">
        <v>132.28333333333333</v>
      </c>
      <c r="M166" s="252">
        <v>126.85</v>
      </c>
      <c r="N166" s="252">
        <v>122.35</v>
      </c>
      <c r="O166" s="252">
        <v>139176000</v>
      </c>
      <c r="P166" s="253">
        <v>-7.7568014601038047E-3</v>
      </c>
    </row>
    <row r="167" spans="1:16" ht="12.75" customHeight="1">
      <c r="A167" s="245">
        <v>157</v>
      </c>
      <c r="B167" s="257" t="s">
        <v>63</v>
      </c>
      <c r="C167" s="249" t="s">
        <v>213</v>
      </c>
      <c r="D167" s="250">
        <v>45379</v>
      </c>
      <c r="E167" s="249">
        <v>698.9</v>
      </c>
      <c r="F167" s="249">
        <v>697.55000000000007</v>
      </c>
      <c r="G167" s="251">
        <v>693.85000000000014</v>
      </c>
      <c r="H167" s="251">
        <v>688.80000000000007</v>
      </c>
      <c r="I167" s="251">
        <v>685.10000000000014</v>
      </c>
      <c r="J167" s="251">
        <v>702.60000000000014</v>
      </c>
      <c r="K167" s="251">
        <v>706.30000000000018</v>
      </c>
      <c r="L167" s="251">
        <v>711.35000000000014</v>
      </c>
      <c r="M167" s="252">
        <v>701.25</v>
      </c>
      <c r="N167" s="252">
        <v>692.5</v>
      </c>
      <c r="O167" s="252">
        <v>23323200</v>
      </c>
      <c r="P167" s="253">
        <v>9.8372012469691728E-3</v>
      </c>
    </row>
    <row r="168" spans="1:16" ht="12.75" customHeight="1">
      <c r="A168" s="245">
        <v>158</v>
      </c>
      <c r="B168" s="257" t="s">
        <v>68</v>
      </c>
      <c r="C168" s="249" t="s">
        <v>214</v>
      </c>
      <c r="D168" s="250">
        <v>45379</v>
      </c>
      <c r="E168" s="249">
        <v>1494.45</v>
      </c>
      <c r="F168" s="249">
        <v>1495.05</v>
      </c>
      <c r="G168" s="251">
        <v>1483.8999999999999</v>
      </c>
      <c r="H168" s="251">
        <v>1473.35</v>
      </c>
      <c r="I168" s="251">
        <v>1462.1999999999998</v>
      </c>
      <c r="J168" s="251">
        <v>1505.6</v>
      </c>
      <c r="K168" s="251">
        <v>1516.75</v>
      </c>
      <c r="L168" s="251">
        <v>1527.3</v>
      </c>
      <c r="M168" s="252">
        <v>1506.2</v>
      </c>
      <c r="N168" s="252">
        <v>1484.5</v>
      </c>
      <c r="O168" s="252">
        <v>8853000</v>
      </c>
      <c r="P168" s="253">
        <v>1.2610448657459037E-2</v>
      </c>
    </row>
    <row r="169" spans="1:16" ht="12.75" customHeight="1">
      <c r="A169" s="245">
        <v>159</v>
      </c>
      <c r="B169" s="257" t="s">
        <v>63</v>
      </c>
      <c r="C169" s="254" t="s">
        <v>215</v>
      </c>
      <c r="D169" s="250">
        <v>45379</v>
      </c>
      <c r="E169" s="249">
        <v>733.95</v>
      </c>
      <c r="F169" s="249">
        <v>733.19999999999993</v>
      </c>
      <c r="G169" s="251">
        <v>725.84999999999991</v>
      </c>
      <c r="H169" s="251">
        <v>717.75</v>
      </c>
      <c r="I169" s="251">
        <v>710.4</v>
      </c>
      <c r="J169" s="251">
        <v>741.29999999999984</v>
      </c>
      <c r="K169" s="251">
        <v>748.65</v>
      </c>
      <c r="L169" s="251">
        <v>756.74999999999977</v>
      </c>
      <c r="M169" s="252">
        <v>740.55</v>
      </c>
      <c r="N169" s="252">
        <v>725.1</v>
      </c>
      <c r="O169" s="252">
        <v>102327000</v>
      </c>
      <c r="P169" s="253">
        <v>3.2948729596317498E-2</v>
      </c>
    </row>
    <row r="170" spans="1:16" ht="12.75" customHeight="1">
      <c r="A170" s="245">
        <v>160</v>
      </c>
      <c r="B170" s="257" t="s">
        <v>49</v>
      </c>
      <c r="C170" s="249" t="s">
        <v>216</v>
      </c>
      <c r="D170" s="250">
        <v>45379</v>
      </c>
      <c r="E170" s="249">
        <v>25370.2</v>
      </c>
      <c r="F170" s="249">
        <v>25280.566666666666</v>
      </c>
      <c r="G170" s="251">
        <v>25127.133333333331</v>
      </c>
      <c r="H170" s="251">
        <v>24884.066666666666</v>
      </c>
      <c r="I170" s="251">
        <v>24730.633333333331</v>
      </c>
      <c r="J170" s="251">
        <v>25523.633333333331</v>
      </c>
      <c r="K170" s="251">
        <v>25677.066666666666</v>
      </c>
      <c r="L170" s="251">
        <v>25920.133333333331</v>
      </c>
      <c r="M170" s="252">
        <v>25434</v>
      </c>
      <c r="N170" s="252">
        <v>25037.5</v>
      </c>
      <c r="O170" s="252">
        <v>279700</v>
      </c>
      <c r="P170" s="253">
        <v>-1.1835364776541247E-2</v>
      </c>
    </row>
    <row r="171" spans="1:16" ht="12.75" customHeight="1">
      <c r="A171" s="245">
        <v>161</v>
      </c>
      <c r="B171" s="257" t="s">
        <v>41</v>
      </c>
      <c r="C171" s="249" t="s">
        <v>217</v>
      </c>
      <c r="D171" s="250">
        <v>45379</v>
      </c>
      <c r="E171" s="249">
        <v>4839.8500000000004</v>
      </c>
      <c r="F171" s="249">
        <v>4824.6500000000005</v>
      </c>
      <c r="G171" s="251">
        <v>4785.2000000000007</v>
      </c>
      <c r="H171" s="251">
        <v>4730.55</v>
      </c>
      <c r="I171" s="251">
        <v>4691.1000000000004</v>
      </c>
      <c r="J171" s="251">
        <v>4879.3000000000011</v>
      </c>
      <c r="K171" s="251">
        <v>4918.75</v>
      </c>
      <c r="L171" s="251">
        <v>4973.4000000000015</v>
      </c>
      <c r="M171" s="252">
        <v>4864.1000000000004</v>
      </c>
      <c r="N171" s="252">
        <v>4770</v>
      </c>
      <c r="O171" s="252">
        <v>1064100</v>
      </c>
      <c r="P171" s="253">
        <v>6.2411347517730498E-3</v>
      </c>
    </row>
    <row r="172" spans="1:16" ht="12.75" customHeight="1">
      <c r="A172" s="245">
        <v>162</v>
      </c>
      <c r="B172" s="257" t="s">
        <v>47</v>
      </c>
      <c r="C172" s="249" t="s">
        <v>218</v>
      </c>
      <c r="D172" s="250">
        <v>45379</v>
      </c>
      <c r="E172" s="249">
        <v>2478.9</v>
      </c>
      <c r="F172" s="249">
        <v>2464.15</v>
      </c>
      <c r="G172" s="251">
        <v>2439.0500000000002</v>
      </c>
      <c r="H172" s="251">
        <v>2399.2000000000003</v>
      </c>
      <c r="I172" s="251">
        <v>2374.1000000000004</v>
      </c>
      <c r="J172" s="251">
        <v>2504</v>
      </c>
      <c r="K172" s="251">
        <v>2529.0999999999995</v>
      </c>
      <c r="L172" s="251">
        <v>2568.9499999999998</v>
      </c>
      <c r="M172" s="252">
        <v>2489.25</v>
      </c>
      <c r="N172" s="252">
        <v>2424.3000000000002</v>
      </c>
      <c r="O172" s="252">
        <v>3405000</v>
      </c>
      <c r="P172" s="253">
        <v>1.4751899865891819E-2</v>
      </c>
    </row>
    <row r="173" spans="1:16" ht="12.75" customHeight="1">
      <c r="A173" s="245">
        <v>163</v>
      </c>
      <c r="B173" s="257" t="s">
        <v>68</v>
      </c>
      <c r="C173" s="249" t="s">
        <v>219</v>
      </c>
      <c r="D173" s="250">
        <v>45379</v>
      </c>
      <c r="E173" s="249">
        <v>2313</v>
      </c>
      <c r="F173" s="249">
        <v>2307.8166666666666</v>
      </c>
      <c r="G173" s="251">
        <v>2282.1833333333334</v>
      </c>
      <c r="H173" s="251">
        <v>2251.3666666666668</v>
      </c>
      <c r="I173" s="251">
        <v>2225.7333333333336</v>
      </c>
      <c r="J173" s="251">
        <v>2338.6333333333332</v>
      </c>
      <c r="K173" s="251">
        <v>2364.2666666666664</v>
      </c>
      <c r="L173" s="251">
        <v>2395.083333333333</v>
      </c>
      <c r="M173" s="252">
        <v>2333.4499999999998</v>
      </c>
      <c r="N173" s="252">
        <v>2277</v>
      </c>
      <c r="O173" s="252">
        <v>6408300</v>
      </c>
      <c r="P173" s="253">
        <v>-2.2290369827901866E-2</v>
      </c>
    </row>
    <row r="174" spans="1:16" ht="12.75" customHeight="1">
      <c r="A174" s="245">
        <v>164</v>
      </c>
      <c r="B174" s="257" t="s">
        <v>43</v>
      </c>
      <c r="C174" s="249" t="s">
        <v>220</v>
      </c>
      <c r="D174" s="250">
        <v>45379</v>
      </c>
      <c r="E174" s="249">
        <v>1571.9</v>
      </c>
      <c r="F174" s="249">
        <v>1564.9666666666665</v>
      </c>
      <c r="G174" s="251">
        <v>1554.333333333333</v>
      </c>
      <c r="H174" s="251">
        <v>1536.7666666666667</v>
      </c>
      <c r="I174" s="251">
        <v>1526.1333333333332</v>
      </c>
      <c r="J174" s="251">
        <v>1582.5333333333328</v>
      </c>
      <c r="K174" s="251">
        <v>1593.1666666666665</v>
      </c>
      <c r="L174" s="251">
        <v>1610.7333333333327</v>
      </c>
      <c r="M174" s="252">
        <v>1575.6</v>
      </c>
      <c r="N174" s="252">
        <v>1547.4</v>
      </c>
      <c r="O174" s="252">
        <v>13848100</v>
      </c>
      <c r="P174" s="253">
        <v>-1.3021353023348633E-2</v>
      </c>
    </row>
    <row r="175" spans="1:16" ht="12.75" customHeight="1">
      <c r="A175" s="245">
        <v>165</v>
      </c>
      <c r="B175" s="257" t="s">
        <v>205</v>
      </c>
      <c r="C175" s="249" t="s">
        <v>221</v>
      </c>
      <c r="D175" s="250">
        <v>45379</v>
      </c>
      <c r="E175" s="249">
        <v>592.9</v>
      </c>
      <c r="F175" s="249">
        <v>591.0333333333333</v>
      </c>
      <c r="G175" s="251">
        <v>583.36666666666656</v>
      </c>
      <c r="H175" s="251">
        <v>573.83333333333326</v>
      </c>
      <c r="I175" s="251">
        <v>566.16666666666652</v>
      </c>
      <c r="J175" s="251">
        <v>600.56666666666661</v>
      </c>
      <c r="K175" s="251">
        <v>608.23333333333335</v>
      </c>
      <c r="L175" s="251">
        <v>617.76666666666665</v>
      </c>
      <c r="M175" s="252">
        <v>598.70000000000005</v>
      </c>
      <c r="N175" s="252">
        <v>581.5</v>
      </c>
      <c r="O175" s="252">
        <v>6904500</v>
      </c>
      <c r="P175" s="253">
        <v>-1.2867252841518335E-2</v>
      </c>
    </row>
    <row r="176" spans="1:16" ht="12.75" customHeight="1">
      <c r="A176" s="245">
        <v>166</v>
      </c>
      <c r="B176" s="257" t="s">
        <v>43</v>
      </c>
      <c r="C176" s="249" t="s">
        <v>222</v>
      </c>
      <c r="D176" s="250">
        <v>45379</v>
      </c>
      <c r="E176" s="249">
        <v>683.4</v>
      </c>
      <c r="F176" s="249">
        <v>680.41666666666663</v>
      </c>
      <c r="G176" s="251">
        <v>674.58333333333326</v>
      </c>
      <c r="H176" s="251">
        <v>665.76666666666665</v>
      </c>
      <c r="I176" s="251">
        <v>659.93333333333328</v>
      </c>
      <c r="J176" s="251">
        <v>689.23333333333323</v>
      </c>
      <c r="K176" s="251">
        <v>695.06666666666649</v>
      </c>
      <c r="L176" s="251">
        <v>703.88333333333321</v>
      </c>
      <c r="M176" s="252">
        <v>686.25</v>
      </c>
      <c r="N176" s="252">
        <v>671.6</v>
      </c>
      <c r="O176" s="252">
        <v>5078000</v>
      </c>
      <c r="P176" s="253">
        <v>3.7556829412927458E-3</v>
      </c>
    </row>
    <row r="177" spans="1:16" ht="12.75" customHeight="1">
      <c r="A177" s="245">
        <v>167</v>
      </c>
      <c r="B177" s="257" t="s">
        <v>39</v>
      </c>
      <c r="C177" s="249" t="s">
        <v>223</v>
      </c>
      <c r="D177" s="250">
        <v>45379</v>
      </c>
      <c r="E177" s="249">
        <v>1138.3</v>
      </c>
      <c r="F177" s="249">
        <v>1130.4666666666667</v>
      </c>
      <c r="G177" s="251">
        <v>1118.9333333333334</v>
      </c>
      <c r="H177" s="251">
        <v>1099.5666666666666</v>
      </c>
      <c r="I177" s="251">
        <v>1088.0333333333333</v>
      </c>
      <c r="J177" s="251">
        <v>1149.8333333333335</v>
      </c>
      <c r="K177" s="251">
        <v>1161.3666666666668</v>
      </c>
      <c r="L177" s="251">
        <v>1180.7333333333336</v>
      </c>
      <c r="M177" s="252">
        <v>1142</v>
      </c>
      <c r="N177" s="252">
        <v>1111.0999999999999</v>
      </c>
      <c r="O177" s="252">
        <v>11213950</v>
      </c>
      <c r="P177" s="253">
        <v>-7.3515092502434275E-3</v>
      </c>
    </row>
    <row r="178" spans="1:16" ht="12.75" customHeight="1">
      <c r="A178" s="245">
        <v>168</v>
      </c>
      <c r="B178" s="257" t="s">
        <v>79</v>
      </c>
      <c r="C178" s="256" t="s">
        <v>224</v>
      </c>
      <c r="D178" s="250">
        <v>45379</v>
      </c>
      <c r="E178" s="249">
        <v>1963.95</v>
      </c>
      <c r="F178" s="249">
        <v>1949.8166666666668</v>
      </c>
      <c r="G178" s="251">
        <v>1924.7333333333336</v>
      </c>
      <c r="H178" s="251">
        <v>1885.5166666666667</v>
      </c>
      <c r="I178" s="251">
        <v>1860.4333333333334</v>
      </c>
      <c r="J178" s="251">
        <v>1989.0333333333338</v>
      </c>
      <c r="K178" s="251">
        <v>2014.1166666666672</v>
      </c>
      <c r="L178" s="251">
        <v>2053.3333333333339</v>
      </c>
      <c r="M178" s="252">
        <v>1974.9</v>
      </c>
      <c r="N178" s="252">
        <v>1910.6</v>
      </c>
      <c r="O178" s="252">
        <v>6951500</v>
      </c>
      <c r="P178" s="253">
        <v>-2.8688230653374455E-3</v>
      </c>
    </row>
    <row r="179" spans="1:16" ht="12.75" customHeight="1">
      <c r="A179" s="245">
        <v>169</v>
      </c>
      <c r="B179" s="257" t="s">
        <v>59</v>
      </c>
      <c r="C179" s="249" t="s">
        <v>225</v>
      </c>
      <c r="D179" s="250">
        <v>45379</v>
      </c>
      <c r="E179" s="249">
        <v>1188.9000000000001</v>
      </c>
      <c r="F179" s="249">
        <v>1198.5166666666667</v>
      </c>
      <c r="G179" s="251">
        <v>1176.9833333333333</v>
      </c>
      <c r="H179" s="251">
        <v>1165.0666666666666</v>
      </c>
      <c r="I179" s="251">
        <v>1143.5333333333333</v>
      </c>
      <c r="J179" s="251">
        <v>1210.4333333333334</v>
      </c>
      <c r="K179" s="251">
        <v>1231.9666666666667</v>
      </c>
      <c r="L179" s="251">
        <v>1243.8833333333334</v>
      </c>
      <c r="M179" s="252">
        <v>1220.05</v>
      </c>
      <c r="N179" s="252">
        <v>1186.5999999999999</v>
      </c>
      <c r="O179" s="252">
        <v>10392300</v>
      </c>
      <c r="P179" s="253">
        <v>2.4669447155914456E-2</v>
      </c>
    </row>
    <row r="180" spans="1:16" ht="12.75" customHeight="1">
      <c r="A180" s="245">
        <v>170</v>
      </c>
      <c r="B180" s="257" t="s">
        <v>56</v>
      </c>
      <c r="C180" s="255" t="s">
        <v>226</v>
      </c>
      <c r="D180" s="250">
        <v>45379</v>
      </c>
      <c r="E180" s="249">
        <v>973.5</v>
      </c>
      <c r="F180" s="249">
        <v>963.51666666666677</v>
      </c>
      <c r="G180" s="251">
        <v>951.13333333333355</v>
      </c>
      <c r="H180" s="251">
        <v>928.76666666666677</v>
      </c>
      <c r="I180" s="251">
        <v>916.38333333333355</v>
      </c>
      <c r="J180" s="251">
        <v>985.88333333333355</v>
      </c>
      <c r="K180" s="251">
        <v>998.26666666666677</v>
      </c>
      <c r="L180" s="251">
        <v>1020.6333333333336</v>
      </c>
      <c r="M180" s="252">
        <v>975.9</v>
      </c>
      <c r="N180" s="252">
        <v>941.15</v>
      </c>
      <c r="O180" s="252">
        <v>66658650</v>
      </c>
      <c r="P180" s="253">
        <v>-2.2280745757043724E-2</v>
      </c>
    </row>
    <row r="181" spans="1:16" ht="12.75" customHeight="1">
      <c r="A181" s="245">
        <v>171</v>
      </c>
      <c r="B181" s="257" t="s">
        <v>190</v>
      </c>
      <c r="C181" s="249" t="s">
        <v>227</v>
      </c>
      <c r="D181" s="250">
        <v>45379</v>
      </c>
      <c r="E181" s="249">
        <v>393.2</v>
      </c>
      <c r="F181" s="249">
        <v>389.45</v>
      </c>
      <c r="G181" s="251">
        <v>383.75</v>
      </c>
      <c r="H181" s="251">
        <v>374.3</v>
      </c>
      <c r="I181" s="251">
        <v>368.6</v>
      </c>
      <c r="J181" s="251">
        <v>398.9</v>
      </c>
      <c r="K181" s="251">
        <v>404.59999999999991</v>
      </c>
      <c r="L181" s="251">
        <v>414.04999999999995</v>
      </c>
      <c r="M181" s="252">
        <v>395.15</v>
      </c>
      <c r="N181" s="252">
        <v>380</v>
      </c>
      <c r="O181" s="252">
        <v>94084875</v>
      </c>
      <c r="P181" s="253">
        <v>-7.6887480867119922E-3</v>
      </c>
    </row>
    <row r="182" spans="1:16" ht="12.75" customHeight="1">
      <c r="A182" s="245">
        <v>172</v>
      </c>
      <c r="B182" s="257" t="s">
        <v>132</v>
      </c>
      <c r="C182" s="249" t="s">
        <v>228</v>
      </c>
      <c r="D182" s="250">
        <v>45379</v>
      </c>
      <c r="E182" s="249">
        <v>149.9</v>
      </c>
      <c r="F182" s="249">
        <v>147.73333333333335</v>
      </c>
      <c r="G182" s="251">
        <v>144.76666666666671</v>
      </c>
      <c r="H182" s="251">
        <v>139.63333333333335</v>
      </c>
      <c r="I182" s="251">
        <v>136.66666666666671</v>
      </c>
      <c r="J182" s="251">
        <v>152.8666666666667</v>
      </c>
      <c r="K182" s="251">
        <v>155.83333333333334</v>
      </c>
      <c r="L182" s="251">
        <v>160.9666666666667</v>
      </c>
      <c r="M182" s="252">
        <v>150.69999999999999</v>
      </c>
      <c r="N182" s="252">
        <v>142.6</v>
      </c>
      <c r="O182" s="252">
        <v>278355000</v>
      </c>
      <c r="P182" s="253">
        <v>-9.2864440501156095E-2</v>
      </c>
    </row>
    <row r="183" spans="1:16" ht="12.75" customHeight="1">
      <c r="A183" s="245">
        <v>173</v>
      </c>
      <c r="B183" s="257" t="s">
        <v>87</v>
      </c>
      <c r="C183" s="249" t="s">
        <v>229</v>
      </c>
      <c r="D183" s="250">
        <v>45379</v>
      </c>
      <c r="E183" s="249">
        <v>4153.1000000000004</v>
      </c>
      <c r="F183" s="249">
        <v>4180.2333333333327</v>
      </c>
      <c r="G183" s="251">
        <v>4096.2666666666655</v>
      </c>
      <c r="H183" s="251">
        <v>4039.4333333333325</v>
      </c>
      <c r="I183" s="251">
        <v>3955.4666666666653</v>
      </c>
      <c r="J183" s="251">
        <v>4237.0666666666657</v>
      </c>
      <c r="K183" s="251">
        <v>4321.0333333333328</v>
      </c>
      <c r="L183" s="251">
        <v>4377.8666666666659</v>
      </c>
      <c r="M183" s="252">
        <v>4264.2</v>
      </c>
      <c r="N183" s="252">
        <v>4123.3999999999996</v>
      </c>
      <c r="O183" s="252">
        <v>13591200</v>
      </c>
      <c r="P183" s="253">
        <v>-5.0220354617197911E-3</v>
      </c>
    </row>
    <row r="184" spans="1:16" ht="12.75" customHeight="1">
      <c r="A184" s="245">
        <v>174</v>
      </c>
      <c r="B184" s="257" t="s">
        <v>87</v>
      </c>
      <c r="C184" s="249" t="s">
        <v>230</v>
      </c>
      <c r="D184" s="250">
        <v>45379</v>
      </c>
      <c r="E184" s="249">
        <v>1273.55</v>
      </c>
      <c r="F184" s="249">
        <v>1278.05</v>
      </c>
      <c r="G184" s="251">
        <v>1265.0999999999999</v>
      </c>
      <c r="H184" s="251">
        <v>1256.6499999999999</v>
      </c>
      <c r="I184" s="251">
        <v>1243.6999999999998</v>
      </c>
      <c r="J184" s="251">
        <v>1286.5</v>
      </c>
      <c r="K184" s="251">
        <v>1299.4500000000003</v>
      </c>
      <c r="L184" s="251">
        <v>1307.9000000000001</v>
      </c>
      <c r="M184" s="252">
        <v>1291</v>
      </c>
      <c r="N184" s="252">
        <v>1269.5999999999999</v>
      </c>
      <c r="O184" s="252">
        <v>13413000</v>
      </c>
      <c r="P184" s="253">
        <v>-7.3708982727232362E-3</v>
      </c>
    </row>
    <row r="185" spans="1:16" ht="12.75" customHeight="1">
      <c r="A185" s="245">
        <v>175</v>
      </c>
      <c r="B185" s="257" t="s">
        <v>59</v>
      </c>
      <c r="C185" s="249" t="s">
        <v>231</v>
      </c>
      <c r="D185" s="250">
        <v>45379</v>
      </c>
      <c r="E185" s="249">
        <v>3591.85</v>
      </c>
      <c r="F185" s="249">
        <v>3601.4166666666665</v>
      </c>
      <c r="G185" s="251">
        <v>3567.2833333333328</v>
      </c>
      <c r="H185" s="251">
        <v>3542.7166666666662</v>
      </c>
      <c r="I185" s="251">
        <v>3508.5833333333326</v>
      </c>
      <c r="J185" s="251">
        <v>3625.9833333333331</v>
      </c>
      <c r="K185" s="251">
        <v>3660.1166666666672</v>
      </c>
      <c r="L185" s="251">
        <v>3684.6833333333334</v>
      </c>
      <c r="M185" s="252">
        <v>3635.55</v>
      </c>
      <c r="N185" s="252">
        <v>3576.85</v>
      </c>
      <c r="O185" s="252">
        <v>5301100</v>
      </c>
      <c r="P185" s="253">
        <v>2.7439541430654954E-2</v>
      </c>
    </row>
    <row r="186" spans="1:16" ht="12.75" customHeight="1">
      <c r="A186" s="245">
        <v>176</v>
      </c>
      <c r="B186" s="257" t="s">
        <v>43</v>
      </c>
      <c r="C186" s="249" t="s">
        <v>232</v>
      </c>
      <c r="D186" s="250">
        <v>45379</v>
      </c>
      <c r="E186" s="249">
        <v>2578.1999999999998</v>
      </c>
      <c r="F186" s="249">
        <v>2578.8333333333335</v>
      </c>
      <c r="G186" s="251">
        <v>2552.9666666666672</v>
      </c>
      <c r="H186" s="251">
        <v>2527.7333333333336</v>
      </c>
      <c r="I186" s="251">
        <v>2501.8666666666672</v>
      </c>
      <c r="J186" s="251">
        <v>2604.0666666666671</v>
      </c>
      <c r="K186" s="251">
        <v>2629.9333333333329</v>
      </c>
      <c r="L186" s="251">
        <v>2655.166666666667</v>
      </c>
      <c r="M186" s="252">
        <v>2604.6999999999998</v>
      </c>
      <c r="N186" s="252">
        <v>2553.6</v>
      </c>
      <c r="O186" s="252">
        <v>1527500</v>
      </c>
      <c r="P186" s="253">
        <v>-4.0213634935595349E-2</v>
      </c>
    </row>
    <row r="187" spans="1:16" ht="12.75" customHeight="1">
      <c r="A187" s="245">
        <v>177</v>
      </c>
      <c r="B187" s="257" t="s">
        <v>45</v>
      </c>
      <c r="C187" s="249" t="s">
        <v>233</v>
      </c>
      <c r="D187" s="250">
        <v>45379</v>
      </c>
      <c r="E187" s="249">
        <v>4084.75</v>
      </c>
      <c r="F187" s="249">
        <v>4066.3666666666663</v>
      </c>
      <c r="G187" s="251">
        <v>4035.083333333333</v>
      </c>
      <c r="H187" s="251">
        <v>3985.4166666666665</v>
      </c>
      <c r="I187" s="251">
        <v>3954.1333333333332</v>
      </c>
      <c r="J187" s="251">
        <v>4116.0333333333328</v>
      </c>
      <c r="K187" s="251">
        <v>4147.3166666666666</v>
      </c>
      <c r="L187" s="251">
        <v>4196.9833333333327</v>
      </c>
      <c r="M187" s="252">
        <v>4097.6499999999996</v>
      </c>
      <c r="N187" s="252">
        <v>4016.7</v>
      </c>
      <c r="O187" s="252">
        <v>2915200</v>
      </c>
      <c r="P187" s="253">
        <v>5.4914881933003845E-4</v>
      </c>
    </row>
    <row r="188" spans="1:16" ht="12.75" customHeight="1">
      <c r="A188" s="245">
        <v>178</v>
      </c>
      <c r="B188" s="257" t="s">
        <v>56</v>
      </c>
      <c r="C188" s="249" t="s">
        <v>234</v>
      </c>
      <c r="D188" s="250">
        <v>45379</v>
      </c>
      <c r="E188" s="249">
        <v>2030.85</v>
      </c>
      <c r="F188" s="249">
        <v>2037.1499999999999</v>
      </c>
      <c r="G188" s="251">
        <v>2006.3999999999996</v>
      </c>
      <c r="H188" s="251">
        <v>1981.9499999999998</v>
      </c>
      <c r="I188" s="251">
        <v>1951.1999999999996</v>
      </c>
      <c r="J188" s="251">
        <v>2061.5999999999995</v>
      </c>
      <c r="K188" s="251">
        <v>2092.3500000000004</v>
      </c>
      <c r="L188" s="251">
        <v>2116.7999999999997</v>
      </c>
      <c r="M188" s="252">
        <v>2067.9</v>
      </c>
      <c r="N188" s="252">
        <v>2012.7</v>
      </c>
      <c r="O188" s="252">
        <v>5084450</v>
      </c>
      <c r="P188" s="253">
        <v>4.6334716459197787E-3</v>
      </c>
    </row>
    <row r="189" spans="1:16" ht="12.75" customHeight="1">
      <c r="A189" s="245">
        <v>179</v>
      </c>
      <c r="B189" s="257" t="s">
        <v>59</v>
      </c>
      <c r="C189" s="249" t="s">
        <v>235</v>
      </c>
      <c r="D189" s="250">
        <v>45379</v>
      </c>
      <c r="E189" s="249">
        <v>1736.15</v>
      </c>
      <c r="F189" s="249">
        <v>1727.3333333333333</v>
      </c>
      <c r="G189" s="251">
        <v>1694.6666666666665</v>
      </c>
      <c r="H189" s="251">
        <v>1653.1833333333332</v>
      </c>
      <c r="I189" s="251">
        <v>1620.5166666666664</v>
      </c>
      <c r="J189" s="251">
        <v>1768.8166666666666</v>
      </c>
      <c r="K189" s="251">
        <v>1801.4833333333331</v>
      </c>
      <c r="L189" s="251">
        <v>1842.9666666666667</v>
      </c>
      <c r="M189" s="252">
        <v>1760</v>
      </c>
      <c r="N189" s="252">
        <v>1685.85</v>
      </c>
      <c r="O189" s="252">
        <v>2419200</v>
      </c>
      <c r="P189" s="253">
        <v>-4.5303867403314914E-2</v>
      </c>
    </row>
    <row r="190" spans="1:16" ht="12.75" customHeight="1">
      <c r="A190" s="245">
        <v>180</v>
      </c>
      <c r="B190" s="257" t="s">
        <v>49</v>
      </c>
      <c r="C190" s="249" t="s">
        <v>236</v>
      </c>
      <c r="D190" s="250">
        <v>45379</v>
      </c>
      <c r="E190" s="249">
        <v>9647.2999999999993</v>
      </c>
      <c r="F190" s="249">
        <v>9654.6833333333325</v>
      </c>
      <c r="G190" s="251">
        <v>9599.366666666665</v>
      </c>
      <c r="H190" s="251">
        <v>9551.4333333333325</v>
      </c>
      <c r="I190" s="251">
        <v>9496.116666666665</v>
      </c>
      <c r="J190" s="251">
        <v>9702.616666666665</v>
      </c>
      <c r="K190" s="251">
        <v>9757.9333333333343</v>
      </c>
      <c r="L190" s="251">
        <v>9805.866666666665</v>
      </c>
      <c r="M190" s="252">
        <v>9710</v>
      </c>
      <c r="N190" s="252">
        <v>9606.75</v>
      </c>
      <c r="O190" s="252">
        <v>2179600</v>
      </c>
      <c r="P190" s="253">
        <v>1.1790920063132485E-2</v>
      </c>
    </row>
    <row r="191" spans="1:16" ht="12.75" customHeight="1">
      <c r="A191" s="245">
        <v>181</v>
      </c>
      <c r="B191" s="257" t="s">
        <v>39</v>
      </c>
      <c r="C191" s="249" t="s">
        <v>237</v>
      </c>
      <c r="D191" s="250">
        <v>45379</v>
      </c>
      <c r="E191" s="249">
        <v>467.65</v>
      </c>
      <c r="F191" s="249">
        <v>470.08333333333331</v>
      </c>
      <c r="G191" s="251">
        <v>462.06666666666661</v>
      </c>
      <c r="H191" s="251">
        <v>456.48333333333329</v>
      </c>
      <c r="I191" s="251">
        <v>448.46666666666658</v>
      </c>
      <c r="J191" s="251">
        <v>475.66666666666663</v>
      </c>
      <c r="K191" s="251">
        <v>483.68333333333339</v>
      </c>
      <c r="L191" s="251">
        <v>489.26666666666665</v>
      </c>
      <c r="M191" s="252">
        <v>478.1</v>
      </c>
      <c r="N191" s="252">
        <v>464.5</v>
      </c>
      <c r="O191" s="252">
        <v>40690000</v>
      </c>
      <c r="P191" s="253">
        <v>4.3333333333333335E-2</v>
      </c>
    </row>
    <row r="192" spans="1:16" ht="12.75" customHeight="1">
      <c r="A192" s="245">
        <v>182</v>
      </c>
      <c r="B192" s="257" t="s">
        <v>132</v>
      </c>
      <c r="C192" s="249" t="s">
        <v>238</v>
      </c>
      <c r="D192" s="250">
        <v>45379</v>
      </c>
      <c r="E192" s="249">
        <v>271.45</v>
      </c>
      <c r="F192" s="249">
        <v>269.38333333333338</v>
      </c>
      <c r="G192" s="251">
        <v>264.76666666666677</v>
      </c>
      <c r="H192" s="251">
        <v>258.08333333333337</v>
      </c>
      <c r="I192" s="251">
        <v>253.46666666666675</v>
      </c>
      <c r="J192" s="251">
        <v>276.06666666666678</v>
      </c>
      <c r="K192" s="251">
        <v>280.68333333333345</v>
      </c>
      <c r="L192" s="251">
        <v>287.36666666666679</v>
      </c>
      <c r="M192" s="252">
        <v>274</v>
      </c>
      <c r="N192" s="252">
        <v>262.7</v>
      </c>
      <c r="O192" s="252">
        <v>120078400</v>
      </c>
      <c r="P192" s="253">
        <v>-2.7696598093710006E-3</v>
      </c>
    </row>
    <row r="193" spans="1:16" ht="12.75" customHeight="1">
      <c r="A193" s="245">
        <v>183</v>
      </c>
      <c r="B193" s="257" t="s">
        <v>41</v>
      </c>
      <c r="C193" s="249" t="s">
        <v>239</v>
      </c>
      <c r="D193" s="250">
        <v>45379</v>
      </c>
      <c r="E193" s="249">
        <v>1058.5</v>
      </c>
      <c r="F193" s="249">
        <v>1055.6000000000001</v>
      </c>
      <c r="G193" s="251">
        <v>1043.6500000000003</v>
      </c>
      <c r="H193" s="251">
        <v>1028.8000000000002</v>
      </c>
      <c r="I193" s="251">
        <v>1016.8500000000004</v>
      </c>
      <c r="J193" s="251">
        <v>1070.4500000000003</v>
      </c>
      <c r="K193" s="251">
        <v>1082.4000000000001</v>
      </c>
      <c r="L193" s="251">
        <v>1097.2500000000002</v>
      </c>
      <c r="M193" s="252">
        <v>1067.55</v>
      </c>
      <c r="N193" s="252">
        <v>1040.75</v>
      </c>
      <c r="O193" s="252">
        <v>8191200</v>
      </c>
      <c r="P193" s="253">
        <v>-1.7205384781513209E-2</v>
      </c>
    </row>
    <row r="194" spans="1:16" ht="12.75" customHeight="1">
      <c r="A194" s="245">
        <v>184</v>
      </c>
      <c r="B194" s="257" t="s">
        <v>87</v>
      </c>
      <c r="C194" s="249" t="s">
        <v>240</v>
      </c>
      <c r="D194" s="250">
        <v>45379</v>
      </c>
      <c r="E194" s="249">
        <v>510.5</v>
      </c>
      <c r="F194" s="249">
        <v>512.93333333333328</v>
      </c>
      <c r="G194" s="251">
        <v>507.01666666666654</v>
      </c>
      <c r="H194" s="251">
        <v>503.53333333333325</v>
      </c>
      <c r="I194" s="251">
        <v>497.6166666666665</v>
      </c>
      <c r="J194" s="251">
        <v>516.41666666666652</v>
      </c>
      <c r="K194" s="251">
        <v>522.33333333333326</v>
      </c>
      <c r="L194" s="251">
        <v>525.81666666666661</v>
      </c>
      <c r="M194" s="252">
        <v>518.85</v>
      </c>
      <c r="N194" s="252">
        <v>509.45</v>
      </c>
      <c r="O194" s="252">
        <v>50643000</v>
      </c>
      <c r="P194" s="253">
        <v>1.0777797736662474E-2</v>
      </c>
    </row>
    <row r="195" spans="1:16" ht="12.75" customHeight="1">
      <c r="A195" s="245">
        <v>185</v>
      </c>
      <c r="B195" s="257" t="s">
        <v>205</v>
      </c>
      <c r="C195" s="249" t="s">
        <v>241</v>
      </c>
      <c r="D195" s="250">
        <v>45379</v>
      </c>
      <c r="E195" s="249">
        <v>143.30000000000001</v>
      </c>
      <c r="F195" s="249">
        <v>143.51666666666668</v>
      </c>
      <c r="G195" s="251">
        <v>142.53333333333336</v>
      </c>
      <c r="H195" s="251">
        <v>141.76666666666668</v>
      </c>
      <c r="I195" s="251">
        <v>140.78333333333336</v>
      </c>
      <c r="J195" s="251">
        <v>144.28333333333336</v>
      </c>
      <c r="K195" s="251">
        <v>145.26666666666665</v>
      </c>
      <c r="L195" s="251">
        <v>146.03333333333336</v>
      </c>
      <c r="M195" s="252">
        <v>144.5</v>
      </c>
      <c r="N195" s="252">
        <v>142.75</v>
      </c>
      <c r="O195" s="252">
        <v>116106000</v>
      </c>
      <c r="P195" s="253">
        <v>-8.7773647253201151E-4</v>
      </c>
    </row>
    <row r="196" spans="1:16" ht="12.75" customHeight="1">
      <c r="A196" s="245">
        <v>186</v>
      </c>
      <c r="B196" s="257" t="s">
        <v>43</v>
      </c>
      <c r="C196" s="249" t="s">
        <v>242</v>
      </c>
      <c r="D196" s="250">
        <v>45379</v>
      </c>
      <c r="E196" s="249">
        <v>995.05</v>
      </c>
      <c r="F196" s="249">
        <v>994.43333333333339</v>
      </c>
      <c r="G196" s="251">
        <v>977.76666666666677</v>
      </c>
      <c r="H196" s="251">
        <v>960.48333333333335</v>
      </c>
      <c r="I196" s="251">
        <v>943.81666666666672</v>
      </c>
      <c r="J196" s="251">
        <v>1011.7166666666668</v>
      </c>
      <c r="K196" s="251">
        <v>1028.3833333333332</v>
      </c>
      <c r="L196" s="251">
        <v>1045.666666666667</v>
      </c>
      <c r="M196" s="252">
        <v>1011.1</v>
      </c>
      <c r="N196" s="252">
        <v>977.15</v>
      </c>
      <c r="O196" s="252">
        <v>8102700</v>
      </c>
      <c r="P196" s="253">
        <v>5.6318197817669835E-2</v>
      </c>
    </row>
    <row r="197" spans="1:16" ht="12.75" customHeight="1">
      <c r="A197" s="245"/>
      <c r="B197" s="257"/>
      <c r="C197" s="249"/>
      <c r="D197" s="250"/>
      <c r="E197" s="249"/>
      <c r="F197" s="249"/>
      <c r="G197" s="251"/>
      <c r="H197" s="251"/>
      <c r="I197" s="251"/>
      <c r="J197" s="251"/>
      <c r="K197" s="251"/>
      <c r="L197" s="251"/>
      <c r="M197" s="252"/>
      <c r="N197" s="252"/>
      <c r="O197" s="252"/>
      <c r="P197" s="253"/>
    </row>
    <row r="198" spans="1:16" ht="12.75" customHeight="1">
      <c r="A198" s="245"/>
      <c r="B198" s="257"/>
      <c r="C198" s="249"/>
      <c r="D198" s="250"/>
      <c r="E198" s="249"/>
      <c r="F198" s="249"/>
      <c r="G198" s="251"/>
      <c r="H198" s="251"/>
      <c r="I198" s="251"/>
      <c r="J198" s="251"/>
      <c r="K198" s="251"/>
      <c r="L198" s="251"/>
      <c r="M198" s="252"/>
      <c r="N198" s="252"/>
      <c r="O198" s="252"/>
      <c r="P198" s="253"/>
    </row>
    <row r="199" spans="1:16" ht="12.75" customHeight="1">
      <c r="A199" s="239"/>
      <c r="B199" s="43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22055.7</v>
      </c>
      <c r="D10" s="34">
        <v>22031.983333333334</v>
      </c>
      <c r="E10" s="34">
        <v>21940.266666666666</v>
      </c>
      <c r="F10" s="34">
        <v>21824.833333333332</v>
      </c>
      <c r="G10" s="34">
        <v>21733.116666666665</v>
      </c>
      <c r="H10" s="34">
        <v>22147.416666666668</v>
      </c>
      <c r="I10" s="34">
        <v>22239.133333333335</v>
      </c>
      <c r="J10" s="34">
        <v>22354.566666666669</v>
      </c>
      <c r="K10" s="34">
        <v>22123.7</v>
      </c>
      <c r="L10" s="34">
        <v>21916.55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46575.9</v>
      </c>
      <c r="D11" s="34">
        <v>46445.766666666663</v>
      </c>
      <c r="E11" s="34">
        <v>46152.283333333326</v>
      </c>
      <c r="F11" s="34">
        <v>45728.666666666664</v>
      </c>
      <c r="G11" s="34">
        <v>45435.183333333327</v>
      </c>
      <c r="H11" s="34">
        <v>46869.383333333324</v>
      </c>
      <c r="I11" s="34">
        <v>47162.866666666661</v>
      </c>
      <c r="J11" s="34">
        <v>47586.483333333323</v>
      </c>
      <c r="K11" s="34">
        <v>46739.25</v>
      </c>
      <c r="L11" s="34">
        <v>46022.15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5509.1</v>
      </c>
      <c r="D12" s="36">
        <v>5504.4333333333343</v>
      </c>
      <c r="E12" s="36">
        <v>5461.3166666666684</v>
      </c>
      <c r="F12" s="36">
        <v>5413.5333333333338</v>
      </c>
      <c r="G12" s="36">
        <v>5370.4166666666679</v>
      </c>
      <c r="H12" s="36">
        <v>5552.216666666669</v>
      </c>
      <c r="I12" s="36">
        <v>5595.3333333333339</v>
      </c>
      <c r="J12" s="36">
        <v>5643.1166666666695</v>
      </c>
      <c r="K12" s="36">
        <v>5547.55</v>
      </c>
      <c r="L12" s="36">
        <v>5456.65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8028.15</v>
      </c>
      <c r="D13" s="36">
        <v>8009.833333333333</v>
      </c>
      <c r="E13" s="36">
        <v>7975.6666666666661</v>
      </c>
      <c r="F13" s="36">
        <v>7923.1833333333334</v>
      </c>
      <c r="G13" s="36">
        <v>7889.0166666666664</v>
      </c>
      <c r="H13" s="36">
        <v>8062.3166666666657</v>
      </c>
      <c r="I13" s="36">
        <v>8096.4833333333318</v>
      </c>
      <c r="J13" s="36">
        <v>8148.9666666666653</v>
      </c>
      <c r="K13" s="36">
        <v>8044</v>
      </c>
      <c r="L13" s="36">
        <v>7957.35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36886.050000000003</v>
      </c>
      <c r="D14" s="36">
        <v>37051.833333333336</v>
      </c>
      <c r="E14" s="36">
        <v>36580.816666666673</v>
      </c>
      <c r="F14" s="36">
        <v>36275.583333333336</v>
      </c>
      <c r="G14" s="36">
        <v>35804.566666666673</v>
      </c>
      <c r="H14" s="36">
        <v>37357.066666666673</v>
      </c>
      <c r="I14" s="36">
        <v>37828.083333333336</v>
      </c>
      <c r="J14" s="36">
        <v>38133.316666666673</v>
      </c>
      <c r="K14" s="36">
        <v>37522.85</v>
      </c>
      <c r="L14" s="36">
        <v>36746.6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8736.25</v>
      </c>
      <c r="D15" s="36">
        <v>8750.8166666666675</v>
      </c>
      <c r="E15" s="36">
        <v>8670.4333333333343</v>
      </c>
      <c r="F15" s="36">
        <v>8604.6166666666668</v>
      </c>
      <c r="G15" s="36">
        <v>8524.2333333333336</v>
      </c>
      <c r="H15" s="36">
        <v>8816.633333333335</v>
      </c>
      <c r="I15" s="36">
        <v>8897.0166666666701</v>
      </c>
      <c r="J15" s="36">
        <v>8962.8333333333358</v>
      </c>
      <c r="K15" s="36">
        <v>8831.2000000000007</v>
      </c>
      <c r="L15" s="36">
        <v>8685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13201.15</v>
      </c>
      <c r="D16" s="36">
        <v>13228.65</v>
      </c>
      <c r="E16" s="36">
        <v>13092.949999999999</v>
      </c>
      <c r="F16" s="36">
        <v>12984.75</v>
      </c>
      <c r="G16" s="36">
        <v>12849.05</v>
      </c>
      <c r="H16" s="36">
        <v>13336.849999999999</v>
      </c>
      <c r="I16" s="36">
        <v>13472.55</v>
      </c>
      <c r="J16" s="36">
        <v>13580.749999999998</v>
      </c>
      <c r="K16" s="36">
        <v>13364.35</v>
      </c>
      <c r="L16" s="36">
        <v>13120.45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5766.75</v>
      </c>
      <c r="D17" s="36">
        <v>5722.7666666666664</v>
      </c>
      <c r="E17" s="36">
        <v>5660.5333333333328</v>
      </c>
      <c r="F17" s="36">
        <v>5554.3166666666666</v>
      </c>
      <c r="G17" s="36">
        <v>5492.083333333333</v>
      </c>
      <c r="H17" s="36">
        <v>5828.9833333333327</v>
      </c>
      <c r="I17" s="36">
        <v>5891.2166666666662</v>
      </c>
      <c r="J17" s="36">
        <v>5997.4333333333325</v>
      </c>
      <c r="K17" s="31">
        <v>5785</v>
      </c>
      <c r="L17" s="31">
        <v>5616.55</v>
      </c>
      <c r="M17" s="31">
        <v>3.06134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2441.5500000000002</v>
      </c>
      <c r="D18" s="36">
        <v>2438.2333333333331</v>
      </c>
      <c r="E18" s="36">
        <v>2396.3666666666663</v>
      </c>
      <c r="F18" s="36">
        <v>2351.1833333333334</v>
      </c>
      <c r="G18" s="36">
        <v>2309.3166666666666</v>
      </c>
      <c r="H18" s="36">
        <v>2483.4166666666661</v>
      </c>
      <c r="I18" s="36">
        <v>2525.2833333333328</v>
      </c>
      <c r="J18" s="36">
        <v>2570.4666666666658</v>
      </c>
      <c r="K18" s="31">
        <v>2480.1</v>
      </c>
      <c r="L18" s="31">
        <v>2393.0500000000002</v>
      </c>
      <c r="M18" s="31">
        <v>6.1258600000000003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1547.35</v>
      </c>
      <c r="D19" s="36">
        <v>1523.3333333333333</v>
      </c>
      <c r="E19" s="36">
        <v>1487.7166666666665</v>
      </c>
      <c r="F19" s="36">
        <v>1428.0833333333333</v>
      </c>
      <c r="G19" s="36">
        <v>1392.4666666666665</v>
      </c>
      <c r="H19" s="36">
        <v>1582.9666666666665</v>
      </c>
      <c r="I19" s="36">
        <v>1618.5833333333333</v>
      </c>
      <c r="J19" s="36">
        <v>1678.2166666666665</v>
      </c>
      <c r="K19" s="31">
        <v>1558.95</v>
      </c>
      <c r="L19" s="31">
        <v>1463.7</v>
      </c>
      <c r="M19" s="31">
        <v>4.3987499999999997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569.85</v>
      </c>
      <c r="D20" s="36">
        <v>573.76666666666665</v>
      </c>
      <c r="E20" s="36">
        <v>563.7833333333333</v>
      </c>
      <c r="F20" s="36">
        <v>557.7166666666667</v>
      </c>
      <c r="G20" s="36">
        <v>547.73333333333335</v>
      </c>
      <c r="H20" s="36">
        <v>579.83333333333326</v>
      </c>
      <c r="I20" s="36">
        <v>589.81666666666661</v>
      </c>
      <c r="J20" s="36">
        <v>595.88333333333321</v>
      </c>
      <c r="K20" s="31">
        <v>583.75</v>
      </c>
      <c r="L20" s="31">
        <v>567.70000000000005</v>
      </c>
      <c r="M20" s="31">
        <v>33.32799</v>
      </c>
      <c r="N20" s="1"/>
      <c r="O20" s="1"/>
    </row>
    <row r="21" spans="1:15" ht="12.75" customHeight="1">
      <c r="A21" s="51">
        <v>12</v>
      </c>
      <c r="B21" s="53" t="s">
        <v>883</v>
      </c>
      <c r="C21" s="31">
        <v>1008.85</v>
      </c>
      <c r="D21" s="36">
        <v>1003.7666666666668</v>
      </c>
      <c r="E21" s="36">
        <v>976.58333333333348</v>
      </c>
      <c r="F21" s="36">
        <v>944.31666666666672</v>
      </c>
      <c r="G21" s="36">
        <v>917.13333333333344</v>
      </c>
      <c r="H21" s="36">
        <v>1036.0333333333335</v>
      </c>
      <c r="I21" s="36">
        <v>1063.2166666666667</v>
      </c>
      <c r="J21" s="36">
        <v>1095.4833333333336</v>
      </c>
      <c r="K21" s="31">
        <v>1030.95</v>
      </c>
      <c r="L21" s="31">
        <v>971.5</v>
      </c>
      <c r="M21" s="31">
        <v>30.083449999999999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3111.75</v>
      </c>
      <c r="D22" s="36">
        <v>3070.6</v>
      </c>
      <c r="E22" s="36">
        <v>3017.2</v>
      </c>
      <c r="F22" s="36">
        <v>2922.65</v>
      </c>
      <c r="G22" s="36">
        <v>2869.25</v>
      </c>
      <c r="H22" s="36">
        <v>3165.1499999999996</v>
      </c>
      <c r="I22" s="36">
        <v>3218.55</v>
      </c>
      <c r="J22" s="36">
        <v>3313.0999999999995</v>
      </c>
      <c r="K22" s="31">
        <v>3124</v>
      </c>
      <c r="L22" s="31">
        <v>2976.05</v>
      </c>
      <c r="M22" s="31">
        <v>30.425149999999999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1869.9</v>
      </c>
      <c r="D23" s="36">
        <v>1840.2166666666665</v>
      </c>
      <c r="E23" s="36">
        <v>1780.5333333333328</v>
      </c>
      <c r="F23" s="36">
        <v>1691.1666666666663</v>
      </c>
      <c r="G23" s="36">
        <v>1631.4833333333327</v>
      </c>
      <c r="H23" s="36">
        <v>1929.583333333333</v>
      </c>
      <c r="I23" s="36">
        <v>1989.2666666666669</v>
      </c>
      <c r="J23" s="36">
        <v>2078.6333333333332</v>
      </c>
      <c r="K23" s="31">
        <v>1899.9</v>
      </c>
      <c r="L23" s="31">
        <v>1750.85</v>
      </c>
      <c r="M23" s="31">
        <v>14.791460000000001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1266.5999999999999</v>
      </c>
      <c r="D24" s="36">
        <v>1254.6333333333332</v>
      </c>
      <c r="E24" s="36">
        <v>1239.2166666666665</v>
      </c>
      <c r="F24" s="36">
        <v>1211.8333333333333</v>
      </c>
      <c r="G24" s="36">
        <v>1196.4166666666665</v>
      </c>
      <c r="H24" s="36">
        <v>1282.0166666666664</v>
      </c>
      <c r="I24" s="36">
        <v>1297.4333333333334</v>
      </c>
      <c r="J24" s="36">
        <v>1324.8166666666664</v>
      </c>
      <c r="K24" s="31">
        <v>1270.05</v>
      </c>
      <c r="L24" s="31">
        <v>1227.25</v>
      </c>
      <c r="M24" s="31">
        <v>48.584440000000001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529.4</v>
      </c>
      <c r="D25" s="36">
        <v>523.80000000000007</v>
      </c>
      <c r="E25" s="36">
        <v>515.60000000000014</v>
      </c>
      <c r="F25" s="36">
        <v>501.80000000000007</v>
      </c>
      <c r="G25" s="36">
        <v>493.60000000000014</v>
      </c>
      <c r="H25" s="36">
        <v>537.60000000000014</v>
      </c>
      <c r="I25" s="36">
        <v>545.80000000000018</v>
      </c>
      <c r="J25" s="36">
        <v>559.60000000000014</v>
      </c>
      <c r="K25" s="31">
        <v>532</v>
      </c>
      <c r="L25" s="31">
        <v>510</v>
      </c>
      <c r="M25" s="31">
        <v>34.86054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947.25</v>
      </c>
      <c r="D26" s="36">
        <v>942.11666666666667</v>
      </c>
      <c r="E26" s="36">
        <v>917.73333333333335</v>
      </c>
      <c r="F26" s="36">
        <v>888.2166666666667</v>
      </c>
      <c r="G26" s="36">
        <v>863.83333333333337</v>
      </c>
      <c r="H26" s="36">
        <v>971.63333333333333</v>
      </c>
      <c r="I26" s="36">
        <v>996.01666666666677</v>
      </c>
      <c r="J26" s="36">
        <v>1025.5333333333333</v>
      </c>
      <c r="K26" s="31">
        <v>966.5</v>
      </c>
      <c r="L26" s="31">
        <v>912.6</v>
      </c>
      <c r="M26" s="31">
        <v>36.73113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337.35</v>
      </c>
      <c r="D27" s="36">
        <v>337.68333333333334</v>
      </c>
      <c r="E27" s="36">
        <v>333.86666666666667</v>
      </c>
      <c r="F27" s="36">
        <v>330.38333333333333</v>
      </c>
      <c r="G27" s="36">
        <v>326.56666666666666</v>
      </c>
      <c r="H27" s="36">
        <v>341.16666666666669</v>
      </c>
      <c r="I27" s="36">
        <v>344.98333333333341</v>
      </c>
      <c r="J27" s="36">
        <v>348.4666666666667</v>
      </c>
      <c r="K27" s="31">
        <v>341.5</v>
      </c>
      <c r="L27" s="31">
        <v>334.2</v>
      </c>
      <c r="M27" s="31">
        <v>15.268990000000001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172.9</v>
      </c>
      <c r="D28" s="36">
        <v>172.79999999999998</v>
      </c>
      <c r="E28" s="36">
        <v>171.19999999999996</v>
      </c>
      <c r="F28" s="36">
        <v>169.49999999999997</v>
      </c>
      <c r="G28" s="36">
        <v>167.89999999999995</v>
      </c>
      <c r="H28" s="36">
        <v>174.49999999999997</v>
      </c>
      <c r="I28" s="36">
        <v>176.1</v>
      </c>
      <c r="J28" s="36">
        <v>177.79999999999998</v>
      </c>
      <c r="K28" s="31">
        <v>174.4</v>
      </c>
      <c r="L28" s="31">
        <v>171.1</v>
      </c>
      <c r="M28" s="31">
        <v>29.436140000000002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208.15</v>
      </c>
      <c r="D29" s="36">
        <v>207.91666666666666</v>
      </c>
      <c r="E29" s="36">
        <v>205.43333333333331</v>
      </c>
      <c r="F29" s="36">
        <v>202.71666666666664</v>
      </c>
      <c r="G29" s="36">
        <v>200.23333333333329</v>
      </c>
      <c r="H29" s="36">
        <v>210.63333333333333</v>
      </c>
      <c r="I29" s="36">
        <v>213.11666666666667</v>
      </c>
      <c r="J29" s="36">
        <v>215.83333333333334</v>
      </c>
      <c r="K29" s="31">
        <v>210.4</v>
      </c>
      <c r="L29" s="31">
        <v>205.2</v>
      </c>
      <c r="M29" s="31">
        <v>31.372250000000001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4975.6499999999996</v>
      </c>
      <c r="D30" s="36">
        <v>4984.8166666666666</v>
      </c>
      <c r="E30" s="36">
        <v>4900.833333333333</v>
      </c>
      <c r="F30" s="36">
        <v>4826.0166666666664</v>
      </c>
      <c r="G30" s="36">
        <v>4742.0333333333328</v>
      </c>
      <c r="H30" s="36">
        <v>5059.6333333333332</v>
      </c>
      <c r="I30" s="36">
        <v>5143.6166666666668</v>
      </c>
      <c r="J30" s="36">
        <v>5218.4333333333334</v>
      </c>
      <c r="K30" s="31">
        <v>5068.8</v>
      </c>
      <c r="L30" s="31">
        <v>4910</v>
      </c>
      <c r="M30" s="31">
        <v>0.81472999999999995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584.65</v>
      </c>
      <c r="D31" s="36">
        <v>587.28333333333342</v>
      </c>
      <c r="E31" s="36">
        <v>579.56666666666683</v>
      </c>
      <c r="F31" s="36">
        <v>574.48333333333346</v>
      </c>
      <c r="G31" s="36">
        <v>566.76666666666688</v>
      </c>
      <c r="H31" s="36">
        <v>592.36666666666679</v>
      </c>
      <c r="I31" s="36">
        <v>600.08333333333326</v>
      </c>
      <c r="J31" s="36">
        <v>605.16666666666674</v>
      </c>
      <c r="K31" s="31">
        <v>595</v>
      </c>
      <c r="L31" s="31">
        <v>582.20000000000005</v>
      </c>
      <c r="M31" s="31">
        <v>63.481090000000002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6136.55</v>
      </c>
      <c r="D32" s="36">
        <v>6086.7166666666672</v>
      </c>
      <c r="E32" s="36">
        <v>6028.4833333333345</v>
      </c>
      <c r="F32" s="36">
        <v>5920.416666666667</v>
      </c>
      <c r="G32" s="36">
        <v>5862.1833333333343</v>
      </c>
      <c r="H32" s="36">
        <v>6194.7833333333347</v>
      </c>
      <c r="I32" s="36">
        <v>6253.0166666666682</v>
      </c>
      <c r="J32" s="36">
        <v>6361.0833333333348</v>
      </c>
      <c r="K32" s="31">
        <v>6144.95</v>
      </c>
      <c r="L32" s="31">
        <v>5978.65</v>
      </c>
      <c r="M32" s="31">
        <v>4.1925800000000004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458.1</v>
      </c>
      <c r="D33" s="36">
        <v>463.73333333333335</v>
      </c>
      <c r="E33" s="36">
        <v>451.56666666666672</v>
      </c>
      <c r="F33" s="36">
        <v>445.03333333333336</v>
      </c>
      <c r="G33" s="36">
        <v>432.86666666666673</v>
      </c>
      <c r="H33" s="36">
        <v>470.26666666666671</v>
      </c>
      <c r="I33" s="36">
        <v>482.43333333333334</v>
      </c>
      <c r="J33" s="36">
        <v>488.9666666666667</v>
      </c>
      <c r="K33" s="31">
        <v>475.9</v>
      </c>
      <c r="L33" s="31">
        <v>457.2</v>
      </c>
      <c r="M33" s="31">
        <v>50.462150000000001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162.65</v>
      </c>
      <c r="D34" s="36">
        <v>161.95000000000002</v>
      </c>
      <c r="E34" s="36">
        <v>160.45000000000005</v>
      </c>
      <c r="F34" s="36">
        <v>158.25000000000003</v>
      </c>
      <c r="G34" s="36">
        <v>156.75000000000006</v>
      </c>
      <c r="H34" s="36">
        <v>164.15000000000003</v>
      </c>
      <c r="I34" s="36">
        <v>165.64999999999998</v>
      </c>
      <c r="J34" s="36">
        <v>167.85000000000002</v>
      </c>
      <c r="K34" s="31">
        <v>163.44999999999999</v>
      </c>
      <c r="L34" s="31">
        <v>159.75</v>
      </c>
      <c r="M34" s="31">
        <v>136.39776000000001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2846.5</v>
      </c>
      <c r="D35" s="36">
        <v>2843.25</v>
      </c>
      <c r="E35" s="36">
        <v>2820.5</v>
      </c>
      <c r="F35" s="36">
        <v>2794.5</v>
      </c>
      <c r="G35" s="36">
        <v>2771.75</v>
      </c>
      <c r="H35" s="36">
        <v>2869.25</v>
      </c>
      <c r="I35" s="36">
        <v>2892</v>
      </c>
      <c r="J35" s="36">
        <v>2918</v>
      </c>
      <c r="K35" s="31">
        <v>2866</v>
      </c>
      <c r="L35" s="31">
        <v>2817.25</v>
      </c>
      <c r="M35" s="31">
        <v>9.4042399999999997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1970.6</v>
      </c>
      <c r="D36" s="36">
        <v>1988.3500000000001</v>
      </c>
      <c r="E36" s="36">
        <v>1926.7000000000003</v>
      </c>
      <c r="F36" s="36">
        <v>1882.8000000000002</v>
      </c>
      <c r="G36" s="36">
        <v>1821.1500000000003</v>
      </c>
      <c r="H36" s="36">
        <v>2032.2500000000002</v>
      </c>
      <c r="I36" s="36">
        <v>2093.9000000000005</v>
      </c>
      <c r="J36" s="36">
        <v>2137.8000000000002</v>
      </c>
      <c r="K36" s="31">
        <v>2050</v>
      </c>
      <c r="L36" s="31">
        <v>1944.45</v>
      </c>
      <c r="M36" s="31">
        <v>17.695499999999999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1017.6</v>
      </c>
      <c r="D37" s="36">
        <v>1010.6166666666667</v>
      </c>
      <c r="E37" s="36">
        <v>996.23333333333335</v>
      </c>
      <c r="F37" s="36">
        <v>974.86666666666667</v>
      </c>
      <c r="G37" s="36">
        <v>960.48333333333335</v>
      </c>
      <c r="H37" s="36">
        <v>1031.9833333333333</v>
      </c>
      <c r="I37" s="36">
        <v>1046.3666666666668</v>
      </c>
      <c r="J37" s="36">
        <v>1067.7333333333333</v>
      </c>
      <c r="K37" s="31">
        <v>1025</v>
      </c>
      <c r="L37" s="31">
        <v>989.25</v>
      </c>
      <c r="M37" s="31">
        <v>22.660119999999999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4010.55</v>
      </c>
      <c r="D38" s="36">
        <v>3982.75</v>
      </c>
      <c r="E38" s="36">
        <v>3946.5</v>
      </c>
      <c r="F38" s="36">
        <v>3882.45</v>
      </c>
      <c r="G38" s="36">
        <v>3846.2</v>
      </c>
      <c r="H38" s="36">
        <v>4046.8</v>
      </c>
      <c r="I38" s="36">
        <v>4083.05</v>
      </c>
      <c r="J38" s="36">
        <v>4147.1000000000004</v>
      </c>
      <c r="K38" s="31">
        <v>4019</v>
      </c>
      <c r="L38" s="31">
        <v>3918.7</v>
      </c>
      <c r="M38" s="31">
        <v>2.3044799999999999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1061.3499999999999</v>
      </c>
      <c r="D39" s="36">
        <v>1057.2833333333333</v>
      </c>
      <c r="E39" s="36">
        <v>1047.6666666666665</v>
      </c>
      <c r="F39" s="36">
        <v>1033.9833333333331</v>
      </c>
      <c r="G39" s="36">
        <v>1024.3666666666663</v>
      </c>
      <c r="H39" s="36">
        <v>1070.9666666666667</v>
      </c>
      <c r="I39" s="36">
        <v>1080.5833333333335</v>
      </c>
      <c r="J39" s="36">
        <v>1094.2666666666669</v>
      </c>
      <c r="K39" s="31">
        <v>1066.9000000000001</v>
      </c>
      <c r="L39" s="31">
        <v>1043.5999999999999</v>
      </c>
      <c r="M39" s="31">
        <v>76.124070000000003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8521.7999999999993</v>
      </c>
      <c r="D40" s="36">
        <v>8454.3833333333332</v>
      </c>
      <c r="E40" s="36">
        <v>8361.6166666666668</v>
      </c>
      <c r="F40" s="36">
        <v>8201.4333333333343</v>
      </c>
      <c r="G40" s="36">
        <v>8108.6666666666679</v>
      </c>
      <c r="H40" s="36">
        <v>8614.5666666666657</v>
      </c>
      <c r="I40" s="36">
        <v>8707.3333333333321</v>
      </c>
      <c r="J40" s="36">
        <v>8867.5166666666646</v>
      </c>
      <c r="K40" s="31">
        <v>8547.15</v>
      </c>
      <c r="L40" s="31">
        <v>8294.2000000000007</v>
      </c>
      <c r="M40" s="31">
        <v>3.6752400000000001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6504.65</v>
      </c>
      <c r="D41" s="36">
        <v>6505.25</v>
      </c>
      <c r="E41" s="36">
        <v>6455.5</v>
      </c>
      <c r="F41" s="36">
        <v>6406.35</v>
      </c>
      <c r="G41" s="36">
        <v>6356.6</v>
      </c>
      <c r="H41" s="36">
        <v>6554.4</v>
      </c>
      <c r="I41" s="36">
        <v>6604.15</v>
      </c>
      <c r="J41" s="36">
        <v>6653.2999999999993</v>
      </c>
      <c r="K41" s="31">
        <v>6555</v>
      </c>
      <c r="L41" s="31">
        <v>6456.1</v>
      </c>
      <c r="M41" s="31">
        <v>6.7642499999999997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1577.05</v>
      </c>
      <c r="D42" s="36">
        <v>1572.3999999999999</v>
      </c>
      <c r="E42" s="36">
        <v>1565.6499999999996</v>
      </c>
      <c r="F42" s="36">
        <v>1554.2499999999998</v>
      </c>
      <c r="G42" s="36">
        <v>1547.4999999999995</v>
      </c>
      <c r="H42" s="36">
        <v>1583.7999999999997</v>
      </c>
      <c r="I42" s="36">
        <v>1590.5500000000002</v>
      </c>
      <c r="J42" s="36">
        <v>1601.9499999999998</v>
      </c>
      <c r="K42" s="31">
        <v>1579.15</v>
      </c>
      <c r="L42" s="31">
        <v>1561</v>
      </c>
      <c r="M42" s="31">
        <v>6.45594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8210.2999999999993</v>
      </c>
      <c r="D43" s="36">
        <v>8201.3833333333332</v>
      </c>
      <c r="E43" s="36">
        <v>8159.0166666666664</v>
      </c>
      <c r="F43" s="36">
        <v>8107.7333333333336</v>
      </c>
      <c r="G43" s="36">
        <v>8065.3666666666668</v>
      </c>
      <c r="H43" s="36">
        <v>8252.6666666666661</v>
      </c>
      <c r="I43" s="36">
        <v>8295.033333333331</v>
      </c>
      <c r="J43" s="36">
        <v>8346.3166666666657</v>
      </c>
      <c r="K43" s="31">
        <v>8243.75</v>
      </c>
      <c r="L43" s="31">
        <v>8150.1</v>
      </c>
      <c r="M43" s="31">
        <v>0.19087000000000001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2260.35</v>
      </c>
      <c r="D44" s="36">
        <v>2257.75</v>
      </c>
      <c r="E44" s="36">
        <v>2235.6</v>
      </c>
      <c r="F44" s="36">
        <v>2210.85</v>
      </c>
      <c r="G44" s="36">
        <v>2188.6999999999998</v>
      </c>
      <c r="H44" s="36">
        <v>2282.5</v>
      </c>
      <c r="I44" s="36">
        <v>2304.6499999999996</v>
      </c>
      <c r="J44" s="36">
        <v>2329.4</v>
      </c>
      <c r="K44" s="31">
        <v>2279.9</v>
      </c>
      <c r="L44" s="31">
        <v>2233</v>
      </c>
      <c r="M44" s="31">
        <v>2.8530799999999998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181.35</v>
      </c>
      <c r="D45" s="36">
        <v>182.76666666666665</v>
      </c>
      <c r="E45" s="36">
        <v>179.3833333333333</v>
      </c>
      <c r="F45" s="36">
        <v>177.41666666666666</v>
      </c>
      <c r="G45" s="36">
        <v>174.0333333333333</v>
      </c>
      <c r="H45" s="36">
        <v>184.73333333333329</v>
      </c>
      <c r="I45" s="36">
        <v>188.11666666666662</v>
      </c>
      <c r="J45" s="36">
        <v>190.08333333333329</v>
      </c>
      <c r="K45" s="31">
        <v>186.15</v>
      </c>
      <c r="L45" s="31">
        <v>180.8</v>
      </c>
      <c r="M45" s="31">
        <v>86.576459999999997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254.5</v>
      </c>
      <c r="D46" s="36">
        <v>254.86666666666665</v>
      </c>
      <c r="E46" s="36">
        <v>251.83333333333331</v>
      </c>
      <c r="F46" s="36">
        <v>249.16666666666666</v>
      </c>
      <c r="G46" s="36">
        <v>246.13333333333333</v>
      </c>
      <c r="H46" s="36">
        <v>257.5333333333333</v>
      </c>
      <c r="I46" s="36">
        <v>260.56666666666666</v>
      </c>
      <c r="J46" s="36">
        <v>263.23333333333329</v>
      </c>
      <c r="K46" s="31">
        <v>257.89999999999998</v>
      </c>
      <c r="L46" s="31">
        <v>252.2</v>
      </c>
      <c r="M46" s="31">
        <v>108.06789999999999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133.1</v>
      </c>
      <c r="D47" s="36">
        <v>133.21666666666667</v>
      </c>
      <c r="E47" s="36">
        <v>131.18333333333334</v>
      </c>
      <c r="F47" s="36">
        <v>129.26666666666668</v>
      </c>
      <c r="G47" s="36">
        <v>127.23333333333335</v>
      </c>
      <c r="H47" s="36">
        <v>135.13333333333333</v>
      </c>
      <c r="I47" s="36">
        <v>137.16666666666669</v>
      </c>
      <c r="J47" s="36">
        <v>139.08333333333331</v>
      </c>
      <c r="K47" s="31">
        <v>135.25</v>
      </c>
      <c r="L47" s="31">
        <v>131.30000000000001</v>
      </c>
      <c r="M47" s="31">
        <v>106.52375000000001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1377.25</v>
      </c>
      <c r="D48" s="36">
        <v>1382.8833333333332</v>
      </c>
      <c r="E48" s="36">
        <v>1367.3166666666664</v>
      </c>
      <c r="F48" s="36">
        <v>1357.3833333333332</v>
      </c>
      <c r="G48" s="36">
        <v>1341.8166666666664</v>
      </c>
      <c r="H48" s="36">
        <v>1392.8166666666664</v>
      </c>
      <c r="I48" s="36">
        <v>1408.383333333333</v>
      </c>
      <c r="J48" s="36">
        <v>1418.3166666666664</v>
      </c>
      <c r="K48" s="31">
        <v>1398.45</v>
      </c>
      <c r="L48" s="31">
        <v>1372.95</v>
      </c>
      <c r="M48" s="31">
        <v>5.3519100000000002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555.25</v>
      </c>
      <c r="D49" s="36">
        <v>555.15</v>
      </c>
      <c r="E49" s="36">
        <v>552.5</v>
      </c>
      <c r="F49" s="36">
        <v>549.75</v>
      </c>
      <c r="G49" s="36">
        <v>547.1</v>
      </c>
      <c r="H49" s="36">
        <v>557.9</v>
      </c>
      <c r="I49" s="36">
        <v>560.54999999999984</v>
      </c>
      <c r="J49" s="36">
        <v>563.29999999999995</v>
      </c>
      <c r="K49" s="31">
        <v>557.79999999999995</v>
      </c>
      <c r="L49" s="31">
        <v>552.4</v>
      </c>
      <c r="M49" s="31">
        <v>4.8524700000000003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1676.95</v>
      </c>
      <c r="D50" s="36">
        <v>1683.5833333333333</v>
      </c>
      <c r="E50" s="36">
        <v>1656.1666666666665</v>
      </c>
      <c r="F50" s="36">
        <v>1635.3833333333332</v>
      </c>
      <c r="G50" s="36">
        <v>1607.9666666666665</v>
      </c>
      <c r="H50" s="36">
        <v>1704.3666666666666</v>
      </c>
      <c r="I50" s="36">
        <v>1731.7833333333331</v>
      </c>
      <c r="J50" s="36">
        <v>1752.5666666666666</v>
      </c>
      <c r="K50" s="31">
        <v>1711</v>
      </c>
      <c r="L50" s="31">
        <v>1662.8</v>
      </c>
      <c r="M50" s="31">
        <v>4.4130000000000003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189.9</v>
      </c>
      <c r="D51" s="36">
        <v>189.65</v>
      </c>
      <c r="E51" s="36">
        <v>187.3</v>
      </c>
      <c r="F51" s="36">
        <v>184.70000000000002</v>
      </c>
      <c r="G51" s="36">
        <v>182.35000000000002</v>
      </c>
      <c r="H51" s="36">
        <v>192.25</v>
      </c>
      <c r="I51" s="36">
        <v>194.59999999999997</v>
      </c>
      <c r="J51" s="36">
        <v>197.2</v>
      </c>
      <c r="K51" s="31">
        <v>192</v>
      </c>
      <c r="L51" s="31">
        <v>187.05</v>
      </c>
      <c r="M51" s="31">
        <v>229.99225000000001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1114.4000000000001</v>
      </c>
      <c r="D52" s="36">
        <v>1108.5666666666666</v>
      </c>
      <c r="E52" s="36">
        <v>1096.1333333333332</v>
      </c>
      <c r="F52" s="36">
        <v>1077.8666666666666</v>
      </c>
      <c r="G52" s="36">
        <v>1065.4333333333332</v>
      </c>
      <c r="H52" s="36">
        <v>1126.8333333333333</v>
      </c>
      <c r="I52" s="36">
        <v>1139.2666666666667</v>
      </c>
      <c r="J52" s="36">
        <v>1157.5333333333333</v>
      </c>
      <c r="K52" s="31">
        <v>1121</v>
      </c>
      <c r="L52" s="31">
        <v>1090.3</v>
      </c>
      <c r="M52" s="31">
        <v>11.999779999999999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224.3</v>
      </c>
      <c r="D53" s="36">
        <v>221.53333333333333</v>
      </c>
      <c r="E53" s="36">
        <v>216.16666666666666</v>
      </c>
      <c r="F53" s="36">
        <v>208.03333333333333</v>
      </c>
      <c r="G53" s="36">
        <v>202.66666666666666</v>
      </c>
      <c r="H53" s="36">
        <v>229.66666666666666</v>
      </c>
      <c r="I53" s="36">
        <v>235.03333333333333</v>
      </c>
      <c r="J53" s="36">
        <v>243.16666666666666</v>
      </c>
      <c r="K53" s="31">
        <v>226.9</v>
      </c>
      <c r="L53" s="31">
        <v>213.4</v>
      </c>
      <c r="M53" s="31">
        <v>309.24687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582.29999999999995</v>
      </c>
      <c r="D54" s="36">
        <v>585.13333333333333</v>
      </c>
      <c r="E54" s="36">
        <v>577.4666666666667</v>
      </c>
      <c r="F54" s="36">
        <v>572.63333333333333</v>
      </c>
      <c r="G54" s="36">
        <v>564.9666666666667</v>
      </c>
      <c r="H54" s="36">
        <v>589.9666666666667</v>
      </c>
      <c r="I54" s="36">
        <v>597.63333333333344</v>
      </c>
      <c r="J54" s="36">
        <v>602.4666666666667</v>
      </c>
      <c r="K54" s="31">
        <v>592.79999999999995</v>
      </c>
      <c r="L54" s="31">
        <v>580.29999999999995</v>
      </c>
      <c r="M54" s="31">
        <v>54.902470000000001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1225.3</v>
      </c>
      <c r="D55" s="36">
        <v>1223.6833333333334</v>
      </c>
      <c r="E55" s="36">
        <v>1216.8166666666668</v>
      </c>
      <c r="F55" s="36">
        <v>1208.3333333333335</v>
      </c>
      <c r="G55" s="36">
        <v>1201.4666666666669</v>
      </c>
      <c r="H55" s="36">
        <v>1232.1666666666667</v>
      </c>
      <c r="I55" s="36">
        <v>1239.0333333333335</v>
      </c>
      <c r="J55" s="36">
        <v>1247.5166666666667</v>
      </c>
      <c r="K55" s="31">
        <v>1230.55</v>
      </c>
      <c r="L55" s="31">
        <v>1215.2</v>
      </c>
      <c r="M55" s="31">
        <v>41.410800000000002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250.65</v>
      </c>
      <c r="D56" s="36">
        <v>250.98333333333335</v>
      </c>
      <c r="E56" s="36">
        <v>247.41666666666669</v>
      </c>
      <c r="F56" s="36">
        <v>244.18333333333334</v>
      </c>
      <c r="G56" s="36">
        <v>240.61666666666667</v>
      </c>
      <c r="H56" s="36">
        <v>254.2166666666667</v>
      </c>
      <c r="I56" s="36">
        <v>257.78333333333336</v>
      </c>
      <c r="J56" s="36">
        <v>261.01666666666671</v>
      </c>
      <c r="K56" s="31">
        <v>254.55</v>
      </c>
      <c r="L56" s="31">
        <v>247.75</v>
      </c>
      <c r="M56" s="31">
        <v>46.934780000000003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29814.3</v>
      </c>
      <c r="D57" s="36">
        <v>29722.25</v>
      </c>
      <c r="E57" s="36">
        <v>29484.5</v>
      </c>
      <c r="F57" s="36">
        <v>29154.7</v>
      </c>
      <c r="G57" s="36">
        <v>28916.95</v>
      </c>
      <c r="H57" s="36">
        <v>30052.05</v>
      </c>
      <c r="I57" s="36">
        <v>30289.8</v>
      </c>
      <c r="J57" s="36">
        <v>30619.599999999999</v>
      </c>
      <c r="K57" s="31">
        <v>29960</v>
      </c>
      <c r="L57" s="31">
        <v>29392.45</v>
      </c>
      <c r="M57" s="31">
        <v>0.34319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4980</v>
      </c>
      <c r="D58" s="36">
        <v>4984.666666666667</v>
      </c>
      <c r="E58" s="36">
        <v>4955.3333333333339</v>
      </c>
      <c r="F58" s="36">
        <v>4930.666666666667</v>
      </c>
      <c r="G58" s="36">
        <v>4901.3333333333339</v>
      </c>
      <c r="H58" s="36">
        <v>5009.3333333333339</v>
      </c>
      <c r="I58" s="36">
        <v>5038.6666666666679</v>
      </c>
      <c r="J58" s="36">
        <v>5063.3333333333339</v>
      </c>
      <c r="K58" s="31">
        <v>5014</v>
      </c>
      <c r="L58" s="31">
        <v>4960</v>
      </c>
      <c r="M58" s="31">
        <v>1.4392799999999999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470.35</v>
      </c>
      <c r="D59" s="36">
        <v>469.4666666666667</v>
      </c>
      <c r="E59" s="36">
        <v>462.93333333333339</v>
      </c>
      <c r="F59" s="36">
        <v>455.51666666666671</v>
      </c>
      <c r="G59" s="36">
        <v>448.98333333333341</v>
      </c>
      <c r="H59" s="36">
        <v>476.88333333333338</v>
      </c>
      <c r="I59" s="36">
        <v>483.41666666666669</v>
      </c>
      <c r="J59" s="36">
        <v>490.83333333333337</v>
      </c>
      <c r="K59" s="31">
        <v>476</v>
      </c>
      <c r="L59" s="31">
        <v>462.05</v>
      </c>
      <c r="M59" s="31">
        <v>42.671509999999998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553.04999999999995</v>
      </c>
      <c r="D60" s="36">
        <v>551.38333333333333</v>
      </c>
      <c r="E60" s="36">
        <v>546.76666666666665</v>
      </c>
      <c r="F60" s="36">
        <v>540.48333333333335</v>
      </c>
      <c r="G60" s="36">
        <v>535.86666666666667</v>
      </c>
      <c r="H60" s="36">
        <v>557.66666666666663</v>
      </c>
      <c r="I60" s="36">
        <v>562.28333333333319</v>
      </c>
      <c r="J60" s="36">
        <v>568.56666666666661</v>
      </c>
      <c r="K60" s="31">
        <v>556</v>
      </c>
      <c r="L60" s="31">
        <v>545.1</v>
      </c>
      <c r="M60" s="31">
        <v>50.054430000000004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1056.4000000000001</v>
      </c>
      <c r="D61" s="36">
        <v>1059.5666666666666</v>
      </c>
      <c r="E61" s="36">
        <v>1047.8333333333333</v>
      </c>
      <c r="F61" s="36">
        <v>1039.2666666666667</v>
      </c>
      <c r="G61" s="36">
        <v>1027.5333333333333</v>
      </c>
      <c r="H61" s="36">
        <v>1068.1333333333332</v>
      </c>
      <c r="I61" s="36">
        <v>1079.8666666666668</v>
      </c>
      <c r="J61" s="36">
        <v>1088.4333333333332</v>
      </c>
      <c r="K61" s="31">
        <v>1071.3</v>
      </c>
      <c r="L61" s="31">
        <v>1051</v>
      </c>
      <c r="M61" s="31">
        <v>8.24132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1488.45</v>
      </c>
      <c r="D62" s="36">
        <v>1485.1000000000001</v>
      </c>
      <c r="E62" s="36">
        <v>1474.3500000000004</v>
      </c>
      <c r="F62" s="36">
        <v>1460.2500000000002</v>
      </c>
      <c r="G62" s="36">
        <v>1449.5000000000005</v>
      </c>
      <c r="H62" s="36">
        <v>1499.2000000000003</v>
      </c>
      <c r="I62" s="36">
        <v>1509.9499999999998</v>
      </c>
      <c r="J62" s="36">
        <v>1524.0500000000002</v>
      </c>
      <c r="K62" s="31">
        <v>1495.85</v>
      </c>
      <c r="L62" s="31">
        <v>1471</v>
      </c>
      <c r="M62" s="31">
        <v>9.9652999999999992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421.85</v>
      </c>
      <c r="D63" s="36">
        <v>419.63333333333338</v>
      </c>
      <c r="E63" s="36">
        <v>415.76666666666677</v>
      </c>
      <c r="F63" s="36">
        <v>409.68333333333339</v>
      </c>
      <c r="G63" s="36">
        <v>405.81666666666678</v>
      </c>
      <c r="H63" s="36">
        <v>425.71666666666675</v>
      </c>
      <c r="I63" s="36">
        <v>429.58333333333343</v>
      </c>
      <c r="J63" s="36">
        <v>435.66666666666674</v>
      </c>
      <c r="K63" s="31">
        <v>423.5</v>
      </c>
      <c r="L63" s="31">
        <v>413.55</v>
      </c>
      <c r="M63" s="31">
        <v>98.039140000000003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5697.15</v>
      </c>
      <c r="D64" s="36">
        <v>5802.4666666666672</v>
      </c>
      <c r="E64" s="36">
        <v>5559.7833333333347</v>
      </c>
      <c r="F64" s="36">
        <v>5422.4166666666679</v>
      </c>
      <c r="G64" s="36">
        <v>5179.7333333333354</v>
      </c>
      <c r="H64" s="36">
        <v>5939.8333333333339</v>
      </c>
      <c r="I64" s="36">
        <v>6182.5166666666664</v>
      </c>
      <c r="J64" s="36">
        <v>6319.8833333333332</v>
      </c>
      <c r="K64" s="31">
        <v>6045.15</v>
      </c>
      <c r="L64" s="31">
        <v>5665.1</v>
      </c>
      <c r="M64" s="31">
        <v>14.33639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2733.95</v>
      </c>
      <c r="D65" s="36">
        <v>2730.3666666666668</v>
      </c>
      <c r="E65" s="36">
        <v>2717.7333333333336</v>
      </c>
      <c r="F65" s="36">
        <v>2701.5166666666669</v>
      </c>
      <c r="G65" s="36">
        <v>2688.8833333333337</v>
      </c>
      <c r="H65" s="36">
        <v>2746.5833333333335</v>
      </c>
      <c r="I65" s="36">
        <v>2759.2166666666667</v>
      </c>
      <c r="J65" s="36">
        <v>2775.4333333333334</v>
      </c>
      <c r="K65" s="31">
        <v>2743</v>
      </c>
      <c r="L65" s="31">
        <v>2714.15</v>
      </c>
      <c r="M65" s="31">
        <v>2.0832600000000001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854.9</v>
      </c>
      <c r="D66" s="36">
        <v>861.25</v>
      </c>
      <c r="E66" s="36">
        <v>843.1</v>
      </c>
      <c r="F66" s="36">
        <v>831.30000000000007</v>
      </c>
      <c r="G66" s="36">
        <v>813.15000000000009</v>
      </c>
      <c r="H66" s="36">
        <v>873.05</v>
      </c>
      <c r="I66" s="36">
        <v>891.2</v>
      </c>
      <c r="J66" s="36">
        <v>902.99999999999989</v>
      </c>
      <c r="K66" s="31">
        <v>879.4</v>
      </c>
      <c r="L66" s="31">
        <v>849.45</v>
      </c>
      <c r="M66" s="31">
        <v>16.043369999999999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1068.75</v>
      </c>
      <c r="D67" s="36">
        <v>1067.75</v>
      </c>
      <c r="E67" s="36">
        <v>1056.5</v>
      </c>
      <c r="F67" s="36">
        <v>1044.25</v>
      </c>
      <c r="G67" s="36">
        <v>1033</v>
      </c>
      <c r="H67" s="36">
        <v>1080</v>
      </c>
      <c r="I67" s="36">
        <v>1091.25</v>
      </c>
      <c r="J67" s="36">
        <v>1103.5</v>
      </c>
      <c r="K67" s="31">
        <v>1079</v>
      </c>
      <c r="L67" s="31">
        <v>1055.5</v>
      </c>
      <c r="M67" s="31">
        <v>1.85084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271.75</v>
      </c>
      <c r="D68" s="36">
        <v>272.73333333333335</v>
      </c>
      <c r="E68" s="36">
        <v>267.2166666666667</v>
      </c>
      <c r="F68" s="36">
        <v>262.68333333333334</v>
      </c>
      <c r="G68" s="36">
        <v>257.16666666666669</v>
      </c>
      <c r="H68" s="36">
        <v>277.26666666666671</v>
      </c>
      <c r="I68" s="36">
        <v>282.78333333333336</v>
      </c>
      <c r="J68" s="36">
        <v>287.31666666666672</v>
      </c>
      <c r="K68" s="31">
        <v>278.25</v>
      </c>
      <c r="L68" s="31">
        <v>268.2</v>
      </c>
      <c r="M68" s="31">
        <v>47.382199999999997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2712.7</v>
      </c>
      <c r="D69" s="36">
        <v>2715.3666666666668</v>
      </c>
      <c r="E69" s="36">
        <v>2662.0833333333335</v>
      </c>
      <c r="F69" s="36">
        <v>2611.4666666666667</v>
      </c>
      <c r="G69" s="36">
        <v>2558.1833333333334</v>
      </c>
      <c r="H69" s="36">
        <v>2765.9833333333336</v>
      </c>
      <c r="I69" s="36">
        <v>2819.2666666666664</v>
      </c>
      <c r="J69" s="36">
        <v>2869.8833333333337</v>
      </c>
      <c r="K69" s="31">
        <v>2768.65</v>
      </c>
      <c r="L69" s="31">
        <v>2664.75</v>
      </c>
      <c r="M69" s="31">
        <v>7.5404400000000003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836.25</v>
      </c>
      <c r="D70" s="36">
        <v>830.7166666666667</v>
      </c>
      <c r="E70" s="36">
        <v>821.78333333333342</v>
      </c>
      <c r="F70" s="36">
        <v>807.31666666666672</v>
      </c>
      <c r="G70" s="36">
        <v>798.38333333333344</v>
      </c>
      <c r="H70" s="36">
        <v>845.18333333333339</v>
      </c>
      <c r="I70" s="36">
        <v>854.11666666666679</v>
      </c>
      <c r="J70" s="36">
        <v>868.58333333333337</v>
      </c>
      <c r="K70" s="31">
        <v>839.65</v>
      </c>
      <c r="L70" s="31">
        <v>816.25</v>
      </c>
      <c r="M70" s="31">
        <v>27.094439999999999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523.6</v>
      </c>
      <c r="D71" s="36">
        <v>523.75</v>
      </c>
      <c r="E71" s="36">
        <v>520.95000000000005</v>
      </c>
      <c r="F71" s="36">
        <v>518.30000000000007</v>
      </c>
      <c r="G71" s="36">
        <v>515.50000000000011</v>
      </c>
      <c r="H71" s="36">
        <v>526.4</v>
      </c>
      <c r="I71" s="36">
        <v>529.19999999999993</v>
      </c>
      <c r="J71" s="36">
        <v>531.84999999999991</v>
      </c>
      <c r="K71" s="31">
        <v>526.54999999999995</v>
      </c>
      <c r="L71" s="31">
        <v>521.1</v>
      </c>
      <c r="M71" s="31">
        <v>12.47334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1884.95</v>
      </c>
      <c r="D72" s="36">
        <v>1878.2</v>
      </c>
      <c r="E72" s="36">
        <v>1858</v>
      </c>
      <c r="F72" s="36">
        <v>1831.05</v>
      </c>
      <c r="G72" s="36">
        <v>1810.85</v>
      </c>
      <c r="H72" s="36">
        <v>1905.15</v>
      </c>
      <c r="I72" s="36">
        <v>1925.3500000000004</v>
      </c>
      <c r="J72" s="36">
        <v>1952.3000000000002</v>
      </c>
      <c r="K72" s="31">
        <v>1898.4</v>
      </c>
      <c r="L72" s="31">
        <v>1851.25</v>
      </c>
      <c r="M72" s="31">
        <v>3.20363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2109.25</v>
      </c>
      <c r="D73" s="36">
        <v>2110.3833333333332</v>
      </c>
      <c r="E73" s="36">
        <v>2099.8666666666663</v>
      </c>
      <c r="F73" s="36">
        <v>2090.4833333333331</v>
      </c>
      <c r="G73" s="36">
        <v>2079.9666666666662</v>
      </c>
      <c r="H73" s="36">
        <v>2119.7666666666664</v>
      </c>
      <c r="I73" s="36">
        <v>2130.2833333333328</v>
      </c>
      <c r="J73" s="36">
        <v>2139.6666666666665</v>
      </c>
      <c r="K73" s="31">
        <v>2120.9</v>
      </c>
      <c r="L73" s="31">
        <v>2101</v>
      </c>
      <c r="M73" s="31">
        <v>1.0244599999999999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445.45</v>
      </c>
      <c r="D74" s="36">
        <v>443.16666666666669</v>
      </c>
      <c r="E74" s="36">
        <v>438.33333333333337</v>
      </c>
      <c r="F74" s="36">
        <v>431.2166666666667</v>
      </c>
      <c r="G74" s="36">
        <v>426.38333333333338</v>
      </c>
      <c r="H74" s="36">
        <v>450.28333333333336</v>
      </c>
      <c r="I74" s="36">
        <v>455.11666666666673</v>
      </c>
      <c r="J74" s="36">
        <v>462.23333333333335</v>
      </c>
      <c r="K74" s="31">
        <v>448</v>
      </c>
      <c r="L74" s="31">
        <v>436.05</v>
      </c>
      <c r="M74" s="31">
        <v>4.50129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157.05000000000001</v>
      </c>
      <c r="D75" s="36">
        <v>156.06666666666669</v>
      </c>
      <c r="E75" s="36">
        <v>153.73333333333338</v>
      </c>
      <c r="F75" s="36">
        <v>150.41666666666669</v>
      </c>
      <c r="G75" s="36">
        <v>148.08333333333337</v>
      </c>
      <c r="H75" s="36">
        <v>159.38333333333338</v>
      </c>
      <c r="I75" s="36">
        <v>161.7166666666667</v>
      </c>
      <c r="J75" s="36">
        <v>165.03333333333339</v>
      </c>
      <c r="K75" s="31">
        <v>158.4</v>
      </c>
      <c r="L75" s="31">
        <v>152.75</v>
      </c>
      <c r="M75" s="31">
        <v>34.653129999999997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3506.6</v>
      </c>
      <c r="D76" s="36">
        <v>3500.5333333333333</v>
      </c>
      <c r="E76" s="36">
        <v>3481.0666666666666</v>
      </c>
      <c r="F76" s="36">
        <v>3455.5333333333333</v>
      </c>
      <c r="G76" s="36">
        <v>3436.0666666666666</v>
      </c>
      <c r="H76" s="36">
        <v>3526.0666666666666</v>
      </c>
      <c r="I76" s="36">
        <v>3545.5333333333328</v>
      </c>
      <c r="J76" s="36">
        <v>3571.0666666666666</v>
      </c>
      <c r="K76" s="31">
        <v>3520</v>
      </c>
      <c r="L76" s="31">
        <v>3475</v>
      </c>
      <c r="M76" s="31">
        <v>1.7111799999999999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7022.05</v>
      </c>
      <c r="D77" s="36">
        <v>6996.6500000000005</v>
      </c>
      <c r="E77" s="36">
        <v>6931.4000000000015</v>
      </c>
      <c r="F77" s="36">
        <v>6840.7500000000009</v>
      </c>
      <c r="G77" s="36">
        <v>6775.5000000000018</v>
      </c>
      <c r="H77" s="36">
        <v>7087.3000000000011</v>
      </c>
      <c r="I77" s="36">
        <v>7152.5499999999993</v>
      </c>
      <c r="J77" s="36">
        <v>7243.2000000000007</v>
      </c>
      <c r="K77" s="31">
        <v>7061.9</v>
      </c>
      <c r="L77" s="31">
        <v>6906</v>
      </c>
      <c r="M77" s="31">
        <v>2.32402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2011.45</v>
      </c>
      <c r="D78" s="36">
        <v>2018.3</v>
      </c>
      <c r="E78" s="36">
        <v>2001.6499999999999</v>
      </c>
      <c r="F78" s="36">
        <v>1991.85</v>
      </c>
      <c r="G78" s="36">
        <v>1975.1999999999998</v>
      </c>
      <c r="H78" s="36">
        <v>2028.1</v>
      </c>
      <c r="I78" s="36">
        <v>2044.75</v>
      </c>
      <c r="J78" s="36">
        <v>2054.5500000000002</v>
      </c>
      <c r="K78" s="31">
        <v>2034.95</v>
      </c>
      <c r="L78" s="31">
        <v>2008.5</v>
      </c>
      <c r="M78" s="31">
        <v>3.87866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6341.05</v>
      </c>
      <c r="D79" s="36">
        <v>6321.333333333333</v>
      </c>
      <c r="E79" s="36">
        <v>6287.7666666666664</v>
      </c>
      <c r="F79" s="36">
        <v>6234.4833333333336</v>
      </c>
      <c r="G79" s="36">
        <v>6200.916666666667</v>
      </c>
      <c r="H79" s="36">
        <v>6374.6166666666659</v>
      </c>
      <c r="I79" s="36">
        <v>6408.1833333333334</v>
      </c>
      <c r="J79" s="36">
        <v>6461.4666666666653</v>
      </c>
      <c r="K79" s="31">
        <v>6354.9</v>
      </c>
      <c r="L79" s="31">
        <v>6268.05</v>
      </c>
      <c r="M79" s="31">
        <v>1.8049299999999999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3699.7</v>
      </c>
      <c r="D80" s="36">
        <v>3708.7999999999997</v>
      </c>
      <c r="E80" s="36">
        <v>3672.5999999999995</v>
      </c>
      <c r="F80" s="36">
        <v>3645.4999999999995</v>
      </c>
      <c r="G80" s="36">
        <v>3609.2999999999993</v>
      </c>
      <c r="H80" s="36">
        <v>3735.8999999999996</v>
      </c>
      <c r="I80" s="36">
        <v>3772.0999999999995</v>
      </c>
      <c r="J80" s="36">
        <v>3799.2</v>
      </c>
      <c r="K80" s="31">
        <v>3745</v>
      </c>
      <c r="L80" s="31">
        <v>3681.7</v>
      </c>
      <c r="M80" s="31">
        <v>5.3316699999999999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2701.4</v>
      </c>
      <c r="D81" s="36">
        <v>2698.3</v>
      </c>
      <c r="E81" s="36">
        <v>2673.6500000000005</v>
      </c>
      <c r="F81" s="36">
        <v>2645.9000000000005</v>
      </c>
      <c r="G81" s="36">
        <v>2621.2500000000009</v>
      </c>
      <c r="H81" s="36">
        <v>2726.05</v>
      </c>
      <c r="I81" s="36">
        <v>2750.7</v>
      </c>
      <c r="J81" s="36">
        <v>2778.45</v>
      </c>
      <c r="K81" s="31">
        <v>2722.95</v>
      </c>
      <c r="L81" s="31">
        <v>2670.55</v>
      </c>
      <c r="M81" s="31">
        <v>1.2351399999999999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152.35</v>
      </c>
      <c r="D82" s="36">
        <v>151.45000000000002</v>
      </c>
      <c r="E82" s="36">
        <v>149.50000000000003</v>
      </c>
      <c r="F82" s="36">
        <v>146.65</v>
      </c>
      <c r="G82" s="36">
        <v>144.70000000000002</v>
      </c>
      <c r="H82" s="36">
        <v>154.30000000000004</v>
      </c>
      <c r="I82" s="36">
        <v>156.25000000000003</v>
      </c>
      <c r="J82" s="36">
        <v>159.10000000000005</v>
      </c>
      <c r="K82" s="31">
        <v>153.4</v>
      </c>
      <c r="L82" s="31">
        <v>148.6</v>
      </c>
      <c r="M82" s="31">
        <v>22.669809999999998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147.35</v>
      </c>
      <c r="D83" s="36">
        <v>148.83333333333334</v>
      </c>
      <c r="E83" s="36">
        <v>145.41666666666669</v>
      </c>
      <c r="F83" s="36">
        <v>143.48333333333335</v>
      </c>
      <c r="G83" s="36">
        <v>140.06666666666669</v>
      </c>
      <c r="H83" s="36">
        <v>150.76666666666668</v>
      </c>
      <c r="I83" s="36">
        <v>154.18333333333337</v>
      </c>
      <c r="J83" s="36">
        <v>156.11666666666667</v>
      </c>
      <c r="K83" s="31">
        <v>152.25</v>
      </c>
      <c r="L83" s="31">
        <v>146.9</v>
      </c>
      <c r="M83" s="31">
        <v>207.03599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641.29999999999995</v>
      </c>
      <c r="D84" s="36">
        <v>641.5333333333333</v>
      </c>
      <c r="E84" s="36">
        <v>620.11666666666656</v>
      </c>
      <c r="F84" s="36">
        <v>598.93333333333328</v>
      </c>
      <c r="G84" s="36">
        <v>577.51666666666654</v>
      </c>
      <c r="H84" s="36">
        <v>662.71666666666658</v>
      </c>
      <c r="I84" s="36">
        <v>684.13333333333333</v>
      </c>
      <c r="J84" s="36">
        <v>705.31666666666661</v>
      </c>
      <c r="K84" s="31">
        <v>662.95</v>
      </c>
      <c r="L84" s="31">
        <v>620.35</v>
      </c>
      <c r="M84" s="31">
        <v>5.2362799999999998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401.25</v>
      </c>
      <c r="D85" s="36">
        <v>396.88333333333338</v>
      </c>
      <c r="E85" s="36">
        <v>390.86666666666679</v>
      </c>
      <c r="F85" s="36">
        <v>380.48333333333341</v>
      </c>
      <c r="G85" s="36">
        <v>374.46666666666681</v>
      </c>
      <c r="H85" s="36">
        <v>407.26666666666677</v>
      </c>
      <c r="I85" s="36">
        <v>413.2833333333333</v>
      </c>
      <c r="J85" s="36">
        <v>423.66666666666674</v>
      </c>
      <c r="K85" s="31">
        <v>402.9</v>
      </c>
      <c r="L85" s="31">
        <v>386.5</v>
      </c>
      <c r="M85" s="31">
        <v>8.8868600000000004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175.9</v>
      </c>
      <c r="D86" s="36">
        <v>175.68333333333331</v>
      </c>
      <c r="E86" s="36">
        <v>173.36666666666662</v>
      </c>
      <c r="F86" s="36">
        <v>170.83333333333331</v>
      </c>
      <c r="G86" s="36">
        <v>168.51666666666662</v>
      </c>
      <c r="H86" s="36">
        <v>178.21666666666661</v>
      </c>
      <c r="I86" s="36">
        <v>180.53333333333327</v>
      </c>
      <c r="J86" s="36">
        <v>183.06666666666661</v>
      </c>
      <c r="K86" s="31">
        <v>178</v>
      </c>
      <c r="L86" s="31">
        <v>173.15</v>
      </c>
      <c r="M86" s="31">
        <v>108.9978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1786.45</v>
      </c>
      <c r="D87" s="36">
        <v>1782.4833333333333</v>
      </c>
      <c r="E87" s="36">
        <v>1759.9666666666667</v>
      </c>
      <c r="F87" s="36">
        <v>1733.4833333333333</v>
      </c>
      <c r="G87" s="36">
        <v>1710.9666666666667</v>
      </c>
      <c r="H87" s="36">
        <v>1808.9666666666667</v>
      </c>
      <c r="I87" s="36">
        <v>1831.4833333333336</v>
      </c>
      <c r="J87" s="36">
        <v>1857.9666666666667</v>
      </c>
      <c r="K87" s="31">
        <v>1805</v>
      </c>
      <c r="L87" s="31">
        <v>1756</v>
      </c>
      <c r="M87" s="31">
        <v>0.68652999999999997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1241.7</v>
      </c>
      <c r="D88" s="36">
        <v>1230.9333333333334</v>
      </c>
      <c r="E88" s="36">
        <v>1214.5166666666669</v>
      </c>
      <c r="F88" s="36">
        <v>1187.3333333333335</v>
      </c>
      <c r="G88" s="36">
        <v>1170.916666666667</v>
      </c>
      <c r="H88" s="36">
        <v>1258.1166666666668</v>
      </c>
      <c r="I88" s="36">
        <v>1274.5333333333333</v>
      </c>
      <c r="J88" s="36">
        <v>1301.7166666666667</v>
      </c>
      <c r="K88" s="31">
        <v>1247.3499999999999</v>
      </c>
      <c r="L88" s="31">
        <v>1203.75</v>
      </c>
      <c r="M88" s="31">
        <v>10.911239999999999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2162.9499999999998</v>
      </c>
      <c r="D89" s="36">
        <v>2171.65</v>
      </c>
      <c r="E89" s="36">
        <v>2123.3000000000002</v>
      </c>
      <c r="F89" s="36">
        <v>2083.65</v>
      </c>
      <c r="G89" s="36">
        <v>2035.3000000000002</v>
      </c>
      <c r="H89" s="36">
        <v>2211.3000000000002</v>
      </c>
      <c r="I89" s="36">
        <v>2259.6499999999996</v>
      </c>
      <c r="J89" s="36">
        <v>2299.3000000000002</v>
      </c>
      <c r="K89" s="31">
        <v>2220</v>
      </c>
      <c r="L89" s="31">
        <v>2132</v>
      </c>
      <c r="M89" s="31">
        <v>7.3055700000000003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2203.1</v>
      </c>
      <c r="D90" s="36">
        <v>2195.7000000000003</v>
      </c>
      <c r="E90" s="36">
        <v>2177.4000000000005</v>
      </c>
      <c r="F90" s="36">
        <v>2151.7000000000003</v>
      </c>
      <c r="G90" s="36">
        <v>2133.4000000000005</v>
      </c>
      <c r="H90" s="36">
        <v>2221.4000000000005</v>
      </c>
      <c r="I90" s="36">
        <v>2239.7000000000007</v>
      </c>
      <c r="J90" s="36">
        <v>2265.4000000000005</v>
      </c>
      <c r="K90" s="31">
        <v>2214</v>
      </c>
      <c r="L90" s="31">
        <v>2170</v>
      </c>
      <c r="M90" s="31">
        <v>5.0821399999999999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3267.35</v>
      </c>
      <c r="D91" s="36">
        <v>3238.4833333333336</v>
      </c>
      <c r="E91" s="36">
        <v>3198.8666666666672</v>
      </c>
      <c r="F91" s="36">
        <v>3130.3833333333337</v>
      </c>
      <c r="G91" s="36">
        <v>3090.7666666666673</v>
      </c>
      <c r="H91" s="36">
        <v>3306.9666666666672</v>
      </c>
      <c r="I91" s="36">
        <v>3346.5833333333339</v>
      </c>
      <c r="J91" s="36">
        <v>3415.0666666666671</v>
      </c>
      <c r="K91" s="31">
        <v>3278.1</v>
      </c>
      <c r="L91" s="31">
        <v>3170</v>
      </c>
      <c r="M91" s="31">
        <v>1.7958000000000001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542.75</v>
      </c>
      <c r="D92" s="36">
        <v>541.2166666666667</v>
      </c>
      <c r="E92" s="36">
        <v>536.53333333333342</v>
      </c>
      <c r="F92" s="36">
        <v>530.31666666666672</v>
      </c>
      <c r="G92" s="36">
        <v>525.63333333333344</v>
      </c>
      <c r="H92" s="36">
        <v>547.43333333333339</v>
      </c>
      <c r="I92" s="36">
        <v>552.11666666666679</v>
      </c>
      <c r="J92" s="36">
        <v>558.33333333333337</v>
      </c>
      <c r="K92" s="31">
        <v>545.9</v>
      </c>
      <c r="L92" s="31">
        <v>535</v>
      </c>
      <c r="M92" s="31">
        <v>8.4366000000000003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1643.4</v>
      </c>
      <c r="D93" s="36">
        <v>1646.9833333333333</v>
      </c>
      <c r="E93" s="36">
        <v>1630.6666666666667</v>
      </c>
      <c r="F93" s="36">
        <v>1617.9333333333334</v>
      </c>
      <c r="G93" s="36">
        <v>1601.6166666666668</v>
      </c>
      <c r="H93" s="36">
        <v>1659.7166666666667</v>
      </c>
      <c r="I93" s="36">
        <v>1676.0333333333333</v>
      </c>
      <c r="J93" s="36">
        <v>1688.7666666666667</v>
      </c>
      <c r="K93" s="31">
        <v>1663.3</v>
      </c>
      <c r="L93" s="31">
        <v>1634.25</v>
      </c>
      <c r="M93" s="31">
        <v>11.83544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3741.35</v>
      </c>
      <c r="D94" s="36">
        <v>3760.5333333333328</v>
      </c>
      <c r="E94" s="36">
        <v>3696.3666666666659</v>
      </c>
      <c r="F94" s="36">
        <v>3651.3833333333332</v>
      </c>
      <c r="G94" s="36">
        <v>3587.2166666666662</v>
      </c>
      <c r="H94" s="36">
        <v>3805.5166666666655</v>
      </c>
      <c r="I94" s="36">
        <v>3869.6833333333325</v>
      </c>
      <c r="J94" s="36">
        <v>3914.6666666666652</v>
      </c>
      <c r="K94" s="31">
        <v>3824.7</v>
      </c>
      <c r="L94" s="31">
        <v>3715.55</v>
      </c>
      <c r="M94" s="31">
        <v>5.28247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1446.05</v>
      </c>
      <c r="D95" s="36">
        <v>1445.95</v>
      </c>
      <c r="E95" s="36">
        <v>1435.9</v>
      </c>
      <c r="F95" s="36">
        <v>1425.75</v>
      </c>
      <c r="G95" s="36">
        <v>1415.7</v>
      </c>
      <c r="H95" s="36">
        <v>1456.1000000000001</v>
      </c>
      <c r="I95" s="36">
        <v>1466.1499999999999</v>
      </c>
      <c r="J95" s="36">
        <v>1476.3000000000002</v>
      </c>
      <c r="K95" s="31">
        <v>1456</v>
      </c>
      <c r="L95" s="31">
        <v>1435.8</v>
      </c>
      <c r="M95" s="31">
        <v>107.18928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634.1</v>
      </c>
      <c r="D96" s="36">
        <v>632.9666666666667</v>
      </c>
      <c r="E96" s="36">
        <v>629.38333333333344</v>
      </c>
      <c r="F96" s="36">
        <v>624.66666666666674</v>
      </c>
      <c r="G96" s="36">
        <v>621.08333333333348</v>
      </c>
      <c r="H96" s="36">
        <v>637.68333333333339</v>
      </c>
      <c r="I96" s="36">
        <v>641.26666666666665</v>
      </c>
      <c r="J96" s="36">
        <v>645.98333333333335</v>
      </c>
      <c r="K96" s="31">
        <v>636.54999999999995</v>
      </c>
      <c r="L96" s="31">
        <v>628.25</v>
      </c>
      <c r="M96" s="31">
        <v>29.11589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1501.65</v>
      </c>
      <c r="D97" s="36">
        <v>1492.6833333333334</v>
      </c>
      <c r="E97" s="36">
        <v>1479.7666666666669</v>
      </c>
      <c r="F97" s="36">
        <v>1457.8833333333334</v>
      </c>
      <c r="G97" s="36">
        <v>1444.9666666666669</v>
      </c>
      <c r="H97" s="36">
        <v>1514.5666666666668</v>
      </c>
      <c r="I97" s="36">
        <v>1527.4833333333333</v>
      </c>
      <c r="J97" s="36">
        <v>1549.3666666666668</v>
      </c>
      <c r="K97" s="31">
        <v>1505.6</v>
      </c>
      <c r="L97" s="31">
        <v>1470.8</v>
      </c>
      <c r="M97" s="31">
        <v>3.9207100000000001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4554.2</v>
      </c>
      <c r="D98" s="36">
        <v>4554.75</v>
      </c>
      <c r="E98" s="36">
        <v>4527</v>
      </c>
      <c r="F98" s="36">
        <v>4499.8</v>
      </c>
      <c r="G98" s="36">
        <v>4472.05</v>
      </c>
      <c r="H98" s="36">
        <v>4581.95</v>
      </c>
      <c r="I98" s="36">
        <v>4609.7</v>
      </c>
      <c r="J98" s="36">
        <v>4636.8999999999996</v>
      </c>
      <c r="K98" s="31">
        <v>4582.5</v>
      </c>
      <c r="L98" s="31">
        <v>4527.55</v>
      </c>
      <c r="M98" s="31">
        <v>2.32124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531.15</v>
      </c>
      <c r="D99" s="36">
        <v>531.23333333333323</v>
      </c>
      <c r="E99" s="36">
        <v>526.91666666666652</v>
      </c>
      <c r="F99" s="36">
        <v>522.68333333333328</v>
      </c>
      <c r="G99" s="36">
        <v>518.36666666666656</v>
      </c>
      <c r="H99" s="36">
        <v>535.46666666666647</v>
      </c>
      <c r="I99" s="36">
        <v>539.7833333333333</v>
      </c>
      <c r="J99" s="36">
        <v>544.01666666666642</v>
      </c>
      <c r="K99" s="31">
        <v>535.54999999999995</v>
      </c>
      <c r="L99" s="31">
        <v>527</v>
      </c>
      <c r="M99" s="31">
        <v>42.824370000000002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3121.95</v>
      </c>
      <c r="D100" s="36">
        <v>3137.1166666666668</v>
      </c>
      <c r="E100" s="36">
        <v>3090.2333333333336</v>
      </c>
      <c r="F100" s="36">
        <v>3058.5166666666669</v>
      </c>
      <c r="G100" s="36">
        <v>3011.6333333333337</v>
      </c>
      <c r="H100" s="36">
        <v>3168.8333333333335</v>
      </c>
      <c r="I100" s="36">
        <v>3215.7166666666667</v>
      </c>
      <c r="J100" s="36">
        <v>3247.4333333333334</v>
      </c>
      <c r="K100" s="31">
        <v>3184</v>
      </c>
      <c r="L100" s="31">
        <v>3105.4</v>
      </c>
      <c r="M100" s="31">
        <v>19.6755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461.15</v>
      </c>
      <c r="D101" s="36">
        <v>465.10000000000008</v>
      </c>
      <c r="E101" s="36">
        <v>455.40000000000015</v>
      </c>
      <c r="F101" s="36">
        <v>449.65000000000009</v>
      </c>
      <c r="G101" s="36">
        <v>439.95000000000016</v>
      </c>
      <c r="H101" s="36">
        <v>470.85000000000014</v>
      </c>
      <c r="I101" s="36">
        <v>480.55000000000007</v>
      </c>
      <c r="J101" s="36">
        <v>486.30000000000013</v>
      </c>
      <c r="K101" s="31">
        <v>474.8</v>
      </c>
      <c r="L101" s="31">
        <v>459.35</v>
      </c>
      <c r="M101" s="31">
        <v>81.446089999999998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2299.9499999999998</v>
      </c>
      <c r="D102" s="36">
        <v>2307.3166666666666</v>
      </c>
      <c r="E102" s="36">
        <v>2289.6333333333332</v>
      </c>
      <c r="F102" s="36">
        <v>2279.3166666666666</v>
      </c>
      <c r="G102" s="36">
        <v>2261.6333333333332</v>
      </c>
      <c r="H102" s="36">
        <v>2317.6333333333332</v>
      </c>
      <c r="I102" s="36">
        <v>2335.3166666666666</v>
      </c>
      <c r="J102" s="36">
        <v>2345.6333333333332</v>
      </c>
      <c r="K102" s="31">
        <v>2325</v>
      </c>
      <c r="L102" s="31">
        <v>2297</v>
      </c>
      <c r="M102" s="31">
        <v>24.874020000000002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1081.2</v>
      </c>
      <c r="D103" s="36">
        <v>1075.3500000000001</v>
      </c>
      <c r="E103" s="36">
        <v>1065.9000000000003</v>
      </c>
      <c r="F103" s="36">
        <v>1050.6000000000001</v>
      </c>
      <c r="G103" s="36">
        <v>1041.1500000000003</v>
      </c>
      <c r="H103" s="36">
        <v>1090.6500000000003</v>
      </c>
      <c r="I103" s="36">
        <v>1100.1000000000001</v>
      </c>
      <c r="J103" s="36">
        <v>1115.4000000000003</v>
      </c>
      <c r="K103" s="31">
        <v>1084.8</v>
      </c>
      <c r="L103" s="31">
        <v>1060.05</v>
      </c>
      <c r="M103" s="31">
        <v>87.694400000000002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1656.35</v>
      </c>
      <c r="D104" s="36">
        <v>1654.1499999999999</v>
      </c>
      <c r="E104" s="36">
        <v>1645.8999999999996</v>
      </c>
      <c r="F104" s="36">
        <v>1635.4499999999998</v>
      </c>
      <c r="G104" s="36">
        <v>1627.1999999999996</v>
      </c>
      <c r="H104" s="36">
        <v>1664.5999999999997</v>
      </c>
      <c r="I104" s="36">
        <v>1672.8500000000001</v>
      </c>
      <c r="J104" s="36">
        <v>1683.2999999999997</v>
      </c>
      <c r="K104" s="31">
        <v>1662.4</v>
      </c>
      <c r="L104" s="31">
        <v>1643.7</v>
      </c>
      <c r="M104" s="31">
        <v>12.588900000000001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565.85</v>
      </c>
      <c r="D105" s="36">
        <v>564.85</v>
      </c>
      <c r="E105" s="36">
        <v>560.70000000000005</v>
      </c>
      <c r="F105" s="36">
        <v>555.55000000000007</v>
      </c>
      <c r="G105" s="36">
        <v>551.40000000000009</v>
      </c>
      <c r="H105" s="36">
        <v>570</v>
      </c>
      <c r="I105" s="36">
        <v>574.14999999999986</v>
      </c>
      <c r="J105" s="36">
        <v>579.29999999999995</v>
      </c>
      <c r="K105" s="31">
        <v>569</v>
      </c>
      <c r="L105" s="31">
        <v>559.70000000000005</v>
      </c>
      <c r="M105" s="31">
        <v>12.79804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77.95</v>
      </c>
      <c r="D106" s="36">
        <v>78.333333333333343</v>
      </c>
      <c r="E106" s="36">
        <v>77.26666666666668</v>
      </c>
      <c r="F106" s="36">
        <v>76.583333333333343</v>
      </c>
      <c r="G106" s="36">
        <v>75.51666666666668</v>
      </c>
      <c r="H106" s="36">
        <v>79.01666666666668</v>
      </c>
      <c r="I106" s="36">
        <v>80.083333333333343</v>
      </c>
      <c r="J106" s="36">
        <v>80.76666666666668</v>
      </c>
      <c r="K106" s="31">
        <v>79.400000000000006</v>
      </c>
      <c r="L106" s="31">
        <v>77.650000000000006</v>
      </c>
      <c r="M106" s="31">
        <v>263.73761999999999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417.45</v>
      </c>
      <c r="D107" s="36">
        <v>418.34999999999997</v>
      </c>
      <c r="E107" s="36">
        <v>415.99999999999994</v>
      </c>
      <c r="F107" s="36">
        <v>414.54999999999995</v>
      </c>
      <c r="G107" s="36">
        <v>412.19999999999993</v>
      </c>
      <c r="H107" s="36">
        <v>419.79999999999995</v>
      </c>
      <c r="I107" s="36">
        <v>422.15</v>
      </c>
      <c r="J107" s="36">
        <v>423.59999999999997</v>
      </c>
      <c r="K107" s="31">
        <v>420.7</v>
      </c>
      <c r="L107" s="31">
        <v>416.9</v>
      </c>
      <c r="M107" s="31">
        <v>159.33704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496.9</v>
      </c>
      <c r="D108" s="36">
        <v>500.5</v>
      </c>
      <c r="E108" s="36">
        <v>490.4</v>
      </c>
      <c r="F108" s="36">
        <v>483.9</v>
      </c>
      <c r="G108" s="36">
        <v>473.79999999999995</v>
      </c>
      <c r="H108" s="36">
        <v>507</v>
      </c>
      <c r="I108" s="36">
        <v>517.1</v>
      </c>
      <c r="J108" s="36">
        <v>523.6</v>
      </c>
      <c r="K108" s="31">
        <v>510.6</v>
      </c>
      <c r="L108" s="31">
        <v>494</v>
      </c>
      <c r="M108" s="31">
        <v>11.450670000000001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552.9</v>
      </c>
      <c r="D109" s="36">
        <v>553.61666666666667</v>
      </c>
      <c r="E109" s="36">
        <v>544.73333333333335</v>
      </c>
      <c r="F109" s="36">
        <v>536.56666666666672</v>
      </c>
      <c r="G109" s="36">
        <v>527.68333333333339</v>
      </c>
      <c r="H109" s="36">
        <v>561.7833333333333</v>
      </c>
      <c r="I109" s="36">
        <v>570.66666666666674</v>
      </c>
      <c r="J109" s="36">
        <v>578.83333333333326</v>
      </c>
      <c r="K109" s="31">
        <v>562.5</v>
      </c>
      <c r="L109" s="31">
        <v>545.45000000000005</v>
      </c>
      <c r="M109" s="31">
        <v>37.073360000000001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160.80000000000001</v>
      </c>
      <c r="D110" s="36">
        <v>161.4</v>
      </c>
      <c r="E110" s="36">
        <v>159.55000000000001</v>
      </c>
      <c r="F110" s="36">
        <v>158.30000000000001</v>
      </c>
      <c r="G110" s="36">
        <v>156.45000000000002</v>
      </c>
      <c r="H110" s="36">
        <v>162.65</v>
      </c>
      <c r="I110" s="36">
        <v>164.49999999999997</v>
      </c>
      <c r="J110" s="36">
        <v>165.75</v>
      </c>
      <c r="K110" s="31">
        <v>163.25</v>
      </c>
      <c r="L110" s="31">
        <v>160.15</v>
      </c>
      <c r="M110" s="31">
        <v>226.70787000000001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918.9</v>
      </c>
      <c r="D111" s="36">
        <v>915.2833333333333</v>
      </c>
      <c r="E111" s="36">
        <v>907.61666666666656</v>
      </c>
      <c r="F111" s="36">
        <v>896.33333333333326</v>
      </c>
      <c r="G111" s="36">
        <v>888.66666666666652</v>
      </c>
      <c r="H111" s="36">
        <v>926.56666666666661</v>
      </c>
      <c r="I111" s="36">
        <v>934.23333333333335</v>
      </c>
      <c r="J111" s="36">
        <v>945.51666666666665</v>
      </c>
      <c r="K111" s="31">
        <v>922.95</v>
      </c>
      <c r="L111" s="31">
        <v>904</v>
      </c>
      <c r="M111" s="31">
        <v>16.050080000000001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134.94999999999999</v>
      </c>
      <c r="D112" s="36">
        <v>135.79999999999998</v>
      </c>
      <c r="E112" s="36">
        <v>131.99999999999997</v>
      </c>
      <c r="F112" s="36">
        <v>129.04999999999998</v>
      </c>
      <c r="G112" s="36">
        <v>125.24999999999997</v>
      </c>
      <c r="H112" s="36">
        <v>138.74999999999997</v>
      </c>
      <c r="I112" s="36">
        <v>142.54999999999998</v>
      </c>
      <c r="J112" s="36">
        <v>145.49999999999997</v>
      </c>
      <c r="K112" s="31">
        <v>139.6</v>
      </c>
      <c r="L112" s="31">
        <v>132.85</v>
      </c>
      <c r="M112" s="31">
        <v>567.17160000000001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409.95</v>
      </c>
      <c r="D113" s="36">
        <v>409.7833333333333</v>
      </c>
      <c r="E113" s="36">
        <v>405.76666666666659</v>
      </c>
      <c r="F113" s="36">
        <v>401.58333333333331</v>
      </c>
      <c r="G113" s="36">
        <v>397.56666666666661</v>
      </c>
      <c r="H113" s="36">
        <v>413.96666666666658</v>
      </c>
      <c r="I113" s="36">
        <v>417.98333333333323</v>
      </c>
      <c r="J113" s="36">
        <v>422.16666666666657</v>
      </c>
      <c r="K113" s="31">
        <v>413.8</v>
      </c>
      <c r="L113" s="31">
        <v>405.6</v>
      </c>
      <c r="M113" s="31">
        <v>11.99492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248.5</v>
      </c>
      <c r="D114" s="36">
        <v>248.45000000000002</v>
      </c>
      <c r="E114" s="36">
        <v>245.90000000000003</v>
      </c>
      <c r="F114" s="36">
        <v>243.3</v>
      </c>
      <c r="G114" s="36">
        <v>240.75000000000003</v>
      </c>
      <c r="H114" s="36">
        <v>251.05000000000004</v>
      </c>
      <c r="I114" s="36">
        <v>253.60000000000005</v>
      </c>
      <c r="J114" s="36">
        <v>256.20000000000005</v>
      </c>
      <c r="K114" s="31">
        <v>251</v>
      </c>
      <c r="L114" s="31">
        <v>245.85</v>
      </c>
      <c r="M114" s="31">
        <v>59.381540000000001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1480.7</v>
      </c>
      <c r="D115" s="36">
        <v>1479.5333333333335</v>
      </c>
      <c r="E115" s="36">
        <v>1467.4666666666672</v>
      </c>
      <c r="F115" s="36">
        <v>1454.2333333333336</v>
      </c>
      <c r="G115" s="36">
        <v>1442.1666666666672</v>
      </c>
      <c r="H115" s="36">
        <v>1492.7666666666671</v>
      </c>
      <c r="I115" s="36">
        <v>1504.8333333333333</v>
      </c>
      <c r="J115" s="36">
        <v>1518.0666666666671</v>
      </c>
      <c r="K115" s="31">
        <v>1491.6</v>
      </c>
      <c r="L115" s="31">
        <v>1466.3</v>
      </c>
      <c r="M115" s="31">
        <v>23.65287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5196.3500000000004</v>
      </c>
      <c r="D116" s="36">
        <v>5218.2</v>
      </c>
      <c r="E116" s="36">
        <v>5156.3999999999996</v>
      </c>
      <c r="F116" s="36">
        <v>5116.45</v>
      </c>
      <c r="G116" s="36">
        <v>5054.6499999999996</v>
      </c>
      <c r="H116" s="36">
        <v>5258.15</v>
      </c>
      <c r="I116" s="36">
        <v>5319.9500000000007</v>
      </c>
      <c r="J116" s="36">
        <v>5359.9</v>
      </c>
      <c r="K116" s="31">
        <v>5280</v>
      </c>
      <c r="L116" s="31">
        <v>5178.25</v>
      </c>
      <c r="M116" s="31">
        <v>2.0554100000000002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1602.65</v>
      </c>
      <c r="D117" s="36">
        <v>1611.3833333333332</v>
      </c>
      <c r="E117" s="36">
        <v>1590.1166666666663</v>
      </c>
      <c r="F117" s="36">
        <v>1577.583333333333</v>
      </c>
      <c r="G117" s="36">
        <v>1556.3166666666662</v>
      </c>
      <c r="H117" s="36">
        <v>1623.9166666666665</v>
      </c>
      <c r="I117" s="36">
        <v>1645.1833333333334</v>
      </c>
      <c r="J117" s="36">
        <v>1657.7166666666667</v>
      </c>
      <c r="K117" s="31">
        <v>1632.65</v>
      </c>
      <c r="L117" s="31">
        <v>1598.85</v>
      </c>
      <c r="M117" s="31">
        <v>49.589039999999997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3249.2</v>
      </c>
      <c r="D118" s="36">
        <v>3221.65</v>
      </c>
      <c r="E118" s="36">
        <v>3187.55</v>
      </c>
      <c r="F118" s="36">
        <v>3125.9</v>
      </c>
      <c r="G118" s="36">
        <v>3091.8</v>
      </c>
      <c r="H118" s="36">
        <v>3283.3</v>
      </c>
      <c r="I118" s="36">
        <v>3317.3999999999996</v>
      </c>
      <c r="J118" s="36">
        <v>3379.05</v>
      </c>
      <c r="K118" s="31">
        <v>3255.75</v>
      </c>
      <c r="L118" s="31">
        <v>3160</v>
      </c>
      <c r="M118" s="31">
        <v>8.9078099999999996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1165.05</v>
      </c>
      <c r="D119" s="36">
        <v>1166.3</v>
      </c>
      <c r="E119" s="36">
        <v>1151.75</v>
      </c>
      <c r="F119" s="36">
        <v>1138.45</v>
      </c>
      <c r="G119" s="36">
        <v>1123.9000000000001</v>
      </c>
      <c r="H119" s="36">
        <v>1179.5999999999999</v>
      </c>
      <c r="I119" s="36">
        <v>1194.1499999999996</v>
      </c>
      <c r="J119" s="36">
        <v>1207.4499999999998</v>
      </c>
      <c r="K119" s="31">
        <v>1180.8499999999999</v>
      </c>
      <c r="L119" s="31">
        <v>1153</v>
      </c>
      <c r="M119" s="31">
        <v>2.5440700000000001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495.4</v>
      </c>
      <c r="D120" s="36">
        <v>492.84999999999997</v>
      </c>
      <c r="E120" s="36">
        <v>483.54999999999995</v>
      </c>
      <c r="F120" s="36">
        <v>471.7</v>
      </c>
      <c r="G120" s="36">
        <v>462.4</v>
      </c>
      <c r="H120" s="36">
        <v>504.69999999999993</v>
      </c>
      <c r="I120" s="36">
        <v>514</v>
      </c>
      <c r="J120" s="36">
        <v>525.84999999999991</v>
      </c>
      <c r="K120" s="31">
        <v>502.15</v>
      </c>
      <c r="L120" s="31">
        <v>481</v>
      </c>
      <c r="M120" s="31">
        <v>26.631540000000001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804.4</v>
      </c>
      <c r="D121" s="36">
        <v>797.13333333333333</v>
      </c>
      <c r="E121" s="36">
        <v>785.76666666666665</v>
      </c>
      <c r="F121" s="36">
        <v>767.13333333333333</v>
      </c>
      <c r="G121" s="36">
        <v>755.76666666666665</v>
      </c>
      <c r="H121" s="36">
        <v>815.76666666666665</v>
      </c>
      <c r="I121" s="36">
        <v>827.13333333333321</v>
      </c>
      <c r="J121" s="36">
        <v>845.76666666666665</v>
      </c>
      <c r="K121" s="31">
        <v>808.5</v>
      </c>
      <c r="L121" s="31">
        <v>778.5</v>
      </c>
      <c r="M121" s="31">
        <v>35.61533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808</v>
      </c>
      <c r="D122" s="36">
        <v>795.55000000000007</v>
      </c>
      <c r="E122" s="36">
        <v>780.20000000000016</v>
      </c>
      <c r="F122" s="36">
        <v>752.40000000000009</v>
      </c>
      <c r="G122" s="36">
        <v>737.05000000000018</v>
      </c>
      <c r="H122" s="36">
        <v>823.35000000000014</v>
      </c>
      <c r="I122" s="36">
        <v>838.7</v>
      </c>
      <c r="J122" s="36">
        <v>866.50000000000011</v>
      </c>
      <c r="K122" s="31">
        <v>810.9</v>
      </c>
      <c r="L122" s="31">
        <v>767.75</v>
      </c>
      <c r="M122" s="31">
        <v>40.408029999999997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440.65</v>
      </c>
      <c r="D123" s="36">
        <v>443.3</v>
      </c>
      <c r="E123" s="36">
        <v>436.35</v>
      </c>
      <c r="F123" s="36">
        <v>432.05</v>
      </c>
      <c r="G123" s="36">
        <v>425.1</v>
      </c>
      <c r="H123" s="36">
        <v>447.6</v>
      </c>
      <c r="I123" s="36">
        <v>454.54999999999995</v>
      </c>
      <c r="J123" s="36">
        <v>458.85</v>
      </c>
      <c r="K123" s="31">
        <v>450.25</v>
      </c>
      <c r="L123" s="31">
        <v>439</v>
      </c>
      <c r="M123" s="31">
        <v>28.903600000000001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1383.3</v>
      </c>
      <c r="D124" s="36">
        <v>1392.2833333333335</v>
      </c>
      <c r="E124" s="36">
        <v>1356.5666666666671</v>
      </c>
      <c r="F124" s="36">
        <v>1329.8333333333335</v>
      </c>
      <c r="G124" s="36">
        <v>1294.116666666667</v>
      </c>
      <c r="H124" s="36">
        <v>1419.0166666666671</v>
      </c>
      <c r="I124" s="36">
        <v>1454.7333333333338</v>
      </c>
      <c r="J124" s="36">
        <v>1481.4666666666672</v>
      </c>
      <c r="K124" s="31">
        <v>1428</v>
      </c>
      <c r="L124" s="31">
        <v>1365.55</v>
      </c>
      <c r="M124" s="31">
        <v>15.84029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1737.9</v>
      </c>
      <c r="D125" s="36">
        <v>1732.6833333333334</v>
      </c>
      <c r="E125" s="36">
        <v>1720.5166666666669</v>
      </c>
      <c r="F125" s="36">
        <v>1703.1333333333334</v>
      </c>
      <c r="G125" s="36">
        <v>1690.9666666666669</v>
      </c>
      <c r="H125" s="36">
        <v>1750.0666666666668</v>
      </c>
      <c r="I125" s="36">
        <v>1762.2333333333333</v>
      </c>
      <c r="J125" s="36">
        <v>1779.6166666666668</v>
      </c>
      <c r="K125" s="31">
        <v>1744.85</v>
      </c>
      <c r="L125" s="31">
        <v>1715.3</v>
      </c>
      <c r="M125" s="31">
        <v>23.14143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148</v>
      </c>
      <c r="D126" s="36">
        <v>148.91666666666666</v>
      </c>
      <c r="E126" s="36">
        <v>145.93333333333331</v>
      </c>
      <c r="F126" s="36">
        <v>143.86666666666665</v>
      </c>
      <c r="G126" s="36">
        <v>140.8833333333333</v>
      </c>
      <c r="H126" s="36">
        <v>150.98333333333332</v>
      </c>
      <c r="I126" s="36">
        <v>153.96666666666667</v>
      </c>
      <c r="J126" s="36">
        <v>156.03333333333333</v>
      </c>
      <c r="K126" s="31">
        <v>151.9</v>
      </c>
      <c r="L126" s="31">
        <v>146.85</v>
      </c>
      <c r="M126" s="31">
        <v>56.728479999999998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5387</v>
      </c>
      <c r="D127" s="36">
        <v>5375.3499999999995</v>
      </c>
      <c r="E127" s="36">
        <v>5312.6999999999989</v>
      </c>
      <c r="F127" s="36">
        <v>5238.3999999999996</v>
      </c>
      <c r="G127" s="36">
        <v>5175.7499999999991</v>
      </c>
      <c r="H127" s="36">
        <v>5449.6499999999987</v>
      </c>
      <c r="I127" s="36">
        <v>5512.2999999999984</v>
      </c>
      <c r="J127" s="36">
        <v>5586.5999999999985</v>
      </c>
      <c r="K127" s="31">
        <v>5438</v>
      </c>
      <c r="L127" s="31">
        <v>5301.05</v>
      </c>
      <c r="M127" s="31">
        <v>1.0982400000000001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575.1</v>
      </c>
      <c r="D128" s="36">
        <v>578.88333333333333</v>
      </c>
      <c r="E128" s="36">
        <v>570.06666666666661</v>
      </c>
      <c r="F128" s="36">
        <v>565.0333333333333</v>
      </c>
      <c r="G128" s="36">
        <v>556.21666666666658</v>
      </c>
      <c r="H128" s="36">
        <v>583.91666666666663</v>
      </c>
      <c r="I128" s="36">
        <v>592.73333333333346</v>
      </c>
      <c r="J128" s="36">
        <v>597.76666666666665</v>
      </c>
      <c r="K128" s="31">
        <v>587.70000000000005</v>
      </c>
      <c r="L128" s="31">
        <v>573.85</v>
      </c>
      <c r="M128" s="31">
        <v>16.423670000000001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5167.45</v>
      </c>
      <c r="D129" s="36">
        <v>5179.1333333333332</v>
      </c>
      <c r="E129" s="36">
        <v>5138.3166666666666</v>
      </c>
      <c r="F129" s="36">
        <v>5109.1833333333334</v>
      </c>
      <c r="G129" s="36">
        <v>5068.3666666666668</v>
      </c>
      <c r="H129" s="36">
        <v>5208.2666666666664</v>
      </c>
      <c r="I129" s="36">
        <v>5249.0833333333321</v>
      </c>
      <c r="J129" s="36">
        <v>5278.2166666666662</v>
      </c>
      <c r="K129" s="31">
        <v>5219.95</v>
      </c>
      <c r="L129" s="31">
        <v>5150</v>
      </c>
      <c r="M129" s="31">
        <v>1.89164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3561.2</v>
      </c>
      <c r="D130" s="36">
        <v>3553.3666666666663</v>
      </c>
      <c r="E130" s="36">
        <v>3534.5333333333328</v>
      </c>
      <c r="F130" s="36">
        <v>3507.8666666666663</v>
      </c>
      <c r="G130" s="36">
        <v>3489.0333333333328</v>
      </c>
      <c r="H130" s="36">
        <v>3580.0333333333328</v>
      </c>
      <c r="I130" s="36">
        <v>3598.8666666666659</v>
      </c>
      <c r="J130" s="36">
        <v>3625.5333333333328</v>
      </c>
      <c r="K130" s="31">
        <v>3572.2</v>
      </c>
      <c r="L130" s="31">
        <v>3526.7</v>
      </c>
      <c r="M130" s="31">
        <v>13.54787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397.5</v>
      </c>
      <c r="D131" s="36">
        <v>397.63333333333338</v>
      </c>
      <c r="E131" s="36">
        <v>393.56666666666678</v>
      </c>
      <c r="F131" s="36">
        <v>389.63333333333338</v>
      </c>
      <c r="G131" s="36">
        <v>385.56666666666678</v>
      </c>
      <c r="H131" s="36">
        <v>401.56666666666678</v>
      </c>
      <c r="I131" s="36">
        <v>405.63333333333338</v>
      </c>
      <c r="J131" s="36">
        <v>409.56666666666678</v>
      </c>
      <c r="K131" s="31">
        <v>401.7</v>
      </c>
      <c r="L131" s="31">
        <v>393.7</v>
      </c>
      <c r="M131" s="31">
        <v>6.6390799999999999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904.4</v>
      </c>
      <c r="D132" s="36">
        <v>913.4666666666667</v>
      </c>
      <c r="E132" s="36">
        <v>892.93333333333339</v>
      </c>
      <c r="F132" s="36">
        <v>881.4666666666667</v>
      </c>
      <c r="G132" s="36">
        <v>860.93333333333339</v>
      </c>
      <c r="H132" s="36">
        <v>924.93333333333339</v>
      </c>
      <c r="I132" s="36">
        <v>945.4666666666667</v>
      </c>
      <c r="J132" s="36">
        <v>956.93333333333339</v>
      </c>
      <c r="K132" s="31">
        <v>934</v>
      </c>
      <c r="L132" s="31">
        <v>902</v>
      </c>
      <c r="M132" s="31">
        <v>37.654319999999998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1614.4</v>
      </c>
      <c r="D133" s="36">
        <v>1621.05</v>
      </c>
      <c r="E133" s="36">
        <v>1600.85</v>
      </c>
      <c r="F133" s="36">
        <v>1587.3</v>
      </c>
      <c r="G133" s="36">
        <v>1567.1</v>
      </c>
      <c r="H133" s="36">
        <v>1634.6</v>
      </c>
      <c r="I133" s="36">
        <v>1654.8000000000002</v>
      </c>
      <c r="J133" s="36">
        <v>1668.35</v>
      </c>
      <c r="K133" s="31">
        <v>1641.25</v>
      </c>
      <c r="L133" s="31">
        <v>1607.5</v>
      </c>
      <c r="M133" s="31">
        <v>7.0192500000000004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137012.75</v>
      </c>
      <c r="D134" s="36">
        <v>138204.25</v>
      </c>
      <c r="E134" s="36">
        <v>135108.5</v>
      </c>
      <c r="F134" s="36">
        <v>133204.25</v>
      </c>
      <c r="G134" s="36">
        <v>130108.5</v>
      </c>
      <c r="H134" s="36">
        <v>140108.5</v>
      </c>
      <c r="I134" s="36">
        <v>143204.25</v>
      </c>
      <c r="J134" s="36">
        <v>145108.5</v>
      </c>
      <c r="K134" s="31">
        <v>141300</v>
      </c>
      <c r="L134" s="31">
        <v>136300</v>
      </c>
      <c r="M134" s="31">
        <v>0.16839000000000001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1081.3499999999999</v>
      </c>
      <c r="D135" s="36">
        <v>1080.1166666666666</v>
      </c>
      <c r="E135" s="36">
        <v>1011.2333333333331</v>
      </c>
      <c r="F135" s="36">
        <v>941.11666666666656</v>
      </c>
      <c r="G135" s="36">
        <v>872.23333333333312</v>
      </c>
      <c r="H135" s="36">
        <v>1150.2333333333331</v>
      </c>
      <c r="I135" s="36">
        <v>1219.1166666666668</v>
      </c>
      <c r="J135" s="36">
        <v>1289.2333333333331</v>
      </c>
      <c r="K135" s="31">
        <v>1149</v>
      </c>
      <c r="L135" s="31">
        <v>1010</v>
      </c>
      <c r="M135" s="31">
        <v>19.678249999999998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260.75</v>
      </c>
      <c r="D136" s="36">
        <v>261.34999999999997</v>
      </c>
      <c r="E136" s="36">
        <v>258.14999999999992</v>
      </c>
      <c r="F136" s="36">
        <v>255.54999999999995</v>
      </c>
      <c r="G136" s="36">
        <v>252.34999999999991</v>
      </c>
      <c r="H136" s="36">
        <v>263.94999999999993</v>
      </c>
      <c r="I136" s="36">
        <v>267.14999999999998</v>
      </c>
      <c r="J136" s="36">
        <v>269.74999999999994</v>
      </c>
      <c r="K136" s="31">
        <v>264.55</v>
      </c>
      <c r="L136" s="31">
        <v>258.75</v>
      </c>
      <c r="M136" s="31">
        <v>37.015210000000003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1856.05</v>
      </c>
      <c r="D137" s="36">
        <v>1841.5</v>
      </c>
      <c r="E137" s="36">
        <v>1815.6</v>
      </c>
      <c r="F137" s="36">
        <v>1775.1499999999999</v>
      </c>
      <c r="G137" s="36">
        <v>1749.2499999999998</v>
      </c>
      <c r="H137" s="36">
        <v>1881.95</v>
      </c>
      <c r="I137" s="36">
        <v>1907.8500000000001</v>
      </c>
      <c r="J137" s="36">
        <v>1948.3000000000002</v>
      </c>
      <c r="K137" s="31">
        <v>1867.4</v>
      </c>
      <c r="L137" s="31">
        <v>1801.05</v>
      </c>
      <c r="M137" s="31">
        <v>34.040759999999999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2143.9499999999998</v>
      </c>
      <c r="D138" s="36">
        <v>2166.0333333333333</v>
      </c>
      <c r="E138" s="36">
        <v>2110.9166666666665</v>
      </c>
      <c r="F138" s="36">
        <v>2077.8833333333332</v>
      </c>
      <c r="G138" s="36">
        <v>2022.7666666666664</v>
      </c>
      <c r="H138" s="36">
        <v>2199.0666666666666</v>
      </c>
      <c r="I138" s="36">
        <v>2254.1833333333334</v>
      </c>
      <c r="J138" s="36">
        <v>2287.2166666666667</v>
      </c>
      <c r="K138" s="31">
        <v>2221.15</v>
      </c>
      <c r="L138" s="31">
        <v>2133</v>
      </c>
      <c r="M138" s="31">
        <v>1.98637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497.5</v>
      </c>
      <c r="D139" s="36">
        <v>498.75</v>
      </c>
      <c r="E139" s="36">
        <v>494.75</v>
      </c>
      <c r="F139" s="36">
        <v>492</v>
      </c>
      <c r="G139" s="36">
        <v>488</v>
      </c>
      <c r="H139" s="36">
        <v>501.5</v>
      </c>
      <c r="I139" s="36">
        <v>505.5</v>
      </c>
      <c r="J139" s="36">
        <v>508.25</v>
      </c>
      <c r="K139" s="31">
        <v>502.75</v>
      </c>
      <c r="L139" s="31">
        <v>496</v>
      </c>
      <c r="M139" s="31">
        <v>13.229990000000001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11636.3</v>
      </c>
      <c r="D140" s="36">
        <v>11556</v>
      </c>
      <c r="E140" s="36">
        <v>11446.6</v>
      </c>
      <c r="F140" s="36">
        <v>11256.9</v>
      </c>
      <c r="G140" s="36">
        <v>11147.5</v>
      </c>
      <c r="H140" s="36">
        <v>11745.7</v>
      </c>
      <c r="I140" s="36">
        <v>11855.100000000002</v>
      </c>
      <c r="J140" s="36">
        <v>12044.800000000001</v>
      </c>
      <c r="K140" s="31">
        <v>11665.4</v>
      </c>
      <c r="L140" s="31">
        <v>11366.3</v>
      </c>
      <c r="M140" s="31">
        <v>3.11049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955.25</v>
      </c>
      <c r="D141" s="36">
        <v>950.58333333333337</v>
      </c>
      <c r="E141" s="36">
        <v>940.16666666666674</v>
      </c>
      <c r="F141" s="36">
        <v>925.08333333333337</v>
      </c>
      <c r="G141" s="36">
        <v>914.66666666666674</v>
      </c>
      <c r="H141" s="36">
        <v>965.66666666666674</v>
      </c>
      <c r="I141" s="36">
        <v>976.08333333333348</v>
      </c>
      <c r="J141" s="36">
        <v>991.16666666666674</v>
      </c>
      <c r="K141" s="31">
        <v>961</v>
      </c>
      <c r="L141" s="31">
        <v>935.5</v>
      </c>
      <c r="M141" s="31">
        <v>6.3090599999999997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730.45</v>
      </c>
      <c r="D142" s="36">
        <v>728.68333333333339</v>
      </c>
      <c r="E142" s="36">
        <v>721.21666666666681</v>
      </c>
      <c r="F142" s="36">
        <v>711.98333333333346</v>
      </c>
      <c r="G142" s="36">
        <v>704.51666666666688</v>
      </c>
      <c r="H142" s="36">
        <v>737.91666666666674</v>
      </c>
      <c r="I142" s="36">
        <v>745.38333333333344</v>
      </c>
      <c r="J142" s="36">
        <v>754.61666666666667</v>
      </c>
      <c r="K142" s="31">
        <v>736.15</v>
      </c>
      <c r="L142" s="31">
        <v>719.45</v>
      </c>
      <c r="M142" s="31">
        <v>37.048479999999998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1848.85</v>
      </c>
      <c r="D143" s="36">
        <v>1873.45</v>
      </c>
      <c r="E143" s="36">
        <v>1812.4</v>
      </c>
      <c r="F143" s="36">
        <v>1775.95</v>
      </c>
      <c r="G143" s="36">
        <v>1714.9</v>
      </c>
      <c r="H143" s="36">
        <v>1909.9</v>
      </c>
      <c r="I143" s="36">
        <v>1970.9499999999998</v>
      </c>
      <c r="J143" s="36">
        <v>2007.4</v>
      </c>
      <c r="K143" s="31">
        <v>1934.5</v>
      </c>
      <c r="L143" s="31">
        <v>1837</v>
      </c>
      <c r="M143" s="31">
        <v>9.609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62.25</v>
      </c>
      <c r="D144" s="36">
        <v>62.866666666666667</v>
      </c>
      <c r="E144" s="36">
        <v>61.433333333333337</v>
      </c>
      <c r="F144" s="36">
        <v>60.616666666666667</v>
      </c>
      <c r="G144" s="36">
        <v>59.183333333333337</v>
      </c>
      <c r="H144" s="36">
        <v>63.683333333333337</v>
      </c>
      <c r="I144" s="36">
        <v>65.11666666666666</v>
      </c>
      <c r="J144" s="36">
        <v>65.933333333333337</v>
      </c>
      <c r="K144" s="31">
        <v>64.3</v>
      </c>
      <c r="L144" s="31">
        <v>62.05</v>
      </c>
      <c r="M144" s="31">
        <v>95.479309999999998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2461.85</v>
      </c>
      <c r="D145" s="36">
        <v>2476.2833333333333</v>
      </c>
      <c r="E145" s="36">
        <v>2434.5666666666666</v>
      </c>
      <c r="F145" s="36">
        <v>2407.2833333333333</v>
      </c>
      <c r="G145" s="36">
        <v>2365.5666666666666</v>
      </c>
      <c r="H145" s="36">
        <v>2503.5666666666666</v>
      </c>
      <c r="I145" s="36">
        <v>2545.2833333333328</v>
      </c>
      <c r="J145" s="36">
        <v>2572.5666666666666</v>
      </c>
      <c r="K145" s="31">
        <v>2518</v>
      </c>
      <c r="L145" s="31">
        <v>2449</v>
      </c>
      <c r="M145" s="31">
        <v>5.5068999999999999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1339.4</v>
      </c>
      <c r="D146" s="36">
        <v>1341.1333333333334</v>
      </c>
      <c r="E146" s="36">
        <v>1330.3166666666668</v>
      </c>
      <c r="F146" s="36">
        <v>1321.2333333333333</v>
      </c>
      <c r="G146" s="36">
        <v>1310.4166666666667</v>
      </c>
      <c r="H146" s="36">
        <v>1350.2166666666669</v>
      </c>
      <c r="I146" s="36">
        <v>1361.0333333333335</v>
      </c>
      <c r="J146" s="36">
        <v>1370.116666666667</v>
      </c>
      <c r="K146" s="31">
        <v>1351.95</v>
      </c>
      <c r="L146" s="31">
        <v>1332.05</v>
      </c>
      <c r="M146" s="31">
        <v>3.2542800000000001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82.5</v>
      </c>
      <c r="D147" s="36">
        <v>83.466666666666669</v>
      </c>
      <c r="E147" s="36">
        <v>81.033333333333331</v>
      </c>
      <c r="F147" s="36">
        <v>79.566666666666663</v>
      </c>
      <c r="G147" s="36">
        <v>77.133333333333326</v>
      </c>
      <c r="H147" s="36">
        <v>84.933333333333337</v>
      </c>
      <c r="I147" s="36">
        <v>87.366666666666674</v>
      </c>
      <c r="J147" s="36">
        <v>88.833333333333343</v>
      </c>
      <c r="K147" s="31">
        <v>85.9</v>
      </c>
      <c r="L147" s="31">
        <v>82</v>
      </c>
      <c r="M147" s="31">
        <v>1111.96804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202.7</v>
      </c>
      <c r="D148" s="36">
        <v>200.73333333333335</v>
      </c>
      <c r="E148" s="36">
        <v>197.01666666666671</v>
      </c>
      <c r="F148" s="36">
        <v>191.33333333333337</v>
      </c>
      <c r="G148" s="36">
        <v>187.61666666666673</v>
      </c>
      <c r="H148" s="36">
        <v>206.41666666666669</v>
      </c>
      <c r="I148" s="36">
        <v>210.13333333333333</v>
      </c>
      <c r="J148" s="36">
        <v>215.81666666666666</v>
      </c>
      <c r="K148" s="31">
        <v>204.45</v>
      </c>
      <c r="L148" s="31">
        <v>195.05</v>
      </c>
      <c r="M148" s="31">
        <v>194.41507999999999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317.14999999999998</v>
      </c>
      <c r="D149" s="36">
        <v>318.33333333333331</v>
      </c>
      <c r="E149" s="36">
        <v>313.76666666666665</v>
      </c>
      <c r="F149" s="36">
        <v>310.38333333333333</v>
      </c>
      <c r="G149" s="36">
        <v>305.81666666666666</v>
      </c>
      <c r="H149" s="36">
        <v>321.71666666666664</v>
      </c>
      <c r="I149" s="36">
        <v>326.28333333333336</v>
      </c>
      <c r="J149" s="36">
        <v>329.66666666666663</v>
      </c>
      <c r="K149" s="31">
        <v>322.89999999999998</v>
      </c>
      <c r="L149" s="31">
        <v>314.95</v>
      </c>
      <c r="M149" s="31">
        <v>136.90351999999999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3011.45</v>
      </c>
      <c r="D150" s="36">
        <v>3001.85</v>
      </c>
      <c r="E150" s="36">
        <v>2972.7</v>
      </c>
      <c r="F150" s="36">
        <v>2933.95</v>
      </c>
      <c r="G150" s="36">
        <v>2904.7999999999997</v>
      </c>
      <c r="H150" s="36">
        <v>3040.6</v>
      </c>
      <c r="I150" s="36">
        <v>3069.7500000000005</v>
      </c>
      <c r="J150" s="36">
        <v>3108.5</v>
      </c>
      <c r="K150" s="31">
        <v>3031</v>
      </c>
      <c r="L150" s="31">
        <v>2963.1</v>
      </c>
      <c r="M150" s="31">
        <v>0.94194999999999995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2580.35</v>
      </c>
      <c r="D151" s="36">
        <v>2583.2999999999997</v>
      </c>
      <c r="E151" s="36">
        <v>2555.7999999999993</v>
      </c>
      <c r="F151" s="36">
        <v>2531.2499999999995</v>
      </c>
      <c r="G151" s="36">
        <v>2503.7499999999991</v>
      </c>
      <c r="H151" s="36">
        <v>2607.8499999999995</v>
      </c>
      <c r="I151" s="36">
        <v>2635.3500000000004</v>
      </c>
      <c r="J151" s="36">
        <v>2659.8999999999996</v>
      </c>
      <c r="K151" s="31">
        <v>2610.8000000000002</v>
      </c>
      <c r="L151" s="31">
        <v>2558.75</v>
      </c>
      <c r="M151" s="31">
        <v>6.4259599999999999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1347.35</v>
      </c>
      <c r="D152" s="36">
        <v>1338.1333333333332</v>
      </c>
      <c r="E152" s="36">
        <v>1323.4166666666665</v>
      </c>
      <c r="F152" s="36">
        <v>1299.4833333333333</v>
      </c>
      <c r="G152" s="36">
        <v>1284.7666666666667</v>
      </c>
      <c r="H152" s="36">
        <v>1362.0666666666664</v>
      </c>
      <c r="I152" s="36">
        <v>1376.7833333333331</v>
      </c>
      <c r="J152" s="36">
        <v>1400.7166666666662</v>
      </c>
      <c r="K152" s="31">
        <v>1352.85</v>
      </c>
      <c r="L152" s="31">
        <v>1314.2</v>
      </c>
      <c r="M152" s="31">
        <v>12.377359999999999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261.60000000000002</v>
      </c>
      <c r="D153" s="36">
        <v>260.73333333333335</v>
      </c>
      <c r="E153" s="36">
        <v>258.41666666666669</v>
      </c>
      <c r="F153" s="36">
        <v>255.23333333333335</v>
      </c>
      <c r="G153" s="36">
        <v>252.91666666666669</v>
      </c>
      <c r="H153" s="36">
        <v>263.91666666666669</v>
      </c>
      <c r="I153" s="36">
        <v>266.23333333333329</v>
      </c>
      <c r="J153" s="36">
        <v>269.41666666666669</v>
      </c>
      <c r="K153" s="31">
        <v>263.05</v>
      </c>
      <c r="L153" s="31">
        <v>257.55</v>
      </c>
      <c r="M153" s="31">
        <v>92.461730000000003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545.20000000000005</v>
      </c>
      <c r="D154" s="36">
        <v>544.51666666666665</v>
      </c>
      <c r="E154" s="36">
        <v>534.98333333333335</v>
      </c>
      <c r="F154" s="36">
        <v>524.76666666666665</v>
      </c>
      <c r="G154" s="36">
        <v>515.23333333333335</v>
      </c>
      <c r="H154" s="36">
        <v>554.73333333333335</v>
      </c>
      <c r="I154" s="36">
        <v>564.26666666666665</v>
      </c>
      <c r="J154" s="36">
        <v>574.48333333333335</v>
      </c>
      <c r="K154" s="31">
        <v>554.04999999999995</v>
      </c>
      <c r="L154" s="31">
        <v>534.29999999999995</v>
      </c>
      <c r="M154" s="31">
        <v>27.998650000000001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389.2</v>
      </c>
      <c r="D155" s="36">
        <v>383.81666666666666</v>
      </c>
      <c r="E155" s="36">
        <v>378.43333333333334</v>
      </c>
      <c r="F155" s="36">
        <v>367.66666666666669</v>
      </c>
      <c r="G155" s="36">
        <v>362.28333333333336</v>
      </c>
      <c r="H155" s="36">
        <v>394.58333333333331</v>
      </c>
      <c r="I155" s="36">
        <v>399.96666666666664</v>
      </c>
      <c r="J155" s="36">
        <v>410.73333333333329</v>
      </c>
      <c r="K155" s="31">
        <v>389.2</v>
      </c>
      <c r="L155" s="31">
        <v>373.05</v>
      </c>
      <c r="M155" s="31">
        <v>72.80856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1134.8499999999999</v>
      </c>
      <c r="D156" s="36">
        <v>1128.95</v>
      </c>
      <c r="E156" s="36">
        <v>1099.9000000000001</v>
      </c>
      <c r="F156" s="36">
        <v>1064.95</v>
      </c>
      <c r="G156" s="36">
        <v>1035.9000000000001</v>
      </c>
      <c r="H156" s="36">
        <v>1163.9000000000001</v>
      </c>
      <c r="I156" s="36">
        <v>1192.9499999999998</v>
      </c>
      <c r="J156" s="36">
        <v>1227.9000000000001</v>
      </c>
      <c r="K156" s="31">
        <v>1158</v>
      </c>
      <c r="L156" s="31">
        <v>1094</v>
      </c>
      <c r="M156" s="31">
        <v>28.573160000000001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3730.6</v>
      </c>
      <c r="D157" s="36">
        <v>3698.7666666666664</v>
      </c>
      <c r="E157" s="36">
        <v>3652.9333333333329</v>
      </c>
      <c r="F157" s="36">
        <v>3575.2666666666664</v>
      </c>
      <c r="G157" s="36">
        <v>3529.4333333333329</v>
      </c>
      <c r="H157" s="36">
        <v>3776.4333333333329</v>
      </c>
      <c r="I157" s="36">
        <v>3822.2666666666669</v>
      </c>
      <c r="J157" s="36">
        <v>3899.9333333333329</v>
      </c>
      <c r="K157" s="31">
        <v>3744.6</v>
      </c>
      <c r="L157" s="31">
        <v>3621.1</v>
      </c>
      <c r="M157" s="31">
        <v>2.6494499999999999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34817.599999999999</v>
      </c>
      <c r="D158" s="36">
        <v>35122.216666666667</v>
      </c>
      <c r="E158" s="36">
        <v>34245.433333333334</v>
      </c>
      <c r="F158" s="36">
        <v>33673.26666666667</v>
      </c>
      <c r="G158" s="36">
        <v>32796.483333333337</v>
      </c>
      <c r="H158" s="36">
        <v>35694.383333333331</v>
      </c>
      <c r="I158" s="36">
        <v>36571.166666666672</v>
      </c>
      <c r="J158" s="36">
        <v>37143.333333333328</v>
      </c>
      <c r="K158" s="31">
        <v>35999</v>
      </c>
      <c r="L158" s="31">
        <v>34550.050000000003</v>
      </c>
      <c r="M158" s="31">
        <v>0.36688999999999999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1415.2</v>
      </c>
      <c r="D159" s="36">
        <v>1407.4166666666667</v>
      </c>
      <c r="E159" s="36">
        <v>1381.8333333333335</v>
      </c>
      <c r="F159" s="36">
        <v>1348.4666666666667</v>
      </c>
      <c r="G159" s="36">
        <v>1322.8833333333334</v>
      </c>
      <c r="H159" s="36">
        <v>1440.7833333333335</v>
      </c>
      <c r="I159" s="36">
        <v>1466.366666666667</v>
      </c>
      <c r="J159" s="36">
        <v>1499.7333333333336</v>
      </c>
      <c r="K159" s="31">
        <v>1433</v>
      </c>
      <c r="L159" s="31">
        <v>1374.05</v>
      </c>
      <c r="M159" s="31">
        <v>5.6357400000000002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8179.35</v>
      </c>
      <c r="D160" s="36">
        <v>8235.5833333333339</v>
      </c>
      <c r="E160" s="36">
        <v>8048.7666666666682</v>
      </c>
      <c r="F160" s="36">
        <v>7918.1833333333343</v>
      </c>
      <c r="G160" s="36">
        <v>7731.3666666666686</v>
      </c>
      <c r="H160" s="36">
        <v>8366.1666666666679</v>
      </c>
      <c r="I160" s="36">
        <v>8552.9833333333336</v>
      </c>
      <c r="J160" s="36">
        <v>8683.5666666666675</v>
      </c>
      <c r="K160" s="31">
        <v>8422.4</v>
      </c>
      <c r="L160" s="31">
        <v>8105</v>
      </c>
      <c r="M160" s="31">
        <v>4.9029199999999999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264.60000000000002</v>
      </c>
      <c r="D161" s="36">
        <v>264.10000000000002</v>
      </c>
      <c r="E161" s="36">
        <v>261.90000000000003</v>
      </c>
      <c r="F161" s="36">
        <v>259.2</v>
      </c>
      <c r="G161" s="36">
        <v>257</v>
      </c>
      <c r="H161" s="36">
        <v>266.80000000000007</v>
      </c>
      <c r="I161" s="36">
        <v>269.00000000000011</v>
      </c>
      <c r="J161" s="36">
        <v>271.7000000000001</v>
      </c>
      <c r="K161" s="31">
        <v>266.3</v>
      </c>
      <c r="L161" s="31">
        <v>261.39999999999998</v>
      </c>
      <c r="M161" s="31">
        <v>22.27478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2925.25</v>
      </c>
      <c r="D162" s="36">
        <v>2910.7166666666667</v>
      </c>
      <c r="E162" s="36">
        <v>2874.5333333333333</v>
      </c>
      <c r="F162" s="36">
        <v>2823.8166666666666</v>
      </c>
      <c r="G162" s="36">
        <v>2787.6333333333332</v>
      </c>
      <c r="H162" s="36">
        <v>2961.4333333333334</v>
      </c>
      <c r="I162" s="36">
        <v>2997.6166666666668</v>
      </c>
      <c r="J162" s="36">
        <v>3048.3333333333335</v>
      </c>
      <c r="K162" s="31">
        <v>2946.9</v>
      </c>
      <c r="L162" s="31">
        <v>2860</v>
      </c>
      <c r="M162" s="31">
        <v>5.8561800000000002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818.5</v>
      </c>
      <c r="D163" s="36">
        <v>819.5333333333333</v>
      </c>
      <c r="E163" s="36">
        <v>812.96666666666658</v>
      </c>
      <c r="F163" s="36">
        <v>807.43333333333328</v>
      </c>
      <c r="G163" s="36">
        <v>800.86666666666656</v>
      </c>
      <c r="H163" s="36">
        <v>825.06666666666661</v>
      </c>
      <c r="I163" s="36">
        <v>831.63333333333321</v>
      </c>
      <c r="J163" s="36">
        <v>837.16666666666663</v>
      </c>
      <c r="K163" s="31">
        <v>826.1</v>
      </c>
      <c r="L163" s="31">
        <v>814</v>
      </c>
      <c r="M163" s="31">
        <v>5.9404399999999997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4795.3999999999996</v>
      </c>
      <c r="D164" s="36">
        <v>4829.4666666666662</v>
      </c>
      <c r="E164" s="36">
        <v>4743.9333333333325</v>
      </c>
      <c r="F164" s="36">
        <v>4692.4666666666662</v>
      </c>
      <c r="G164" s="36">
        <v>4606.9333333333325</v>
      </c>
      <c r="H164" s="36">
        <v>4880.9333333333325</v>
      </c>
      <c r="I164" s="36">
        <v>4966.4666666666672</v>
      </c>
      <c r="J164" s="36">
        <v>5017.9333333333325</v>
      </c>
      <c r="K164" s="31">
        <v>4915</v>
      </c>
      <c r="L164" s="31">
        <v>4778</v>
      </c>
      <c r="M164" s="31">
        <v>4.3365600000000004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471.55</v>
      </c>
      <c r="D165" s="36">
        <v>471.10000000000008</v>
      </c>
      <c r="E165" s="36">
        <v>457.55000000000018</v>
      </c>
      <c r="F165" s="36">
        <v>443.55000000000013</v>
      </c>
      <c r="G165" s="36">
        <v>430.00000000000023</v>
      </c>
      <c r="H165" s="36">
        <v>485.10000000000014</v>
      </c>
      <c r="I165" s="36">
        <v>498.65</v>
      </c>
      <c r="J165" s="36">
        <v>512.65000000000009</v>
      </c>
      <c r="K165" s="31">
        <v>484.65</v>
      </c>
      <c r="L165" s="31">
        <v>457.1</v>
      </c>
      <c r="M165" s="31">
        <v>42.286520000000003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374.85</v>
      </c>
      <c r="D166" s="36">
        <v>378</v>
      </c>
      <c r="E166" s="36">
        <v>368.25</v>
      </c>
      <c r="F166" s="36">
        <v>361.65</v>
      </c>
      <c r="G166" s="36">
        <v>351.9</v>
      </c>
      <c r="H166" s="36">
        <v>384.6</v>
      </c>
      <c r="I166" s="36">
        <v>394.35</v>
      </c>
      <c r="J166" s="36">
        <v>400.95000000000005</v>
      </c>
      <c r="K166" s="31">
        <v>387.75</v>
      </c>
      <c r="L166" s="31">
        <v>371.4</v>
      </c>
      <c r="M166" s="31">
        <v>120.7991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264.89999999999998</v>
      </c>
      <c r="D167" s="36">
        <v>263.68333333333334</v>
      </c>
      <c r="E167" s="36">
        <v>260.7166666666667</v>
      </c>
      <c r="F167" s="36">
        <v>256.53333333333336</v>
      </c>
      <c r="G167" s="36">
        <v>253.56666666666672</v>
      </c>
      <c r="H167" s="36">
        <v>267.86666666666667</v>
      </c>
      <c r="I167" s="36">
        <v>270.83333333333326</v>
      </c>
      <c r="J167" s="36">
        <v>275.01666666666665</v>
      </c>
      <c r="K167" s="31">
        <v>266.64999999999998</v>
      </c>
      <c r="L167" s="31">
        <v>259.5</v>
      </c>
      <c r="M167" s="31">
        <v>124.23654999999999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1005.15</v>
      </c>
      <c r="D168" s="36">
        <v>1013</v>
      </c>
      <c r="E168" s="36">
        <v>987.15000000000009</v>
      </c>
      <c r="F168" s="36">
        <v>969.15000000000009</v>
      </c>
      <c r="G168" s="36">
        <v>943.30000000000018</v>
      </c>
      <c r="H168" s="36">
        <v>1031</v>
      </c>
      <c r="I168" s="36">
        <v>1056.8499999999999</v>
      </c>
      <c r="J168" s="36">
        <v>1074.8499999999999</v>
      </c>
      <c r="K168" s="31">
        <v>1038.8499999999999</v>
      </c>
      <c r="L168" s="31">
        <v>995</v>
      </c>
      <c r="M168" s="31">
        <v>12.5625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16420.2</v>
      </c>
      <c r="D169" s="36">
        <v>16278.150000000001</v>
      </c>
      <c r="E169" s="36">
        <v>15896.150000000001</v>
      </c>
      <c r="F169" s="36">
        <v>15372.1</v>
      </c>
      <c r="G169" s="36">
        <v>14990.1</v>
      </c>
      <c r="H169" s="36">
        <v>16802.200000000004</v>
      </c>
      <c r="I169" s="36">
        <v>17184.200000000004</v>
      </c>
      <c r="J169" s="36">
        <v>17708.250000000004</v>
      </c>
      <c r="K169" s="31">
        <v>16660.150000000001</v>
      </c>
      <c r="L169" s="31">
        <v>15754.1</v>
      </c>
      <c r="M169" s="31">
        <v>0.14874999999999999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120</v>
      </c>
      <c r="D170" s="36">
        <v>119.25</v>
      </c>
      <c r="E170" s="36">
        <v>118</v>
      </c>
      <c r="F170" s="36">
        <v>116</v>
      </c>
      <c r="G170" s="36">
        <v>114.75</v>
      </c>
      <c r="H170" s="36">
        <v>121.25</v>
      </c>
      <c r="I170" s="36">
        <v>122.5</v>
      </c>
      <c r="J170" s="36">
        <v>124.5</v>
      </c>
      <c r="K170" s="31">
        <v>120.5</v>
      </c>
      <c r="L170" s="31">
        <v>117.25</v>
      </c>
      <c r="M170" s="31">
        <v>315.28976999999998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436.25</v>
      </c>
      <c r="D171" s="36">
        <v>441.5333333333333</v>
      </c>
      <c r="E171" s="36">
        <v>428.36666666666662</v>
      </c>
      <c r="F171" s="36">
        <v>420.48333333333329</v>
      </c>
      <c r="G171" s="36">
        <v>407.31666666666661</v>
      </c>
      <c r="H171" s="36">
        <v>449.41666666666663</v>
      </c>
      <c r="I171" s="36">
        <v>462.58333333333337</v>
      </c>
      <c r="J171" s="36">
        <v>470.46666666666664</v>
      </c>
      <c r="K171" s="31">
        <v>454.7</v>
      </c>
      <c r="L171" s="31">
        <v>433.65</v>
      </c>
      <c r="M171" s="31">
        <v>97.359089999999995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244.4</v>
      </c>
      <c r="D172" s="36">
        <v>246.83333333333334</v>
      </c>
      <c r="E172" s="36">
        <v>240.66666666666669</v>
      </c>
      <c r="F172" s="36">
        <v>236.93333333333334</v>
      </c>
      <c r="G172" s="36">
        <v>230.76666666666668</v>
      </c>
      <c r="H172" s="36">
        <v>250.56666666666669</v>
      </c>
      <c r="I172" s="36">
        <v>256.73333333333335</v>
      </c>
      <c r="J172" s="36">
        <v>260.4666666666667</v>
      </c>
      <c r="K172" s="31">
        <v>253</v>
      </c>
      <c r="L172" s="31">
        <v>243.1</v>
      </c>
      <c r="M172" s="31">
        <v>134.84133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2878.95</v>
      </c>
      <c r="D173" s="36">
        <v>2865.15</v>
      </c>
      <c r="E173" s="36">
        <v>2846.8500000000004</v>
      </c>
      <c r="F173" s="36">
        <v>2814.7500000000005</v>
      </c>
      <c r="G173" s="36">
        <v>2796.4500000000007</v>
      </c>
      <c r="H173" s="36">
        <v>2897.25</v>
      </c>
      <c r="I173" s="36">
        <v>2915.55</v>
      </c>
      <c r="J173" s="36">
        <v>2947.6499999999996</v>
      </c>
      <c r="K173" s="31">
        <v>2883.45</v>
      </c>
      <c r="L173" s="31">
        <v>2833.05</v>
      </c>
      <c r="M173" s="31">
        <v>45.846960000000003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701.5</v>
      </c>
      <c r="D174" s="36">
        <v>699.5</v>
      </c>
      <c r="E174" s="36">
        <v>696</v>
      </c>
      <c r="F174" s="36">
        <v>690.5</v>
      </c>
      <c r="G174" s="36">
        <v>687</v>
      </c>
      <c r="H174" s="36">
        <v>705</v>
      </c>
      <c r="I174" s="36">
        <v>708.5</v>
      </c>
      <c r="J174" s="36">
        <v>714</v>
      </c>
      <c r="K174" s="31">
        <v>703</v>
      </c>
      <c r="L174" s="31">
        <v>694</v>
      </c>
      <c r="M174" s="31">
        <v>9.8191900000000008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1489.7</v>
      </c>
      <c r="D175" s="36">
        <v>1490.4833333333333</v>
      </c>
      <c r="E175" s="36">
        <v>1477.5166666666667</v>
      </c>
      <c r="F175" s="36">
        <v>1465.3333333333333</v>
      </c>
      <c r="G175" s="36">
        <v>1452.3666666666666</v>
      </c>
      <c r="H175" s="36">
        <v>1502.6666666666667</v>
      </c>
      <c r="I175" s="36">
        <v>1515.6333333333334</v>
      </c>
      <c r="J175" s="36">
        <v>1527.8166666666668</v>
      </c>
      <c r="K175" s="31">
        <v>1503.45</v>
      </c>
      <c r="L175" s="31">
        <v>1478.3</v>
      </c>
      <c r="M175" s="31">
        <v>6.4132600000000002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2470</v>
      </c>
      <c r="D176" s="36">
        <v>2453.5666666666666</v>
      </c>
      <c r="E176" s="36">
        <v>2427.4333333333334</v>
      </c>
      <c r="F176" s="36">
        <v>2384.8666666666668</v>
      </c>
      <c r="G176" s="36">
        <v>2358.7333333333336</v>
      </c>
      <c r="H176" s="36">
        <v>2496.1333333333332</v>
      </c>
      <c r="I176" s="36">
        <v>2522.2666666666664</v>
      </c>
      <c r="J176" s="36">
        <v>2564.833333333333</v>
      </c>
      <c r="K176" s="31">
        <v>2479.6999999999998</v>
      </c>
      <c r="L176" s="31">
        <v>2411</v>
      </c>
      <c r="M176" s="31">
        <v>5.6323999999999996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112.85</v>
      </c>
      <c r="D177" s="36">
        <v>112.53333333333335</v>
      </c>
      <c r="E177" s="36">
        <v>111.7166666666667</v>
      </c>
      <c r="F177" s="36">
        <v>110.58333333333336</v>
      </c>
      <c r="G177" s="36">
        <v>109.76666666666671</v>
      </c>
      <c r="H177" s="36">
        <v>113.66666666666669</v>
      </c>
      <c r="I177" s="36">
        <v>114.48333333333332</v>
      </c>
      <c r="J177" s="36">
        <v>115.61666666666667</v>
      </c>
      <c r="K177" s="31">
        <v>113.35</v>
      </c>
      <c r="L177" s="31">
        <v>111.4</v>
      </c>
      <c r="M177" s="31">
        <v>118.23565000000001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25343.200000000001</v>
      </c>
      <c r="D178" s="36">
        <v>25232.850000000002</v>
      </c>
      <c r="E178" s="36">
        <v>25060.350000000006</v>
      </c>
      <c r="F178" s="36">
        <v>24777.500000000004</v>
      </c>
      <c r="G178" s="36">
        <v>24605.000000000007</v>
      </c>
      <c r="H178" s="36">
        <v>25515.700000000004</v>
      </c>
      <c r="I178" s="36">
        <v>25688.199999999997</v>
      </c>
      <c r="J178" s="36">
        <v>25971.050000000003</v>
      </c>
      <c r="K178" s="31">
        <v>25405.35</v>
      </c>
      <c r="L178" s="31">
        <v>24950</v>
      </c>
      <c r="M178" s="31">
        <v>0.92583000000000004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2308.9499999999998</v>
      </c>
      <c r="D179" s="36">
        <v>2302.2000000000003</v>
      </c>
      <c r="E179" s="36">
        <v>2271.5000000000005</v>
      </c>
      <c r="F179" s="36">
        <v>2234.0500000000002</v>
      </c>
      <c r="G179" s="36">
        <v>2203.3500000000004</v>
      </c>
      <c r="H179" s="36">
        <v>2339.6500000000005</v>
      </c>
      <c r="I179" s="36">
        <v>2370.3500000000004</v>
      </c>
      <c r="J179" s="36">
        <v>2407.8000000000006</v>
      </c>
      <c r="K179" s="31">
        <v>2332.9</v>
      </c>
      <c r="L179" s="31">
        <v>2264.75</v>
      </c>
      <c r="M179" s="31">
        <v>11.74081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4834.3999999999996</v>
      </c>
      <c r="D180" s="36">
        <v>4811.7666666666664</v>
      </c>
      <c r="E180" s="36">
        <v>4768.5333333333328</v>
      </c>
      <c r="F180" s="36">
        <v>4702.6666666666661</v>
      </c>
      <c r="G180" s="36">
        <v>4659.4333333333325</v>
      </c>
      <c r="H180" s="36">
        <v>4877.6333333333332</v>
      </c>
      <c r="I180" s="36">
        <v>4920.8666666666668</v>
      </c>
      <c r="J180" s="36">
        <v>4986.7333333333336</v>
      </c>
      <c r="K180" s="31">
        <v>4855</v>
      </c>
      <c r="L180" s="31">
        <v>4745.8999999999996</v>
      </c>
      <c r="M180" s="31">
        <v>1.71827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663.05</v>
      </c>
      <c r="D181" s="36">
        <v>659.05000000000007</v>
      </c>
      <c r="E181" s="36">
        <v>649.00000000000011</v>
      </c>
      <c r="F181" s="36">
        <v>634.95000000000005</v>
      </c>
      <c r="G181" s="36">
        <v>624.90000000000009</v>
      </c>
      <c r="H181" s="36">
        <v>673.10000000000014</v>
      </c>
      <c r="I181" s="36">
        <v>683.15000000000009</v>
      </c>
      <c r="J181" s="36">
        <v>697.20000000000016</v>
      </c>
      <c r="K181" s="31">
        <v>669.1</v>
      </c>
      <c r="L181" s="31">
        <v>645</v>
      </c>
      <c r="M181" s="31">
        <v>23.601579999999998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730.95</v>
      </c>
      <c r="D182" s="36">
        <v>730.31666666666661</v>
      </c>
      <c r="E182" s="36">
        <v>722.73333333333323</v>
      </c>
      <c r="F182" s="36">
        <v>714.51666666666665</v>
      </c>
      <c r="G182" s="36">
        <v>706.93333333333328</v>
      </c>
      <c r="H182" s="36">
        <v>738.53333333333319</v>
      </c>
      <c r="I182" s="36">
        <v>746.11666666666667</v>
      </c>
      <c r="J182" s="36">
        <v>754.33333333333314</v>
      </c>
      <c r="K182" s="31">
        <v>737.9</v>
      </c>
      <c r="L182" s="31">
        <v>722.1</v>
      </c>
      <c r="M182" s="31">
        <v>181.45125999999999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125.95</v>
      </c>
      <c r="D183" s="36">
        <v>124.66666666666667</v>
      </c>
      <c r="E183" s="36">
        <v>122.73333333333335</v>
      </c>
      <c r="F183" s="36">
        <v>119.51666666666668</v>
      </c>
      <c r="G183" s="36">
        <v>117.58333333333336</v>
      </c>
      <c r="H183" s="36">
        <v>127.88333333333334</v>
      </c>
      <c r="I183" s="36">
        <v>129.81666666666666</v>
      </c>
      <c r="J183" s="36">
        <v>133.03333333333333</v>
      </c>
      <c r="K183" s="31">
        <v>126.6</v>
      </c>
      <c r="L183" s="31">
        <v>121.45</v>
      </c>
      <c r="M183" s="31">
        <v>312.90051999999997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1571.25</v>
      </c>
      <c r="D184" s="36">
        <v>1563.6499999999999</v>
      </c>
      <c r="E184" s="36">
        <v>1551.0499999999997</v>
      </c>
      <c r="F184" s="36">
        <v>1530.85</v>
      </c>
      <c r="G184" s="36">
        <v>1518.2499999999998</v>
      </c>
      <c r="H184" s="36">
        <v>1583.8499999999997</v>
      </c>
      <c r="I184" s="36">
        <v>1596.4499999999996</v>
      </c>
      <c r="J184" s="36">
        <v>1616.6499999999996</v>
      </c>
      <c r="K184" s="31">
        <v>1576.25</v>
      </c>
      <c r="L184" s="31">
        <v>1543.45</v>
      </c>
      <c r="M184" s="31">
        <v>22.818729999999999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591.15</v>
      </c>
      <c r="D185" s="36">
        <v>592.58333333333337</v>
      </c>
      <c r="E185" s="36">
        <v>586.66666666666674</v>
      </c>
      <c r="F185" s="36">
        <v>582.18333333333339</v>
      </c>
      <c r="G185" s="36">
        <v>576.26666666666677</v>
      </c>
      <c r="H185" s="36">
        <v>597.06666666666672</v>
      </c>
      <c r="I185" s="36">
        <v>602.98333333333346</v>
      </c>
      <c r="J185" s="36">
        <v>607.4666666666667</v>
      </c>
      <c r="K185" s="31">
        <v>598.5</v>
      </c>
      <c r="L185" s="31">
        <v>588.1</v>
      </c>
      <c r="M185" s="31">
        <v>3.63598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682</v>
      </c>
      <c r="D186" s="36">
        <v>678.85</v>
      </c>
      <c r="E186" s="36">
        <v>673.2</v>
      </c>
      <c r="F186" s="36">
        <v>664.4</v>
      </c>
      <c r="G186" s="36">
        <v>658.75</v>
      </c>
      <c r="H186" s="36">
        <v>687.65000000000009</v>
      </c>
      <c r="I186" s="36">
        <v>693.3</v>
      </c>
      <c r="J186" s="36">
        <v>702.10000000000014</v>
      </c>
      <c r="K186" s="31">
        <v>684.5</v>
      </c>
      <c r="L186" s="31">
        <v>670.05</v>
      </c>
      <c r="M186" s="31">
        <v>4.8272300000000001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2031.45</v>
      </c>
      <c r="D187" s="36">
        <v>2037.0833333333333</v>
      </c>
      <c r="E187" s="36">
        <v>2006.4166666666665</v>
      </c>
      <c r="F187" s="36">
        <v>1981.3833333333332</v>
      </c>
      <c r="G187" s="36">
        <v>1950.7166666666665</v>
      </c>
      <c r="H187" s="36">
        <v>2062.1166666666668</v>
      </c>
      <c r="I187" s="36">
        <v>2092.7833333333328</v>
      </c>
      <c r="J187" s="36">
        <v>2117.8166666666666</v>
      </c>
      <c r="K187" s="31">
        <v>2067.75</v>
      </c>
      <c r="L187" s="31">
        <v>2012.05</v>
      </c>
      <c r="M187" s="31">
        <v>12.91028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1136.55</v>
      </c>
      <c r="D188" s="36">
        <v>1127.6666666666667</v>
      </c>
      <c r="E188" s="36">
        <v>1111.9333333333334</v>
      </c>
      <c r="F188" s="36">
        <v>1087.3166666666666</v>
      </c>
      <c r="G188" s="36">
        <v>1071.5833333333333</v>
      </c>
      <c r="H188" s="36">
        <v>1152.2833333333335</v>
      </c>
      <c r="I188" s="36">
        <v>1168.0166666666667</v>
      </c>
      <c r="J188" s="36">
        <v>1192.6333333333337</v>
      </c>
      <c r="K188" s="31">
        <v>1143.4000000000001</v>
      </c>
      <c r="L188" s="31">
        <v>1103.05</v>
      </c>
      <c r="M188" s="31">
        <v>9.2131299999999996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1962.65</v>
      </c>
      <c r="D189" s="36">
        <v>1946.0666666666668</v>
      </c>
      <c r="E189" s="36">
        <v>1919.1833333333336</v>
      </c>
      <c r="F189" s="36">
        <v>1875.7166666666667</v>
      </c>
      <c r="G189" s="36">
        <v>1848.8333333333335</v>
      </c>
      <c r="H189" s="36">
        <v>1989.5333333333338</v>
      </c>
      <c r="I189" s="36">
        <v>2016.416666666667</v>
      </c>
      <c r="J189" s="36">
        <v>2059.8833333333341</v>
      </c>
      <c r="K189" s="31">
        <v>1972.95</v>
      </c>
      <c r="L189" s="31">
        <v>1902.6</v>
      </c>
      <c r="M189" s="31">
        <v>7.1291000000000002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4152.5</v>
      </c>
      <c r="D190" s="36">
        <v>4175.0333333333338</v>
      </c>
      <c r="E190" s="36">
        <v>4095.3166666666675</v>
      </c>
      <c r="F190" s="36">
        <v>4038.1333333333341</v>
      </c>
      <c r="G190" s="36">
        <v>3958.4166666666679</v>
      </c>
      <c r="H190" s="36">
        <v>4232.2166666666672</v>
      </c>
      <c r="I190" s="36">
        <v>4311.9333333333325</v>
      </c>
      <c r="J190" s="36">
        <v>4369.1166666666668</v>
      </c>
      <c r="K190" s="31">
        <v>4254.75</v>
      </c>
      <c r="L190" s="31">
        <v>4117.8500000000004</v>
      </c>
      <c r="M190" s="31">
        <v>15.26904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1186.95</v>
      </c>
      <c r="D191" s="36">
        <v>1196.3000000000002</v>
      </c>
      <c r="E191" s="36">
        <v>1174.9500000000003</v>
      </c>
      <c r="F191" s="36">
        <v>1162.95</v>
      </c>
      <c r="G191" s="36">
        <v>1141.6000000000001</v>
      </c>
      <c r="H191" s="36">
        <v>1208.3000000000004</v>
      </c>
      <c r="I191" s="36">
        <v>1229.6500000000003</v>
      </c>
      <c r="J191" s="36">
        <v>1241.6500000000005</v>
      </c>
      <c r="K191" s="31">
        <v>1217.6500000000001</v>
      </c>
      <c r="L191" s="31">
        <v>1184.3</v>
      </c>
      <c r="M191" s="31">
        <v>8.0315799999999999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7702.7</v>
      </c>
      <c r="D192" s="36">
        <v>7716.5666666666666</v>
      </c>
      <c r="E192" s="36">
        <v>7643.1333333333332</v>
      </c>
      <c r="F192" s="36">
        <v>7583.5666666666666</v>
      </c>
      <c r="G192" s="36">
        <v>7510.1333333333332</v>
      </c>
      <c r="H192" s="36">
        <v>7776.1333333333332</v>
      </c>
      <c r="I192" s="36">
        <v>7849.5666666666657</v>
      </c>
      <c r="J192" s="36">
        <v>7909.1333333333332</v>
      </c>
      <c r="K192" s="31">
        <v>7790</v>
      </c>
      <c r="L192" s="31">
        <v>7657</v>
      </c>
      <c r="M192" s="31">
        <v>0.79507000000000005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643.54999999999995</v>
      </c>
      <c r="D193" s="36">
        <v>635.33333333333337</v>
      </c>
      <c r="E193" s="36">
        <v>625.91666666666674</v>
      </c>
      <c r="F193" s="36">
        <v>608.28333333333342</v>
      </c>
      <c r="G193" s="36">
        <v>598.86666666666679</v>
      </c>
      <c r="H193" s="36">
        <v>652.9666666666667</v>
      </c>
      <c r="I193" s="36">
        <v>662.38333333333344</v>
      </c>
      <c r="J193" s="36">
        <v>680.01666666666665</v>
      </c>
      <c r="K193" s="31">
        <v>644.75</v>
      </c>
      <c r="L193" s="31">
        <v>617.70000000000005</v>
      </c>
      <c r="M193" s="31">
        <v>19.813880000000001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972.45</v>
      </c>
      <c r="D194" s="36">
        <v>961.30000000000007</v>
      </c>
      <c r="E194" s="36">
        <v>947.80000000000018</v>
      </c>
      <c r="F194" s="36">
        <v>923.15000000000009</v>
      </c>
      <c r="G194" s="36">
        <v>909.6500000000002</v>
      </c>
      <c r="H194" s="36">
        <v>985.95000000000016</v>
      </c>
      <c r="I194" s="36">
        <v>999.44999999999993</v>
      </c>
      <c r="J194" s="36">
        <v>1024.1000000000001</v>
      </c>
      <c r="K194" s="31">
        <v>974.8</v>
      </c>
      <c r="L194" s="31">
        <v>936.65</v>
      </c>
      <c r="M194" s="31">
        <v>121.21719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392.75</v>
      </c>
      <c r="D195" s="36">
        <v>388.58333333333331</v>
      </c>
      <c r="E195" s="36">
        <v>382.71666666666664</v>
      </c>
      <c r="F195" s="36">
        <v>372.68333333333334</v>
      </c>
      <c r="G195" s="36">
        <v>366.81666666666666</v>
      </c>
      <c r="H195" s="36">
        <v>398.61666666666662</v>
      </c>
      <c r="I195" s="36">
        <v>404.48333333333329</v>
      </c>
      <c r="J195" s="36">
        <v>414.51666666666659</v>
      </c>
      <c r="K195" s="31">
        <v>394.45</v>
      </c>
      <c r="L195" s="31">
        <v>378.55</v>
      </c>
      <c r="M195" s="31">
        <v>340.69247000000001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149.69999999999999</v>
      </c>
      <c r="D196" s="36">
        <v>147.38333333333333</v>
      </c>
      <c r="E196" s="36">
        <v>144.51666666666665</v>
      </c>
      <c r="F196" s="36">
        <v>139.33333333333331</v>
      </c>
      <c r="G196" s="36">
        <v>136.46666666666664</v>
      </c>
      <c r="H196" s="36">
        <v>152.56666666666666</v>
      </c>
      <c r="I196" s="36">
        <v>155.43333333333334</v>
      </c>
      <c r="J196" s="36">
        <v>160.61666666666667</v>
      </c>
      <c r="K196" s="31">
        <v>150.25</v>
      </c>
      <c r="L196" s="31">
        <v>142.19999999999999</v>
      </c>
      <c r="M196" s="31">
        <v>1669.13078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1272.6500000000001</v>
      </c>
      <c r="D197" s="36">
        <v>1276.0500000000002</v>
      </c>
      <c r="E197" s="36">
        <v>1264.6500000000003</v>
      </c>
      <c r="F197" s="36">
        <v>1256.6500000000001</v>
      </c>
      <c r="G197" s="36">
        <v>1245.2500000000002</v>
      </c>
      <c r="H197" s="36">
        <v>1284.0500000000004</v>
      </c>
      <c r="I197" s="36">
        <v>1295.45</v>
      </c>
      <c r="J197" s="36">
        <v>1303.4500000000005</v>
      </c>
      <c r="K197" s="31">
        <v>1287.45</v>
      </c>
      <c r="L197" s="31">
        <v>1268.05</v>
      </c>
      <c r="M197" s="31">
        <v>6.3080699999999998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803.8</v>
      </c>
      <c r="D198" s="36">
        <v>803.58333333333337</v>
      </c>
      <c r="E198" s="36">
        <v>798.31666666666672</v>
      </c>
      <c r="F198" s="36">
        <v>792.83333333333337</v>
      </c>
      <c r="G198" s="36">
        <v>787.56666666666672</v>
      </c>
      <c r="H198" s="36">
        <v>809.06666666666672</v>
      </c>
      <c r="I198" s="36">
        <v>814.33333333333337</v>
      </c>
      <c r="J198" s="36">
        <v>819.81666666666672</v>
      </c>
      <c r="K198" s="31">
        <v>808.85</v>
      </c>
      <c r="L198" s="31">
        <v>798.1</v>
      </c>
      <c r="M198" s="31">
        <v>1.51464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3579.7</v>
      </c>
      <c r="D199" s="36">
        <v>3588.2666666666664</v>
      </c>
      <c r="E199" s="36">
        <v>3556.5333333333328</v>
      </c>
      <c r="F199" s="36">
        <v>3533.3666666666663</v>
      </c>
      <c r="G199" s="36">
        <v>3501.6333333333328</v>
      </c>
      <c r="H199" s="36">
        <v>3611.4333333333329</v>
      </c>
      <c r="I199" s="36">
        <v>3643.1666666666665</v>
      </c>
      <c r="J199" s="36">
        <v>3666.333333333333</v>
      </c>
      <c r="K199" s="31">
        <v>3620</v>
      </c>
      <c r="L199" s="31">
        <v>3565.1</v>
      </c>
      <c r="M199" s="31">
        <v>7.8525700000000001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2569.65</v>
      </c>
      <c r="D200" s="36">
        <v>2571.8833333333332</v>
      </c>
      <c r="E200" s="36">
        <v>2541.7666666666664</v>
      </c>
      <c r="F200" s="36">
        <v>2513.8833333333332</v>
      </c>
      <c r="G200" s="36">
        <v>2483.7666666666664</v>
      </c>
      <c r="H200" s="36">
        <v>2599.7666666666664</v>
      </c>
      <c r="I200" s="36">
        <v>2629.8833333333332</v>
      </c>
      <c r="J200" s="36">
        <v>2657.7666666666664</v>
      </c>
      <c r="K200" s="31">
        <v>2602</v>
      </c>
      <c r="L200" s="31">
        <v>2544</v>
      </c>
      <c r="M200" s="31">
        <v>4.5237100000000003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1190.3499999999999</v>
      </c>
      <c r="D201" s="36">
        <v>1205.2833333333333</v>
      </c>
      <c r="E201" s="36">
        <v>1161.0666666666666</v>
      </c>
      <c r="F201" s="36">
        <v>1131.7833333333333</v>
      </c>
      <c r="G201" s="36">
        <v>1087.5666666666666</v>
      </c>
      <c r="H201" s="36">
        <v>1234.5666666666666</v>
      </c>
      <c r="I201" s="36">
        <v>1278.7833333333333</v>
      </c>
      <c r="J201" s="36">
        <v>1308.0666666666666</v>
      </c>
      <c r="K201" s="31">
        <v>1249.5</v>
      </c>
      <c r="L201" s="31">
        <v>1176</v>
      </c>
      <c r="M201" s="31">
        <v>53.269120000000001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4071.05</v>
      </c>
      <c r="D202" s="36">
        <v>4053.65</v>
      </c>
      <c r="E202" s="36">
        <v>4023.3</v>
      </c>
      <c r="F202" s="36">
        <v>3975.55</v>
      </c>
      <c r="G202" s="36">
        <v>3945.2000000000003</v>
      </c>
      <c r="H202" s="36">
        <v>4101.3999999999996</v>
      </c>
      <c r="I202" s="36">
        <v>4131.75</v>
      </c>
      <c r="J202" s="36">
        <v>4179.5</v>
      </c>
      <c r="K202" s="31">
        <v>4084</v>
      </c>
      <c r="L202" s="31">
        <v>4005.9</v>
      </c>
      <c r="M202" s="31">
        <v>3.28538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3510.6</v>
      </c>
      <c r="D203" s="36">
        <v>3510.7333333333336</v>
      </c>
      <c r="E203" s="36">
        <v>3481.916666666667</v>
      </c>
      <c r="F203" s="36">
        <v>3453.2333333333336</v>
      </c>
      <c r="G203" s="36">
        <v>3424.416666666667</v>
      </c>
      <c r="H203" s="36">
        <v>3539.416666666667</v>
      </c>
      <c r="I203" s="36">
        <v>3568.2333333333336</v>
      </c>
      <c r="J203" s="36">
        <v>3596.916666666667</v>
      </c>
      <c r="K203" s="31">
        <v>3539.55</v>
      </c>
      <c r="L203" s="31">
        <v>3482.05</v>
      </c>
      <c r="M203" s="31">
        <v>1.1704699999999999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466.05</v>
      </c>
      <c r="D204" s="36">
        <v>468.01666666666665</v>
      </c>
      <c r="E204" s="36">
        <v>461.0333333333333</v>
      </c>
      <c r="F204" s="36">
        <v>456.01666666666665</v>
      </c>
      <c r="G204" s="36">
        <v>449.0333333333333</v>
      </c>
      <c r="H204" s="36">
        <v>473.0333333333333</v>
      </c>
      <c r="I204" s="36">
        <v>480.01666666666665</v>
      </c>
      <c r="J204" s="36">
        <v>485.0333333333333</v>
      </c>
      <c r="K204" s="31">
        <v>475</v>
      </c>
      <c r="L204" s="31">
        <v>463</v>
      </c>
      <c r="M204" s="31">
        <v>29.519780000000001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9611.35</v>
      </c>
      <c r="D205" s="36">
        <v>9618.3833333333332</v>
      </c>
      <c r="E205" s="36">
        <v>9562.9666666666672</v>
      </c>
      <c r="F205" s="36">
        <v>9514.5833333333339</v>
      </c>
      <c r="G205" s="36">
        <v>9459.1666666666679</v>
      </c>
      <c r="H205" s="36">
        <v>9666.7666666666664</v>
      </c>
      <c r="I205" s="36">
        <v>9722.1833333333343</v>
      </c>
      <c r="J205" s="36">
        <v>9770.5666666666657</v>
      </c>
      <c r="K205" s="31">
        <v>9673.7999999999993</v>
      </c>
      <c r="L205" s="31">
        <v>9570</v>
      </c>
      <c r="M205" s="31">
        <v>2.2644799999999998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153.25</v>
      </c>
      <c r="D206" s="36">
        <v>151.21666666666667</v>
      </c>
      <c r="E206" s="36">
        <v>148.43333333333334</v>
      </c>
      <c r="F206" s="36">
        <v>143.61666666666667</v>
      </c>
      <c r="G206" s="36">
        <v>140.83333333333334</v>
      </c>
      <c r="H206" s="36">
        <v>156.03333333333333</v>
      </c>
      <c r="I206" s="36">
        <v>158.81666666666669</v>
      </c>
      <c r="J206" s="36">
        <v>163.63333333333333</v>
      </c>
      <c r="K206" s="31">
        <v>154</v>
      </c>
      <c r="L206" s="31">
        <v>146.4</v>
      </c>
      <c r="M206" s="31">
        <v>168.80446000000001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1731.2</v>
      </c>
      <c r="D207" s="36">
        <v>1722.5666666666666</v>
      </c>
      <c r="E207" s="36">
        <v>1694.8833333333332</v>
      </c>
      <c r="F207" s="36">
        <v>1658.5666666666666</v>
      </c>
      <c r="G207" s="36">
        <v>1630.8833333333332</v>
      </c>
      <c r="H207" s="36">
        <v>1758.8833333333332</v>
      </c>
      <c r="I207" s="36">
        <v>1786.5666666666666</v>
      </c>
      <c r="J207" s="36">
        <v>1822.8833333333332</v>
      </c>
      <c r="K207" s="31">
        <v>1750.25</v>
      </c>
      <c r="L207" s="31">
        <v>1686.25</v>
      </c>
      <c r="M207" s="31">
        <v>1.5219100000000001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1108.3</v>
      </c>
      <c r="D208" s="36">
        <v>1108.3499999999999</v>
      </c>
      <c r="E208" s="36">
        <v>1099.2999999999997</v>
      </c>
      <c r="F208" s="36">
        <v>1090.2999999999997</v>
      </c>
      <c r="G208" s="36">
        <v>1081.2499999999995</v>
      </c>
      <c r="H208" s="36">
        <v>1117.3499999999999</v>
      </c>
      <c r="I208" s="36">
        <v>1126.4000000000001</v>
      </c>
      <c r="J208" s="36">
        <v>1135.4000000000001</v>
      </c>
      <c r="K208" s="31">
        <v>1117.4000000000001</v>
      </c>
      <c r="L208" s="31">
        <v>1099.3499999999999</v>
      </c>
      <c r="M208" s="31">
        <v>5.6006600000000004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1436.45</v>
      </c>
      <c r="D209" s="36">
        <v>1435.3166666666668</v>
      </c>
      <c r="E209" s="36">
        <v>1422.7833333333338</v>
      </c>
      <c r="F209" s="36">
        <v>1409.116666666667</v>
      </c>
      <c r="G209" s="36">
        <v>1396.5833333333339</v>
      </c>
      <c r="H209" s="36">
        <v>1448.9833333333336</v>
      </c>
      <c r="I209" s="36">
        <v>1461.5166666666669</v>
      </c>
      <c r="J209" s="36">
        <v>1475.1833333333334</v>
      </c>
      <c r="K209" s="31">
        <v>1447.85</v>
      </c>
      <c r="L209" s="31">
        <v>1421.65</v>
      </c>
      <c r="M209" s="31">
        <v>15.4049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271.05</v>
      </c>
      <c r="D210" s="36">
        <v>268.75</v>
      </c>
      <c r="E210" s="36">
        <v>264.55</v>
      </c>
      <c r="F210" s="36">
        <v>258.05</v>
      </c>
      <c r="G210" s="36">
        <v>253.85000000000002</v>
      </c>
      <c r="H210" s="36">
        <v>275.25</v>
      </c>
      <c r="I210" s="36">
        <v>279.45000000000005</v>
      </c>
      <c r="J210" s="36">
        <v>285.95</v>
      </c>
      <c r="K210" s="31">
        <v>272.95</v>
      </c>
      <c r="L210" s="31">
        <v>262.25</v>
      </c>
      <c r="M210" s="31">
        <v>72.341560000000001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13.15</v>
      </c>
      <c r="D211" s="36">
        <v>13.166666666666666</v>
      </c>
      <c r="E211" s="36">
        <v>12.983333333333333</v>
      </c>
      <c r="F211" s="36">
        <v>12.816666666666666</v>
      </c>
      <c r="G211" s="36">
        <v>12.633333333333333</v>
      </c>
      <c r="H211" s="36">
        <v>13.333333333333332</v>
      </c>
      <c r="I211" s="36">
        <v>13.516666666666666</v>
      </c>
      <c r="J211" s="36">
        <v>13.683333333333332</v>
      </c>
      <c r="K211" s="31">
        <v>13.35</v>
      </c>
      <c r="L211" s="31">
        <v>13</v>
      </c>
      <c r="M211" s="31">
        <v>1868.92003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1056.5999999999999</v>
      </c>
      <c r="D212" s="36">
        <v>1053.4333333333332</v>
      </c>
      <c r="E212" s="36">
        <v>1039.8166666666664</v>
      </c>
      <c r="F212" s="36">
        <v>1023.0333333333333</v>
      </c>
      <c r="G212" s="36">
        <v>1009.4166666666665</v>
      </c>
      <c r="H212" s="36">
        <v>1070.2166666666662</v>
      </c>
      <c r="I212" s="36">
        <v>1083.833333333333</v>
      </c>
      <c r="J212" s="36">
        <v>1100.6166666666661</v>
      </c>
      <c r="K212" s="31">
        <v>1067.05</v>
      </c>
      <c r="L212" s="31">
        <v>1036.6500000000001</v>
      </c>
      <c r="M212" s="31">
        <v>14.7963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510.2</v>
      </c>
      <c r="D213" s="36">
        <v>512.58333333333337</v>
      </c>
      <c r="E213" s="36">
        <v>506.61666666666679</v>
      </c>
      <c r="F213" s="36">
        <v>503.03333333333342</v>
      </c>
      <c r="G213" s="36">
        <v>497.06666666666683</v>
      </c>
      <c r="H213" s="36">
        <v>516.16666666666674</v>
      </c>
      <c r="I213" s="36">
        <v>522.13333333333321</v>
      </c>
      <c r="J213" s="36">
        <v>525.7166666666667</v>
      </c>
      <c r="K213" s="31">
        <v>518.54999999999995</v>
      </c>
      <c r="L213" s="31">
        <v>509</v>
      </c>
      <c r="M213" s="31">
        <v>31.969799999999999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23.45</v>
      </c>
      <c r="D214" s="36">
        <v>23.599999999999998</v>
      </c>
      <c r="E214" s="36">
        <v>23.099999999999994</v>
      </c>
      <c r="F214" s="36">
        <v>22.749999999999996</v>
      </c>
      <c r="G214" s="36">
        <v>22.249999999999993</v>
      </c>
      <c r="H214" s="36">
        <v>23.949999999999996</v>
      </c>
      <c r="I214" s="36">
        <v>24.450000000000003</v>
      </c>
      <c r="J214" s="36">
        <v>24.799999999999997</v>
      </c>
      <c r="K214" s="31">
        <v>24.1</v>
      </c>
      <c r="L214" s="31">
        <v>23.25</v>
      </c>
      <c r="M214" s="31">
        <v>2582.5671699999998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142.94999999999999</v>
      </c>
      <c r="D215" s="36">
        <v>143.5</v>
      </c>
      <c r="E215" s="36">
        <v>141.44999999999999</v>
      </c>
      <c r="F215" s="36">
        <v>139.94999999999999</v>
      </c>
      <c r="G215" s="36">
        <v>137.89999999999998</v>
      </c>
      <c r="H215" s="36">
        <v>145</v>
      </c>
      <c r="I215" s="36">
        <v>147.05000000000001</v>
      </c>
      <c r="J215" s="36">
        <v>148.55000000000001</v>
      </c>
      <c r="K215" s="31">
        <v>145.55000000000001</v>
      </c>
      <c r="L215" s="31">
        <v>142</v>
      </c>
      <c r="M215" s="31">
        <v>109.19077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158.25</v>
      </c>
      <c r="D216" s="36">
        <v>159.98333333333332</v>
      </c>
      <c r="E216" s="36">
        <v>155.51666666666665</v>
      </c>
      <c r="F216" s="36">
        <v>152.78333333333333</v>
      </c>
      <c r="G216" s="36">
        <v>148.31666666666666</v>
      </c>
      <c r="H216" s="36">
        <v>162.71666666666664</v>
      </c>
      <c r="I216" s="36">
        <v>167.18333333333328</v>
      </c>
      <c r="J216" s="36">
        <v>169.91666666666663</v>
      </c>
      <c r="K216" s="31">
        <v>164.45</v>
      </c>
      <c r="L216" s="31">
        <v>157.25</v>
      </c>
      <c r="M216" s="31">
        <v>353.82756000000001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991.25</v>
      </c>
      <c r="D217" s="36">
        <v>991.41666666666663</v>
      </c>
      <c r="E217" s="36">
        <v>972.93333333333328</v>
      </c>
      <c r="F217" s="36">
        <v>954.61666666666667</v>
      </c>
      <c r="G217" s="36">
        <v>936.13333333333333</v>
      </c>
      <c r="H217" s="36">
        <v>1009.7333333333332</v>
      </c>
      <c r="I217" s="36">
        <v>1028.2166666666667</v>
      </c>
      <c r="J217" s="36">
        <v>1046.5333333333333</v>
      </c>
      <c r="K217" s="31">
        <v>1009.9</v>
      </c>
      <c r="L217" s="31">
        <v>973.1</v>
      </c>
      <c r="M217" s="31">
        <v>17.107839999999999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689.65</v>
      </c>
      <c r="D11" s="36">
        <v>694</v>
      </c>
      <c r="E11" s="36">
        <v>678</v>
      </c>
      <c r="F11" s="36">
        <v>666.35</v>
      </c>
      <c r="G11" s="36">
        <v>650.35</v>
      </c>
      <c r="H11" s="36">
        <v>705.65</v>
      </c>
      <c r="I11" s="36">
        <v>721.65</v>
      </c>
      <c r="J11" s="36">
        <v>733.3</v>
      </c>
      <c r="K11" s="31">
        <v>710</v>
      </c>
      <c r="L11" s="31">
        <v>682.35</v>
      </c>
      <c r="M11" s="31">
        <v>1.32046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29516.1</v>
      </c>
      <c r="D12" s="36">
        <v>29459.366666666669</v>
      </c>
      <c r="E12" s="36">
        <v>29297.883333333339</v>
      </c>
      <c r="F12" s="36">
        <v>29079.666666666672</v>
      </c>
      <c r="G12" s="36">
        <v>28918.183333333342</v>
      </c>
      <c r="H12" s="36">
        <v>29677.583333333336</v>
      </c>
      <c r="I12" s="36">
        <v>29839.066666666666</v>
      </c>
      <c r="J12" s="36">
        <v>30057.283333333333</v>
      </c>
      <c r="K12" s="31">
        <v>29620.85</v>
      </c>
      <c r="L12" s="31">
        <v>29241.15</v>
      </c>
      <c r="M12" s="31">
        <v>1.8419999999999999E-2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5766.75</v>
      </c>
      <c r="D13" s="36">
        <v>5722.7666666666664</v>
      </c>
      <c r="E13" s="36">
        <v>5660.5333333333328</v>
      </c>
      <c r="F13" s="36">
        <v>5554.3166666666666</v>
      </c>
      <c r="G13" s="36">
        <v>5492.083333333333</v>
      </c>
      <c r="H13" s="36">
        <v>5828.9833333333327</v>
      </c>
      <c r="I13" s="36">
        <v>5891.2166666666662</v>
      </c>
      <c r="J13" s="36">
        <v>5997.4333333333325</v>
      </c>
      <c r="K13" s="31">
        <v>5785</v>
      </c>
      <c r="L13" s="31">
        <v>5616.55</v>
      </c>
      <c r="M13" s="31">
        <v>3.06134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2441.5500000000002</v>
      </c>
      <c r="D14" s="36">
        <v>2438.2333333333331</v>
      </c>
      <c r="E14" s="36">
        <v>2396.3666666666663</v>
      </c>
      <c r="F14" s="36">
        <v>2351.1833333333334</v>
      </c>
      <c r="G14" s="36">
        <v>2309.3166666666666</v>
      </c>
      <c r="H14" s="36">
        <v>2483.4166666666661</v>
      </c>
      <c r="I14" s="36">
        <v>2525.2833333333328</v>
      </c>
      <c r="J14" s="36">
        <v>2570.4666666666658</v>
      </c>
      <c r="K14" s="31">
        <v>2480.1</v>
      </c>
      <c r="L14" s="31">
        <v>2393.0500000000002</v>
      </c>
      <c r="M14" s="31">
        <v>6.1258600000000003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3636.85</v>
      </c>
      <c r="D15" s="36">
        <v>3619.2666666666664</v>
      </c>
      <c r="E15" s="36">
        <v>3590.6333333333328</v>
      </c>
      <c r="F15" s="36">
        <v>3544.4166666666665</v>
      </c>
      <c r="G15" s="36">
        <v>3515.7833333333328</v>
      </c>
      <c r="H15" s="36">
        <v>3665.4833333333327</v>
      </c>
      <c r="I15" s="36">
        <v>3694.1166666666659</v>
      </c>
      <c r="J15" s="36">
        <v>3740.3333333333326</v>
      </c>
      <c r="K15" s="31">
        <v>3647.9</v>
      </c>
      <c r="L15" s="31">
        <v>3573.05</v>
      </c>
      <c r="M15" s="31">
        <v>0.56718000000000002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1547.35</v>
      </c>
      <c r="D16" s="36">
        <v>1523.3333333333333</v>
      </c>
      <c r="E16" s="36">
        <v>1487.7166666666665</v>
      </c>
      <c r="F16" s="36">
        <v>1428.0833333333333</v>
      </c>
      <c r="G16" s="36">
        <v>1392.4666666666665</v>
      </c>
      <c r="H16" s="36">
        <v>1582.9666666666665</v>
      </c>
      <c r="I16" s="36">
        <v>1618.5833333333333</v>
      </c>
      <c r="J16" s="36">
        <v>1678.2166666666665</v>
      </c>
      <c r="K16" s="31">
        <v>1558.95</v>
      </c>
      <c r="L16" s="31">
        <v>1463.7</v>
      </c>
      <c r="M16" s="31">
        <v>4.3987499999999997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569.85</v>
      </c>
      <c r="D17" s="36">
        <v>573.76666666666665</v>
      </c>
      <c r="E17" s="36">
        <v>563.7833333333333</v>
      </c>
      <c r="F17" s="36">
        <v>557.7166666666667</v>
      </c>
      <c r="G17" s="36">
        <v>547.73333333333335</v>
      </c>
      <c r="H17" s="36">
        <v>579.83333333333326</v>
      </c>
      <c r="I17" s="36">
        <v>589.81666666666661</v>
      </c>
      <c r="J17" s="36">
        <v>595.88333333333321</v>
      </c>
      <c r="K17" s="31">
        <v>583.75</v>
      </c>
      <c r="L17" s="31">
        <v>567.70000000000005</v>
      </c>
      <c r="M17" s="31">
        <v>33.32799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452.95</v>
      </c>
      <c r="D18" s="36">
        <v>453.68333333333339</v>
      </c>
      <c r="E18" s="36">
        <v>449.36666666666679</v>
      </c>
      <c r="F18" s="36">
        <v>445.78333333333342</v>
      </c>
      <c r="G18" s="36">
        <v>441.46666666666681</v>
      </c>
      <c r="H18" s="36">
        <v>457.26666666666677</v>
      </c>
      <c r="I18" s="36">
        <v>461.58333333333337</v>
      </c>
      <c r="J18" s="36">
        <v>465.16666666666674</v>
      </c>
      <c r="K18" s="31">
        <v>458</v>
      </c>
      <c r="L18" s="31">
        <v>450.1</v>
      </c>
      <c r="M18" s="31">
        <v>0.70974000000000004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645.35</v>
      </c>
      <c r="D19" s="36">
        <v>642.45000000000005</v>
      </c>
      <c r="E19" s="36">
        <v>635.95000000000005</v>
      </c>
      <c r="F19" s="36">
        <v>626.54999999999995</v>
      </c>
      <c r="G19" s="36">
        <v>620.04999999999995</v>
      </c>
      <c r="H19" s="36">
        <v>651.85000000000014</v>
      </c>
      <c r="I19" s="36">
        <v>658.35000000000014</v>
      </c>
      <c r="J19" s="36">
        <v>667.75000000000023</v>
      </c>
      <c r="K19" s="31">
        <v>648.95000000000005</v>
      </c>
      <c r="L19" s="31">
        <v>633.04999999999995</v>
      </c>
      <c r="M19" s="31">
        <v>6.4920900000000001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1378.3</v>
      </c>
      <c r="D20" s="36">
        <v>1375.9333333333334</v>
      </c>
      <c r="E20" s="36">
        <v>1370.3666666666668</v>
      </c>
      <c r="F20" s="36">
        <v>1362.4333333333334</v>
      </c>
      <c r="G20" s="36">
        <v>1356.8666666666668</v>
      </c>
      <c r="H20" s="36">
        <v>1383.8666666666668</v>
      </c>
      <c r="I20" s="36">
        <v>1389.4333333333334</v>
      </c>
      <c r="J20" s="36">
        <v>1397.3666666666668</v>
      </c>
      <c r="K20" s="31">
        <v>1381.5</v>
      </c>
      <c r="L20" s="31">
        <v>1368</v>
      </c>
      <c r="M20" s="31">
        <v>1.56874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28604.15</v>
      </c>
      <c r="D21" s="36">
        <v>28395.399999999998</v>
      </c>
      <c r="E21" s="36">
        <v>28040.799999999996</v>
      </c>
      <c r="F21" s="36">
        <v>27477.449999999997</v>
      </c>
      <c r="G21" s="36">
        <v>27122.849999999995</v>
      </c>
      <c r="H21" s="36">
        <v>28958.749999999996</v>
      </c>
      <c r="I21" s="36">
        <v>29313.349999999995</v>
      </c>
      <c r="J21" s="36">
        <v>29876.699999999997</v>
      </c>
      <c r="K21" s="31">
        <v>28750</v>
      </c>
      <c r="L21" s="31">
        <v>27832.05</v>
      </c>
      <c r="M21" s="31">
        <v>0.19878000000000001</v>
      </c>
      <c r="N21" s="1"/>
      <c r="O21" s="1"/>
    </row>
    <row r="22" spans="1:15" ht="12" customHeight="1">
      <c r="A22" s="33">
        <v>12</v>
      </c>
      <c r="B22" s="53" t="s">
        <v>883</v>
      </c>
      <c r="C22" s="31">
        <v>1008.85</v>
      </c>
      <c r="D22" s="36">
        <v>1003.7666666666668</v>
      </c>
      <c r="E22" s="36">
        <v>976.58333333333348</v>
      </c>
      <c r="F22" s="36">
        <v>944.31666666666672</v>
      </c>
      <c r="G22" s="36">
        <v>917.13333333333344</v>
      </c>
      <c r="H22" s="36">
        <v>1036.0333333333335</v>
      </c>
      <c r="I22" s="36">
        <v>1063.2166666666667</v>
      </c>
      <c r="J22" s="36">
        <v>1095.4833333333336</v>
      </c>
      <c r="K22" s="31">
        <v>1030.95</v>
      </c>
      <c r="L22" s="31">
        <v>971.5</v>
      </c>
      <c r="M22" s="31">
        <v>30.083449999999999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3111.75</v>
      </c>
      <c r="D23" s="36">
        <v>3070.6</v>
      </c>
      <c r="E23" s="36">
        <v>3017.2</v>
      </c>
      <c r="F23" s="36">
        <v>2922.65</v>
      </c>
      <c r="G23" s="36">
        <v>2869.25</v>
      </c>
      <c r="H23" s="36">
        <v>3165.1499999999996</v>
      </c>
      <c r="I23" s="36">
        <v>3218.55</v>
      </c>
      <c r="J23" s="36">
        <v>3313.0999999999995</v>
      </c>
      <c r="K23" s="31">
        <v>3124</v>
      </c>
      <c r="L23" s="31">
        <v>2976.05</v>
      </c>
      <c r="M23" s="31">
        <v>30.425149999999999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1869.9</v>
      </c>
      <c r="D24" s="36">
        <v>1840.2166666666665</v>
      </c>
      <c r="E24" s="36">
        <v>1780.5333333333328</v>
      </c>
      <c r="F24" s="36">
        <v>1691.1666666666663</v>
      </c>
      <c r="G24" s="36">
        <v>1631.4833333333327</v>
      </c>
      <c r="H24" s="36">
        <v>1929.583333333333</v>
      </c>
      <c r="I24" s="36">
        <v>1989.2666666666669</v>
      </c>
      <c r="J24" s="36">
        <v>2078.6333333333332</v>
      </c>
      <c r="K24" s="31">
        <v>1899.9</v>
      </c>
      <c r="L24" s="31">
        <v>1750.85</v>
      </c>
      <c r="M24" s="31">
        <v>14.791460000000001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1266.5999999999999</v>
      </c>
      <c r="D25" s="36">
        <v>1254.6333333333332</v>
      </c>
      <c r="E25" s="36">
        <v>1239.2166666666665</v>
      </c>
      <c r="F25" s="36">
        <v>1211.8333333333333</v>
      </c>
      <c r="G25" s="36">
        <v>1196.4166666666665</v>
      </c>
      <c r="H25" s="36">
        <v>1282.0166666666664</v>
      </c>
      <c r="I25" s="36">
        <v>1297.4333333333334</v>
      </c>
      <c r="J25" s="36">
        <v>1324.8166666666664</v>
      </c>
      <c r="K25" s="31">
        <v>1270.05</v>
      </c>
      <c r="L25" s="31">
        <v>1227.25</v>
      </c>
      <c r="M25" s="31">
        <v>48.584440000000001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529.4</v>
      </c>
      <c r="D26" s="36">
        <v>523.80000000000007</v>
      </c>
      <c r="E26" s="36">
        <v>515.60000000000014</v>
      </c>
      <c r="F26" s="36">
        <v>501.80000000000007</v>
      </c>
      <c r="G26" s="36">
        <v>493.60000000000014</v>
      </c>
      <c r="H26" s="36">
        <v>537.60000000000014</v>
      </c>
      <c r="I26" s="36">
        <v>545.80000000000018</v>
      </c>
      <c r="J26" s="36">
        <v>559.60000000000014</v>
      </c>
      <c r="K26" s="31">
        <v>532</v>
      </c>
      <c r="L26" s="31">
        <v>510</v>
      </c>
      <c r="M26" s="31">
        <v>34.86054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947.25</v>
      </c>
      <c r="D27" s="36">
        <v>942.11666666666667</v>
      </c>
      <c r="E27" s="36">
        <v>917.73333333333335</v>
      </c>
      <c r="F27" s="36">
        <v>888.2166666666667</v>
      </c>
      <c r="G27" s="36">
        <v>863.83333333333337</v>
      </c>
      <c r="H27" s="36">
        <v>971.63333333333333</v>
      </c>
      <c r="I27" s="36">
        <v>996.01666666666677</v>
      </c>
      <c r="J27" s="36">
        <v>1025.5333333333333</v>
      </c>
      <c r="K27" s="31">
        <v>966.5</v>
      </c>
      <c r="L27" s="31">
        <v>912.6</v>
      </c>
      <c r="M27" s="31">
        <v>36.73113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337.35</v>
      </c>
      <c r="D28" s="36">
        <v>337.68333333333334</v>
      </c>
      <c r="E28" s="36">
        <v>333.86666666666667</v>
      </c>
      <c r="F28" s="36">
        <v>330.38333333333333</v>
      </c>
      <c r="G28" s="36">
        <v>326.56666666666666</v>
      </c>
      <c r="H28" s="36">
        <v>341.16666666666669</v>
      </c>
      <c r="I28" s="36">
        <v>344.98333333333341</v>
      </c>
      <c r="J28" s="36">
        <v>348.4666666666667</v>
      </c>
      <c r="K28" s="31">
        <v>341.5</v>
      </c>
      <c r="L28" s="31">
        <v>334.2</v>
      </c>
      <c r="M28" s="31">
        <v>15.268990000000001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172.9</v>
      </c>
      <c r="D29" s="36">
        <v>172.79999999999998</v>
      </c>
      <c r="E29" s="36">
        <v>171.19999999999996</v>
      </c>
      <c r="F29" s="36">
        <v>169.49999999999997</v>
      </c>
      <c r="G29" s="36">
        <v>167.89999999999995</v>
      </c>
      <c r="H29" s="36">
        <v>174.49999999999997</v>
      </c>
      <c r="I29" s="36">
        <v>176.1</v>
      </c>
      <c r="J29" s="36">
        <v>177.79999999999998</v>
      </c>
      <c r="K29" s="31">
        <v>174.4</v>
      </c>
      <c r="L29" s="31">
        <v>171.1</v>
      </c>
      <c r="M29" s="31">
        <v>29.436140000000002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208.15</v>
      </c>
      <c r="D30" s="36">
        <v>207.91666666666666</v>
      </c>
      <c r="E30" s="36">
        <v>205.43333333333331</v>
      </c>
      <c r="F30" s="36">
        <v>202.71666666666664</v>
      </c>
      <c r="G30" s="36">
        <v>200.23333333333329</v>
      </c>
      <c r="H30" s="36">
        <v>210.63333333333333</v>
      </c>
      <c r="I30" s="36">
        <v>213.11666666666667</v>
      </c>
      <c r="J30" s="36">
        <v>215.83333333333334</v>
      </c>
      <c r="K30" s="31">
        <v>210.4</v>
      </c>
      <c r="L30" s="31">
        <v>205.2</v>
      </c>
      <c r="M30" s="31">
        <v>31.372250000000001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396.9</v>
      </c>
      <c r="D31" s="36">
        <v>392.9666666666667</v>
      </c>
      <c r="E31" s="36">
        <v>386.93333333333339</v>
      </c>
      <c r="F31" s="36">
        <v>376.9666666666667</v>
      </c>
      <c r="G31" s="36">
        <v>370.93333333333339</v>
      </c>
      <c r="H31" s="36">
        <v>402.93333333333339</v>
      </c>
      <c r="I31" s="36">
        <v>408.9666666666667</v>
      </c>
      <c r="J31" s="36">
        <v>418.93333333333339</v>
      </c>
      <c r="K31" s="31">
        <v>399</v>
      </c>
      <c r="L31" s="31">
        <v>383</v>
      </c>
      <c r="M31" s="31">
        <v>13.551769999999999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814.1</v>
      </c>
      <c r="D32" s="36">
        <v>812.18333333333339</v>
      </c>
      <c r="E32" s="36">
        <v>808.06666666666683</v>
      </c>
      <c r="F32" s="36">
        <v>802.03333333333342</v>
      </c>
      <c r="G32" s="36">
        <v>797.91666666666686</v>
      </c>
      <c r="H32" s="36">
        <v>818.21666666666681</v>
      </c>
      <c r="I32" s="36">
        <v>822.33333333333337</v>
      </c>
      <c r="J32" s="36">
        <v>828.36666666666679</v>
      </c>
      <c r="K32" s="31">
        <v>816.3</v>
      </c>
      <c r="L32" s="31">
        <v>806.15</v>
      </c>
      <c r="M32" s="31">
        <v>0.27783999999999998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1027.2</v>
      </c>
      <c r="D33" s="36">
        <v>1029.5833333333333</v>
      </c>
      <c r="E33" s="36">
        <v>1019.1666666666665</v>
      </c>
      <c r="F33" s="36">
        <v>1011.1333333333332</v>
      </c>
      <c r="G33" s="36">
        <v>1000.7166666666665</v>
      </c>
      <c r="H33" s="36">
        <v>1037.6166666666666</v>
      </c>
      <c r="I33" s="36">
        <v>1048.0333333333331</v>
      </c>
      <c r="J33" s="36">
        <v>1056.0666666666666</v>
      </c>
      <c r="K33" s="31">
        <v>1040</v>
      </c>
      <c r="L33" s="31">
        <v>1021.55</v>
      </c>
      <c r="M33" s="31">
        <v>0.87202999999999997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2124.4499999999998</v>
      </c>
      <c r="D34" s="36">
        <v>2120.5</v>
      </c>
      <c r="E34" s="36">
        <v>2108.1999999999998</v>
      </c>
      <c r="F34" s="36">
        <v>2091.9499999999998</v>
      </c>
      <c r="G34" s="36">
        <v>2079.6499999999996</v>
      </c>
      <c r="H34" s="36">
        <v>2136.75</v>
      </c>
      <c r="I34" s="36">
        <v>2149.0500000000002</v>
      </c>
      <c r="J34" s="36">
        <v>2165.3000000000002</v>
      </c>
      <c r="K34" s="31">
        <v>2132.8000000000002</v>
      </c>
      <c r="L34" s="31">
        <v>2104.25</v>
      </c>
      <c r="M34" s="31">
        <v>0.62073999999999996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963.25</v>
      </c>
      <c r="D35" s="36">
        <v>959.9</v>
      </c>
      <c r="E35" s="36">
        <v>940.9</v>
      </c>
      <c r="F35" s="36">
        <v>918.55</v>
      </c>
      <c r="G35" s="36">
        <v>899.55</v>
      </c>
      <c r="H35" s="36">
        <v>982.25</v>
      </c>
      <c r="I35" s="36">
        <v>1001.25</v>
      </c>
      <c r="J35" s="36">
        <v>1023.6</v>
      </c>
      <c r="K35" s="31">
        <v>978.9</v>
      </c>
      <c r="L35" s="31">
        <v>937.55</v>
      </c>
      <c r="M35" s="31">
        <v>1.3043899999999999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4975.6499999999996</v>
      </c>
      <c r="D36" s="36">
        <v>4984.8166666666666</v>
      </c>
      <c r="E36" s="36">
        <v>4900.833333333333</v>
      </c>
      <c r="F36" s="36">
        <v>4826.0166666666664</v>
      </c>
      <c r="G36" s="36">
        <v>4742.0333333333328</v>
      </c>
      <c r="H36" s="36">
        <v>5059.6333333333332</v>
      </c>
      <c r="I36" s="36">
        <v>5143.6166666666668</v>
      </c>
      <c r="J36" s="36">
        <v>5218.4333333333334</v>
      </c>
      <c r="K36" s="31">
        <v>5068.8</v>
      </c>
      <c r="L36" s="31">
        <v>4910</v>
      </c>
      <c r="M36" s="31">
        <v>0.81472999999999995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1981.2</v>
      </c>
      <c r="D37" s="36">
        <v>1989.0666666666666</v>
      </c>
      <c r="E37" s="36">
        <v>1967.1333333333332</v>
      </c>
      <c r="F37" s="36">
        <v>1953.0666666666666</v>
      </c>
      <c r="G37" s="36">
        <v>1931.1333333333332</v>
      </c>
      <c r="H37" s="36">
        <v>2003.1333333333332</v>
      </c>
      <c r="I37" s="36">
        <v>2025.0666666666666</v>
      </c>
      <c r="J37" s="36">
        <v>2039.1333333333332</v>
      </c>
      <c r="K37" s="31">
        <v>2011</v>
      </c>
      <c r="L37" s="31">
        <v>1975</v>
      </c>
      <c r="M37" s="31">
        <v>0.29881999999999997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67.2</v>
      </c>
      <c r="D38" s="36">
        <v>67.400000000000006</v>
      </c>
      <c r="E38" s="36">
        <v>65.900000000000006</v>
      </c>
      <c r="F38" s="36">
        <v>64.599999999999994</v>
      </c>
      <c r="G38" s="36">
        <v>63.099999999999994</v>
      </c>
      <c r="H38" s="36">
        <v>68.700000000000017</v>
      </c>
      <c r="I38" s="36">
        <v>70.200000000000017</v>
      </c>
      <c r="J38" s="36">
        <v>71.500000000000028</v>
      </c>
      <c r="K38" s="31">
        <v>68.900000000000006</v>
      </c>
      <c r="L38" s="31">
        <v>66.099999999999994</v>
      </c>
      <c r="M38" s="31">
        <v>46.813960000000002</v>
      </c>
      <c r="N38" s="1"/>
      <c r="O38" s="1"/>
    </row>
    <row r="39" spans="1:15" ht="12.75" customHeight="1">
      <c r="A39" s="33">
        <v>29</v>
      </c>
      <c r="B39" s="53" t="s">
        <v>884</v>
      </c>
      <c r="C39" s="31">
        <v>27.7</v>
      </c>
      <c r="D39" s="36">
        <v>27.95</v>
      </c>
      <c r="E39" s="36">
        <v>27.15</v>
      </c>
      <c r="F39" s="36">
        <v>26.599999999999998</v>
      </c>
      <c r="G39" s="36">
        <v>25.799999999999997</v>
      </c>
      <c r="H39" s="36">
        <v>28.5</v>
      </c>
      <c r="I39" s="36">
        <v>29.300000000000004</v>
      </c>
      <c r="J39" s="36">
        <v>29.85</v>
      </c>
      <c r="K39" s="31">
        <v>28.75</v>
      </c>
      <c r="L39" s="31">
        <v>27.4</v>
      </c>
      <c r="M39" s="31">
        <v>23.902090000000001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788.65</v>
      </c>
      <c r="D40" s="36">
        <v>793.51666666666677</v>
      </c>
      <c r="E40" s="36">
        <v>780.13333333333355</v>
      </c>
      <c r="F40" s="36">
        <v>771.61666666666679</v>
      </c>
      <c r="G40" s="36">
        <v>758.23333333333358</v>
      </c>
      <c r="H40" s="36">
        <v>802.03333333333353</v>
      </c>
      <c r="I40" s="36">
        <v>815.41666666666674</v>
      </c>
      <c r="J40" s="36">
        <v>823.93333333333351</v>
      </c>
      <c r="K40" s="31">
        <v>806.9</v>
      </c>
      <c r="L40" s="31">
        <v>785</v>
      </c>
      <c r="M40" s="31">
        <v>5.1944400000000002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3347.85</v>
      </c>
      <c r="D41" s="36">
        <v>3389.9333333333329</v>
      </c>
      <c r="E41" s="36">
        <v>3279.9166666666661</v>
      </c>
      <c r="F41" s="36">
        <v>3211.9833333333331</v>
      </c>
      <c r="G41" s="36">
        <v>3101.9666666666662</v>
      </c>
      <c r="H41" s="36">
        <v>3457.8666666666659</v>
      </c>
      <c r="I41" s="36">
        <v>3567.8833333333332</v>
      </c>
      <c r="J41" s="36">
        <v>3635.8166666666657</v>
      </c>
      <c r="K41" s="31">
        <v>3499.95</v>
      </c>
      <c r="L41" s="31">
        <v>3322</v>
      </c>
      <c r="M41" s="31">
        <v>3.94496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584.65</v>
      </c>
      <c r="D42" s="36">
        <v>587.28333333333342</v>
      </c>
      <c r="E42" s="36">
        <v>579.56666666666683</v>
      </c>
      <c r="F42" s="36">
        <v>574.48333333333346</v>
      </c>
      <c r="G42" s="36">
        <v>566.76666666666688</v>
      </c>
      <c r="H42" s="36">
        <v>592.36666666666679</v>
      </c>
      <c r="I42" s="36">
        <v>600.08333333333326</v>
      </c>
      <c r="J42" s="36">
        <v>605.16666666666674</v>
      </c>
      <c r="K42" s="31">
        <v>595</v>
      </c>
      <c r="L42" s="31">
        <v>582.20000000000005</v>
      </c>
      <c r="M42" s="31">
        <v>63.481090000000002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2536.1</v>
      </c>
      <c r="D43" s="36">
        <v>2578.7000000000003</v>
      </c>
      <c r="E43" s="36">
        <v>2482.4000000000005</v>
      </c>
      <c r="F43" s="36">
        <v>2428.7000000000003</v>
      </c>
      <c r="G43" s="36">
        <v>2332.4000000000005</v>
      </c>
      <c r="H43" s="36">
        <v>2632.4000000000005</v>
      </c>
      <c r="I43" s="36">
        <v>2728.7000000000007</v>
      </c>
      <c r="J43" s="36">
        <v>2782.4000000000005</v>
      </c>
      <c r="K43" s="31">
        <v>2675</v>
      </c>
      <c r="L43" s="31">
        <v>2525</v>
      </c>
      <c r="M43" s="31">
        <v>2.7964500000000001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911.35</v>
      </c>
      <c r="D44" s="36">
        <v>911.11666666666667</v>
      </c>
      <c r="E44" s="36">
        <v>902.23333333333335</v>
      </c>
      <c r="F44" s="36">
        <v>893.11666666666667</v>
      </c>
      <c r="G44" s="36">
        <v>884.23333333333335</v>
      </c>
      <c r="H44" s="36">
        <v>920.23333333333335</v>
      </c>
      <c r="I44" s="36">
        <v>929.11666666666679</v>
      </c>
      <c r="J44" s="36">
        <v>938.23333333333335</v>
      </c>
      <c r="K44" s="31">
        <v>920</v>
      </c>
      <c r="L44" s="31">
        <v>902</v>
      </c>
      <c r="M44" s="31">
        <v>0.38612999999999997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6107.25</v>
      </c>
      <c r="D45" s="36">
        <v>6044.416666666667</v>
      </c>
      <c r="E45" s="36">
        <v>5938.8333333333339</v>
      </c>
      <c r="F45" s="36">
        <v>5770.416666666667</v>
      </c>
      <c r="G45" s="36">
        <v>5664.8333333333339</v>
      </c>
      <c r="H45" s="36">
        <v>6212.8333333333339</v>
      </c>
      <c r="I45" s="36">
        <v>6318.4166666666679</v>
      </c>
      <c r="J45" s="36">
        <v>6486.8333333333339</v>
      </c>
      <c r="K45" s="31">
        <v>6150</v>
      </c>
      <c r="L45" s="31">
        <v>5876</v>
      </c>
      <c r="M45" s="31">
        <v>1.3402000000000001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6136.55</v>
      </c>
      <c r="D46" s="36">
        <v>6086.7166666666672</v>
      </c>
      <c r="E46" s="36">
        <v>6028.4833333333345</v>
      </c>
      <c r="F46" s="36">
        <v>5920.416666666667</v>
      </c>
      <c r="G46" s="36">
        <v>5862.1833333333343</v>
      </c>
      <c r="H46" s="36">
        <v>6194.7833333333347</v>
      </c>
      <c r="I46" s="36">
        <v>6253.0166666666682</v>
      </c>
      <c r="J46" s="36">
        <v>6361.0833333333348</v>
      </c>
      <c r="K46" s="31">
        <v>6144.95</v>
      </c>
      <c r="L46" s="31">
        <v>5978.65</v>
      </c>
      <c r="M46" s="31">
        <v>4.1925800000000004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458.1</v>
      </c>
      <c r="D47" s="36">
        <v>463.73333333333335</v>
      </c>
      <c r="E47" s="36">
        <v>451.56666666666672</v>
      </c>
      <c r="F47" s="36">
        <v>445.03333333333336</v>
      </c>
      <c r="G47" s="36">
        <v>432.86666666666673</v>
      </c>
      <c r="H47" s="36">
        <v>470.26666666666671</v>
      </c>
      <c r="I47" s="36">
        <v>482.43333333333334</v>
      </c>
      <c r="J47" s="36">
        <v>488.9666666666667</v>
      </c>
      <c r="K47" s="31">
        <v>475.9</v>
      </c>
      <c r="L47" s="31">
        <v>457.2</v>
      </c>
      <c r="M47" s="31">
        <v>50.462150000000001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317.85000000000002</v>
      </c>
      <c r="D48" s="36">
        <v>316.15000000000003</v>
      </c>
      <c r="E48" s="36">
        <v>313.00000000000006</v>
      </c>
      <c r="F48" s="36">
        <v>308.15000000000003</v>
      </c>
      <c r="G48" s="36">
        <v>305.00000000000006</v>
      </c>
      <c r="H48" s="36">
        <v>321.00000000000006</v>
      </c>
      <c r="I48" s="36">
        <v>324.15000000000003</v>
      </c>
      <c r="J48" s="36">
        <v>329.00000000000006</v>
      </c>
      <c r="K48" s="31">
        <v>319.3</v>
      </c>
      <c r="L48" s="31">
        <v>311.3</v>
      </c>
      <c r="M48" s="31">
        <v>0.87061999999999995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614.4</v>
      </c>
      <c r="D49" s="36">
        <v>615.2166666666667</v>
      </c>
      <c r="E49" s="36">
        <v>599.43333333333339</v>
      </c>
      <c r="F49" s="36">
        <v>584.4666666666667</v>
      </c>
      <c r="G49" s="36">
        <v>568.68333333333339</v>
      </c>
      <c r="H49" s="36">
        <v>630.18333333333339</v>
      </c>
      <c r="I49" s="36">
        <v>645.9666666666667</v>
      </c>
      <c r="J49" s="36">
        <v>660.93333333333339</v>
      </c>
      <c r="K49" s="31">
        <v>631</v>
      </c>
      <c r="L49" s="31">
        <v>600.25</v>
      </c>
      <c r="M49" s="31">
        <v>13.780250000000001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506.5</v>
      </c>
      <c r="D50" s="36">
        <v>509.08333333333331</v>
      </c>
      <c r="E50" s="36">
        <v>502.41666666666663</v>
      </c>
      <c r="F50" s="36">
        <v>498.33333333333331</v>
      </c>
      <c r="G50" s="36">
        <v>491.66666666666663</v>
      </c>
      <c r="H50" s="36">
        <v>513.16666666666663</v>
      </c>
      <c r="I50" s="36">
        <v>519.83333333333326</v>
      </c>
      <c r="J50" s="36">
        <v>523.91666666666663</v>
      </c>
      <c r="K50" s="31">
        <v>515.75</v>
      </c>
      <c r="L50" s="31">
        <v>505</v>
      </c>
      <c r="M50" s="31">
        <v>0.35536000000000001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162.65</v>
      </c>
      <c r="D51" s="36">
        <v>161.95000000000002</v>
      </c>
      <c r="E51" s="36">
        <v>160.45000000000005</v>
      </c>
      <c r="F51" s="36">
        <v>158.25000000000003</v>
      </c>
      <c r="G51" s="36">
        <v>156.75000000000006</v>
      </c>
      <c r="H51" s="36">
        <v>164.15000000000003</v>
      </c>
      <c r="I51" s="36">
        <v>165.64999999999998</v>
      </c>
      <c r="J51" s="36">
        <v>167.85000000000002</v>
      </c>
      <c r="K51" s="31">
        <v>163.44999999999999</v>
      </c>
      <c r="L51" s="31">
        <v>159.75</v>
      </c>
      <c r="M51" s="31">
        <v>136.39776000000001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2846.5</v>
      </c>
      <c r="D52" s="36">
        <v>2843.25</v>
      </c>
      <c r="E52" s="36">
        <v>2820.5</v>
      </c>
      <c r="F52" s="36">
        <v>2794.5</v>
      </c>
      <c r="G52" s="36">
        <v>2771.75</v>
      </c>
      <c r="H52" s="36">
        <v>2869.25</v>
      </c>
      <c r="I52" s="36">
        <v>2892</v>
      </c>
      <c r="J52" s="36">
        <v>2918</v>
      </c>
      <c r="K52" s="31">
        <v>2866</v>
      </c>
      <c r="L52" s="31">
        <v>2817.25</v>
      </c>
      <c r="M52" s="31">
        <v>9.4042399999999997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431.3</v>
      </c>
      <c r="D53" s="36">
        <v>432.3</v>
      </c>
      <c r="E53" s="36">
        <v>428.65000000000003</v>
      </c>
      <c r="F53" s="36">
        <v>426</v>
      </c>
      <c r="G53" s="36">
        <v>422.35</v>
      </c>
      <c r="H53" s="36">
        <v>434.95000000000005</v>
      </c>
      <c r="I53" s="36">
        <v>438.6</v>
      </c>
      <c r="J53" s="36">
        <v>441.25000000000006</v>
      </c>
      <c r="K53" s="31">
        <v>435.95</v>
      </c>
      <c r="L53" s="31">
        <v>429.65</v>
      </c>
      <c r="M53" s="31">
        <v>1.46862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1970.6</v>
      </c>
      <c r="D54" s="36">
        <v>1988.3500000000001</v>
      </c>
      <c r="E54" s="36">
        <v>1926.7000000000003</v>
      </c>
      <c r="F54" s="36">
        <v>1882.8000000000002</v>
      </c>
      <c r="G54" s="36">
        <v>1821.1500000000003</v>
      </c>
      <c r="H54" s="36">
        <v>2032.2500000000002</v>
      </c>
      <c r="I54" s="36">
        <v>2093.9000000000005</v>
      </c>
      <c r="J54" s="36">
        <v>2137.8000000000002</v>
      </c>
      <c r="K54" s="31">
        <v>2050</v>
      </c>
      <c r="L54" s="31">
        <v>1944.45</v>
      </c>
      <c r="M54" s="31">
        <v>17.695499999999999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6011.3</v>
      </c>
      <c r="D55" s="36">
        <v>5999.8</v>
      </c>
      <c r="E55" s="36">
        <v>5944.6</v>
      </c>
      <c r="F55" s="36">
        <v>5877.9000000000005</v>
      </c>
      <c r="G55" s="36">
        <v>5822.7000000000007</v>
      </c>
      <c r="H55" s="36">
        <v>6066.5</v>
      </c>
      <c r="I55" s="36">
        <v>6121.6999999999989</v>
      </c>
      <c r="J55" s="36">
        <v>6188.4</v>
      </c>
      <c r="K55" s="31">
        <v>6055</v>
      </c>
      <c r="L55" s="31">
        <v>5933.1</v>
      </c>
      <c r="M55" s="31">
        <v>0.21607999999999999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1017.6</v>
      </c>
      <c r="D56" s="36">
        <v>1010.6166666666667</v>
      </c>
      <c r="E56" s="36">
        <v>996.23333333333335</v>
      </c>
      <c r="F56" s="36">
        <v>974.86666666666667</v>
      </c>
      <c r="G56" s="36">
        <v>960.48333333333335</v>
      </c>
      <c r="H56" s="36">
        <v>1031.9833333333333</v>
      </c>
      <c r="I56" s="36">
        <v>1046.3666666666668</v>
      </c>
      <c r="J56" s="36">
        <v>1067.7333333333333</v>
      </c>
      <c r="K56" s="31">
        <v>1025</v>
      </c>
      <c r="L56" s="31">
        <v>989.25</v>
      </c>
      <c r="M56" s="31">
        <v>22.660119999999999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508.5</v>
      </c>
      <c r="D57" s="36">
        <v>501.9666666666667</v>
      </c>
      <c r="E57" s="36">
        <v>486.93333333333339</v>
      </c>
      <c r="F57" s="36">
        <v>465.36666666666667</v>
      </c>
      <c r="G57" s="36">
        <v>450.33333333333337</v>
      </c>
      <c r="H57" s="36">
        <v>523.53333333333342</v>
      </c>
      <c r="I57" s="36">
        <v>538.56666666666672</v>
      </c>
      <c r="J57" s="36">
        <v>560.13333333333344</v>
      </c>
      <c r="K57" s="31">
        <v>517</v>
      </c>
      <c r="L57" s="31">
        <v>480.4</v>
      </c>
      <c r="M57" s="31">
        <v>11.516489999999999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4010.55</v>
      </c>
      <c r="D58" s="36">
        <v>3982.75</v>
      </c>
      <c r="E58" s="36">
        <v>3946.5</v>
      </c>
      <c r="F58" s="36">
        <v>3882.45</v>
      </c>
      <c r="G58" s="36">
        <v>3846.2</v>
      </c>
      <c r="H58" s="36">
        <v>4046.8</v>
      </c>
      <c r="I58" s="36">
        <v>4083.05</v>
      </c>
      <c r="J58" s="36">
        <v>4147.1000000000004</v>
      </c>
      <c r="K58" s="31">
        <v>4019</v>
      </c>
      <c r="L58" s="31">
        <v>3918.7</v>
      </c>
      <c r="M58" s="31">
        <v>2.3044799999999999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1061.3499999999999</v>
      </c>
      <c r="D59" s="36">
        <v>1057.2833333333333</v>
      </c>
      <c r="E59" s="36">
        <v>1047.6666666666665</v>
      </c>
      <c r="F59" s="36">
        <v>1033.9833333333331</v>
      </c>
      <c r="G59" s="36">
        <v>1024.3666666666663</v>
      </c>
      <c r="H59" s="36">
        <v>1070.9666666666667</v>
      </c>
      <c r="I59" s="36">
        <v>1080.5833333333335</v>
      </c>
      <c r="J59" s="36">
        <v>1094.2666666666669</v>
      </c>
      <c r="K59" s="31">
        <v>1066.9000000000001</v>
      </c>
      <c r="L59" s="31">
        <v>1043.5999999999999</v>
      </c>
      <c r="M59" s="31">
        <v>76.124070000000003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2875.25</v>
      </c>
      <c r="D60" s="36">
        <v>2876.2166666666667</v>
      </c>
      <c r="E60" s="36">
        <v>2812.3833333333332</v>
      </c>
      <c r="F60" s="36">
        <v>2749.5166666666664</v>
      </c>
      <c r="G60" s="36">
        <v>2685.6833333333329</v>
      </c>
      <c r="H60" s="36">
        <v>2939.0833333333335</v>
      </c>
      <c r="I60" s="36">
        <v>3002.9166666666665</v>
      </c>
      <c r="J60" s="36">
        <v>3065.7833333333338</v>
      </c>
      <c r="K60" s="31">
        <v>2940.05</v>
      </c>
      <c r="L60" s="31">
        <v>2813.35</v>
      </c>
      <c r="M60" s="31">
        <v>3.9157799999999998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336.95</v>
      </c>
      <c r="D61" s="36">
        <v>343.8</v>
      </c>
      <c r="E61" s="36">
        <v>328.6</v>
      </c>
      <c r="F61" s="36">
        <v>320.25</v>
      </c>
      <c r="G61" s="36">
        <v>305.05</v>
      </c>
      <c r="H61" s="36">
        <v>352.15000000000003</v>
      </c>
      <c r="I61" s="36">
        <v>367.34999999999997</v>
      </c>
      <c r="J61" s="36">
        <v>375.70000000000005</v>
      </c>
      <c r="K61" s="31">
        <v>359</v>
      </c>
      <c r="L61" s="31">
        <v>335.45</v>
      </c>
      <c r="M61" s="31">
        <v>39.742400000000004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2035.5</v>
      </c>
      <c r="D62" s="36">
        <v>2040.8333333333333</v>
      </c>
      <c r="E62" s="36">
        <v>2004.6666666666665</v>
      </c>
      <c r="F62" s="36">
        <v>1973.8333333333333</v>
      </c>
      <c r="G62" s="36">
        <v>1937.6666666666665</v>
      </c>
      <c r="H62" s="36">
        <v>2071.6666666666665</v>
      </c>
      <c r="I62" s="36">
        <v>2107.833333333333</v>
      </c>
      <c r="J62" s="36">
        <v>2138.6666666666665</v>
      </c>
      <c r="K62" s="31">
        <v>2077</v>
      </c>
      <c r="L62" s="31">
        <v>2010</v>
      </c>
      <c r="M62" s="31">
        <v>7.24749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8521.7999999999993</v>
      </c>
      <c r="D63" s="36">
        <v>8454.3833333333332</v>
      </c>
      <c r="E63" s="36">
        <v>8361.6166666666668</v>
      </c>
      <c r="F63" s="36">
        <v>8201.4333333333343</v>
      </c>
      <c r="G63" s="36">
        <v>8108.6666666666679</v>
      </c>
      <c r="H63" s="36">
        <v>8614.5666666666657</v>
      </c>
      <c r="I63" s="36">
        <v>8707.3333333333321</v>
      </c>
      <c r="J63" s="36">
        <v>8867.5166666666646</v>
      </c>
      <c r="K63" s="31">
        <v>8547.15</v>
      </c>
      <c r="L63" s="31">
        <v>8294.2000000000007</v>
      </c>
      <c r="M63" s="31">
        <v>3.6752400000000001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6504.65</v>
      </c>
      <c r="D64" s="36">
        <v>6505.25</v>
      </c>
      <c r="E64" s="36">
        <v>6455.5</v>
      </c>
      <c r="F64" s="36">
        <v>6406.35</v>
      </c>
      <c r="G64" s="36">
        <v>6356.6</v>
      </c>
      <c r="H64" s="36">
        <v>6554.4</v>
      </c>
      <c r="I64" s="36">
        <v>6604.15</v>
      </c>
      <c r="J64" s="36">
        <v>6653.2999999999993</v>
      </c>
      <c r="K64" s="31">
        <v>6555</v>
      </c>
      <c r="L64" s="31">
        <v>6456.1</v>
      </c>
      <c r="M64" s="31">
        <v>6.7642499999999997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1577.05</v>
      </c>
      <c r="D65" s="36">
        <v>1572.3999999999999</v>
      </c>
      <c r="E65" s="36">
        <v>1565.6499999999996</v>
      </c>
      <c r="F65" s="36">
        <v>1554.2499999999998</v>
      </c>
      <c r="G65" s="36">
        <v>1547.4999999999995</v>
      </c>
      <c r="H65" s="36">
        <v>1583.7999999999997</v>
      </c>
      <c r="I65" s="36">
        <v>1590.5500000000002</v>
      </c>
      <c r="J65" s="36">
        <v>1601.9499999999998</v>
      </c>
      <c r="K65" s="31">
        <v>1579.15</v>
      </c>
      <c r="L65" s="31">
        <v>1561</v>
      </c>
      <c r="M65" s="31">
        <v>6.45594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8210.2999999999993</v>
      </c>
      <c r="D66" s="36">
        <v>8201.3833333333332</v>
      </c>
      <c r="E66" s="36">
        <v>8159.0166666666664</v>
      </c>
      <c r="F66" s="36">
        <v>8107.7333333333336</v>
      </c>
      <c r="G66" s="36">
        <v>8065.3666666666668</v>
      </c>
      <c r="H66" s="36">
        <v>8252.6666666666661</v>
      </c>
      <c r="I66" s="36">
        <v>8295.033333333331</v>
      </c>
      <c r="J66" s="36">
        <v>8346.3166666666657</v>
      </c>
      <c r="K66" s="31">
        <v>8243.75</v>
      </c>
      <c r="L66" s="31">
        <v>8150.1</v>
      </c>
      <c r="M66" s="31">
        <v>0.19087000000000001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2081.75</v>
      </c>
      <c r="D67" s="36">
        <v>2094.4833333333331</v>
      </c>
      <c r="E67" s="36">
        <v>2059.2666666666664</v>
      </c>
      <c r="F67" s="36">
        <v>2036.7833333333333</v>
      </c>
      <c r="G67" s="36">
        <v>2001.5666666666666</v>
      </c>
      <c r="H67" s="36">
        <v>2116.9666666666662</v>
      </c>
      <c r="I67" s="36">
        <v>2152.1833333333325</v>
      </c>
      <c r="J67" s="36">
        <v>2174.6666666666661</v>
      </c>
      <c r="K67" s="31">
        <v>2129.6999999999998</v>
      </c>
      <c r="L67" s="31">
        <v>2072</v>
      </c>
      <c r="M67" s="31">
        <v>0.39907999999999999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2260.35</v>
      </c>
      <c r="D68" s="36">
        <v>2257.75</v>
      </c>
      <c r="E68" s="36">
        <v>2235.6</v>
      </c>
      <c r="F68" s="36">
        <v>2210.85</v>
      </c>
      <c r="G68" s="36">
        <v>2188.6999999999998</v>
      </c>
      <c r="H68" s="36">
        <v>2282.5</v>
      </c>
      <c r="I68" s="36">
        <v>2304.6499999999996</v>
      </c>
      <c r="J68" s="36">
        <v>2329.4</v>
      </c>
      <c r="K68" s="31">
        <v>2279.9</v>
      </c>
      <c r="L68" s="31">
        <v>2233</v>
      </c>
      <c r="M68" s="31">
        <v>2.8530799999999998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360.85</v>
      </c>
      <c r="D69" s="36">
        <v>362.61666666666662</v>
      </c>
      <c r="E69" s="36">
        <v>356.33333333333326</v>
      </c>
      <c r="F69" s="36">
        <v>351.81666666666666</v>
      </c>
      <c r="G69" s="36">
        <v>345.5333333333333</v>
      </c>
      <c r="H69" s="36">
        <v>367.13333333333321</v>
      </c>
      <c r="I69" s="36">
        <v>373.41666666666663</v>
      </c>
      <c r="J69" s="36">
        <v>377.93333333333317</v>
      </c>
      <c r="K69" s="31">
        <v>368.9</v>
      </c>
      <c r="L69" s="31">
        <v>358.1</v>
      </c>
      <c r="M69" s="31">
        <v>29.511420000000001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181.35</v>
      </c>
      <c r="D70" s="36">
        <v>182.76666666666665</v>
      </c>
      <c r="E70" s="36">
        <v>179.3833333333333</v>
      </c>
      <c r="F70" s="36">
        <v>177.41666666666666</v>
      </c>
      <c r="G70" s="36">
        <v>174.0333333333333</v>
      </c>
      <c r="H70" s="36">
        <v>184.73333333333329</v>
      </c>
      <c r="I70" s="36">
        <v>188.11666666666662</v>
      </c>
      <c r="J70" s="36">
        <v>190.08333333333329</v>
      </c>
      <c r="K70" s="31">
        <v>186.15</v>
      </c>
      <c r="L70" s="31">
        <v>180.8</v>
      </c>
      <c r="M70" s="31">
        <v>86.576459999999997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254.5</v>
      </c>
      <c r="D71" s="36">
        <v>254.86666666666665</v>
      </c>
      <c r="E71" s="36">
        <v>251.83333333333331</v>
      </c>
      <c r="F71" s="36">
        <v>249.16666666666666</v>
      </c>
      <c r="G71" s="36">
        <v>246.13333333333333</v>
      </c>
      <c r="H71" s="36">
        <v>257.5333333333333</v>
      </c>
      <c r="I71" s="36">
        <v>260.56666666666666</v>
      </c>
      <c r="J71" s="36">
        <v>263.23333333333329</v>
      </c>
      <c r="K71" s="31">
        <v>257.89999999999998</v>
      </c>
      <c r="L71" s="31">
        <v>252.2</v>
      </c>
      <c r="M71" s="31">
        <v>108.06789999999999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133.1</v>
      </c>
      <c r="D72" s="36">
        <v>133.21666666666667</v>
      </c>
      <c r="E72" s="36">
        <v>131.18333333333334</v>
      </c>
      <c r="F72" s="36">
        <v>129.26666666666668</v>
      </c>
      <c r="G72" s="36">
        <v>127.23333333333335</v>
      </c>
      <c r="H72" s="36">
        <v>135.13333333333333</v>
      </c>
      <c r="I72" s="36">
        <v>137.16666666666669</v>
      </c>
      <c r="J72" s="36">
        <v>139.08333333333331</v>
      </c>
      <c r="K72" s="31">
        <v>135.25</v>
      </c>
      <c r="L72" s="31">
        <v>131.30000000000001</v>
      </c>
      <c r="M72" s="31">
        <v>106.52375000000001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58.8</v>
      </c>
      <c r="D73" s="36">
        <v>59.233333333333327</v>
      </c>
      <c r="E73" s="36">
        <v>58.066666666666656</v>
      </c>
      <c r="F73" s="36">
        <v>57.333333333333329</v>
      </c>
      <c r="G73" s="36">
        <v>56.166666666666657</v>
      </c>
      <c r="H73" s="36">
        <v>59.966666666666654</v>
      </c>
      <c r="I73" s="36">
        <v>61.133333333333326</v>
      </c>
      <c r="J73" s="36">
        <v>61.866666666666653</v>
      </c>
      <c r="K73" s="31">
        <v>60.4</v>
      </c>
      <c r="L73" s="31">
        <v>58.5</v>
      </c>
      <c r="M73" s="31">
        <v>194.51244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1377.25</v>
      </c>
      <c r="D74" s="36">
        <v>1382.8833333333332</v>
      </c>
      <c r="E74" s="36">
        <v>1367.3166666666664</v>
      </c>
      <c r="F74" s="36">
        <v>1357.3833333333332</v>
      </c>
      <c r="G74" s="36">
        <v>1341.8166666666664</v>
      </c>
      <c r="H74" s="36">
        <v>1392.8166666666664</v>
      </c>
      <c r="I74" s="36">
        <v>1408.383333333333</v>
      </c>
      <c r="J74" s="36">
        <v>1418.3166666666664</v>
      </c>
      <c r="K74" s="31">
        <v>1398.45</v>
      </c>
      <c r="L74" s="31">
        <v>1372.95</v>
      </c>
      <c r="M74" s="31">
        <v>5.3519100000000002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5078.3</v>
      </c>
      <c r="D75" s="36">
        <v>5061.0666666666666</v>
      </c>
      <c r="E75" s="36">
        <v>4973.1333333333332</v>
      </c>
      <c r="F75" s="36">
        <v>4867.9666666666662</v>
      </c>
      <c r="G75" s="36">
        <v>4780.0333333333328</v>
      </c>
      <c r="H75" s="36">
        <v>5166.2333333333336</v>
      </c>
      <c r="I75" s="36">
        <v>5254.1666666666661</v>
      </c>
      <c r="J75" s="36">
        <v>5359.3333333333339</v>
      </c>
      <c r="K75" s="31">
        <v>5149</v>
      </c>
      <c r="L75" s="31">
        <v>4955.8999999999996</v>
      </c>
      <c r="M75" s="31">
        <v>0.12223000000000001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555.25</v>
      </c>
      <c r="D76" s="36">
        <v>555.15</v>
      </c>
      <c r="E76" s="36">
        <v>552.5</v>
      </c>
      <c r="F76" s="36">
        <v>549.75</v>
      </c>
      <c r="G76" s="36">
        <v>547.1</v>
      </c>
      <c r="H76" s="36">
        <v>557.9</v>
      </c>
      <c r="I76" s="36">
        <v>560.54999999999984</v>
      </c>
      <c r="J76" s="36">
        <v>563.29999999999995</v>
      </c>
      <c r="K76" s="31">
        <v>557.79999999999995</v>
      </c>
      <c r="L76" s="31">
        <v>552.4</v>
      </c>
      <c r="M76" s="31">
        <v>4.8524700000000003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1676.95</v>
      </c>
      <c r="D77" s="36">
        <v>1683.5833333333333</v>
      </c>
      <c r="E77" s="36">
        <v>1656.1666666666665</v>
      </c>
      <c r="F77" s="36">
        <v>1635.3833333333332</v>
      </c>
      <c r="G77" s="36">
        <v>1607.9666666666665</v>
      </c>
      <c r="H77" s="36">
        <v>1704.3666666666666</v>
      </c>
      <c r="I77" s="36">
        <v>1731.7833333333331</v>
      </c>
      <c r="J77" s="36">
        <v>1752.5666666666666</v>
      </c>
      <c r="K77" s="31">
        <v>1711</v>
      </c>
      <c r="L77" s="31">
        <v>1662.8</v>
      </c>
      <c r="M77" s="31">
        <v>4.4130000000000003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189.9</v>
      </c>
      <c r="D78" s="36">
        <v>189.65</v>
      </c>
      <c r="E78" s="36">
        <v>187.3</v>
      </c>
      <c r="F78" s="36">
        <v>184.70000000000002</v>
      </c>
      <c r="G78" s="36">
        <v>182.35000000000002</v>
      </c>
      <c r="H78" s="36">
        <v>192.25</v>
      </c>
      <c r="I78" s="36">
        <v>194.59999999999997</v>
      </c>
      <c r="J78" s="36">
        <v>197.2</v>
      </c>
      <c r="K78" s="31">
        <v>192</v>
      </c>
      <c r="L78" s="31">
        <v>187.05</v>
      </c>
      <c r="M78" s="31">
        <v>229.99225000000001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1114.4000000000001</v>
      </c>
      <c r="D79" s="36">
        <v>1108.5666666666666</v>
      </c>
      <c r="E79" s="36">
        <v>1096.1333333333332</v>
      </c>
      <c r="F79" s="36">
        <v>1077.8666666666666</v>
      </c>
      <c r="G79" s="36">
        <v>1065.4333333333332</v>
      </c>
      <c r="H79" s="36">
        <v>1126.8333333333333</v>
      </c>
      <c r="I79" s="36">
        <v>1139.2666666666667</v>
      </c>
      <c r="J79" s="36">
        <v>1157.5333333333333</v>
      </c>
      <c r="K79" s="31">
        <v>1121</v>
      </c>
      <c r="L79" s="31">
        <v>1090.3</v>
      </c>
      <c r="M79" s="31">
        <v>11.999779999999999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224.3</v>
      </c>
      <c r="D80" s="36">
        <v>221.53333333333333</v>
      </c>
      <c r="E80" s="36">
        <v>216.16666666666666</v>
      </c>
      <c r="F80" s="36">
        <v>208.03333333333333</v>
      </c>
      <c r="G80" s="36">
        <v>202.66666666666666</v>
      </c>
      <c r="H80" s="36">
        <v>229.66666666666666</v>
      </c>
      <c r="I80" s="36">
        <v>235.03333333333333</v>
      </c>
      <c r="J80" s="36">
        <v>243.16666666666666</v>
      </c>
      <c r="K80" s="31">
        <v>226.9</v>
      </c>
      <c r="L80" s="31">
        <v>213.4</v>
      </c>
      <c r="M80" s="31">
        <v>309.24687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582.29999999999995</v>
      </c>
      <c r="D81" s="36">
        <v>585.13333333333333</v>
      </c>
      <c r="E81" s="36">
        <v>577.4666666666667</v>
      </c>
      <c r="F81" s="36">
        <v>572.63333333333333</v>
      </c>
      <c r="G81" s="36">
        <v>564.9666666666667</v>
      </c>
      <c r="H81" s="36">
        <v>589.9666666666667</v>
      </c>
      <c r="I81" s="36">
        <v>597.63333333333344</v>
      </c>
      <c r="J81" s="36">
        <v>602.4666666666667</v>
      </c>
      <c r="K81" s="31">
        <v>592.79999999999995</v>
      </c>
      <c r="L81" s="31">
        <v>580.29999999999995</v>
      </c>
      <c r="M81" s="31">
        <v>54.902470000000001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1225.3</v>
      </c>
      <c r="D82" s="36">
        <v>1223.6833333333334</v>
      </c>
      <c r="E82" s="36">
        <v>1216.8166666666668</v>
      </c>
      <c r="F82" s="36">
        <v>1208.3333333333335</v>
      </c>
      <c r="G82" s="36">
        <v>1201.4666666666669</v>
      </c>
      <c r="H82" s="36">
        <v>1232.1666666666667</v>
      </c>
      <c r="I82" s="36">
        <v>1239.0333333333335</v>
      </c>
      <c r="J82" s="36">
        <v>1247.5166666666667</v>
      </c>
      <c r="K82" s="31">
        <v>1230.55</v>
      </c>
      <c r="L82" s="31">
        <v>1215.2</v>
      </c>
      <c r="M82" s="31">
        <v>41.410800000000002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488.25</v>
      </c>
      <c r="D83" s="36">
        <v>488.5333333333333</v>
      </c>
      <c r="E83" s="36">
        <v>482.71666666666658</v>
      </c>
      <c r="F83" s="36">
        <v>477.18333333333328</v>
      </c>
      <c r="G83" s="36">
        <v>471.36666666666656</v>
      </c>
      <c r="H83" s="36">
        <v>494.06666666666661</v>
      </c>
      <c r="I83" s="36">
        <v>499.88333333333333</v>
      </c>
      <c r="J83" s="36">
        <v>505.41666666666663</v>
      </c>
      <c r="K83" s="31">
        <v>494.35</v>
      </c>
      <c r="L83" s="31">
        <v>483</v>
      </c>
      <c r="M83" s="31">
        <v>2.1950699999999999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250.65</v>
      </c>
      <c r="D84" s="36">
        <v>250.98333333333335</v>
      </c>
      <c r="E84" s="36">
        <v>247.41666666666669</v>
      </c>
      <c r="F84" s="36">
        <v>244.18333333333334</v>
      </c>
      <c r="G84" s="36">
        <v>240.61666666666667</v>
      </c>
      <c r="H84" s="36">
        <v>254.2166666666667</v>
      </c>
      <c r="I84" s="36">
        <v>257.78333333333336</v>
      </c>
      <c r="J84" s="36">
        <v>261.01666666666671</v>
      </c>
      <c r="K84" s="31">
        <v>254.55</v>
      </c>
      <c r="L84" s="31">
        <v>247.75</v>
      </c>
      <c r="M84" s="31">
        <v>46.934780000000003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1418.8</v>
      </c>
      <c r="D85" s="36">
        <v>1425.3333333333333</v>
      </c>
      <c r="E85" s="36">
        <v>1395.1166666666666</v>
      </c>
      <c r="F85" s="36">
        <v>1371.4333333333334</v>
      </c>
      <c r="G85" s="36">
        <v>1341.2166666666667</v>
      </c>
      <c r="H85" s="36">
        <v>1449.0166666666664</v>
      </c>
      <c r="I85" s="36">
        <v>1479.2333333333331</v>
      </c>
      <c r="J85" s="36">
        <v>1502.9166666666663</v>
      </c>
      <c r="K85" s="31">
        <v>1455.55</v>
      </c>
      <c r="L85" s="31">
        <v>1401.65</v>
      </c>
      <c r="M85" s="31">
        <v>1.1745099999999999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727.15</v>
      </c>
      <c r="D86" s="36">
        <v>735.58333333333337</v>
      </c>
      <c r="E86" s="36">
        <v>716.56666666666672</v>
      </c>
      <c r="F86" s="36">
        <v>705.98333333333335</v>
      </c>
      <c r="G86" s="36">
        <v>686.9666666666667</v>
      </c>
      <c r="H86" s="36">
        <v>746.16666666666674</v>
      </c>
      <c r="I86" s="36">
        <v>765.18333333333339</v>
      </c>
      <c r="J86" s="36">
        <v>775.76666666666677</v>
      </c>
      <c r="K86" s="31">
        <v>754.6</v>
      </c>
      <c r="L86" s="31">
        <v>725</v>
      </c>
      <c r="M86" s="31">
        <v>12.372260000000001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5590.9</v>
      </c>
      <c r="D87" s="36">
        <v>5629</v>
      </c>
      <c r="E87" s="36">
        <v>5543</v>
      </c>
      <c r="F87" s="36">
        <v>5495.1</v>
      </c>
      <c r="G87" s="36">
        <v>5409.1</v>
      </c>
      <c r="H87" s="36">
        <v>5676.9</v>
      </c>
      <c r="I87" s="36">
        <v>5762.9</v>
      </c>
      <c r="J87" s="36">
        <v>5810.7999999999993</v>
      </c>
      <c r="K87" s="31">
        <v>5715</v>
      </c>
      <c r="L87" s="31">
        <v>5581.1</v>
      </c>
      <c r="M87" s="31">
        <v>0.32523000000000002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1285.55</v>
      </c>
      <c r="D88" s="36">
        <v>1281.8666666666668</v>
      </c>
      <c r="E88" s="36">
        <v>1268.7333333333336</v>
      </c>
      <c r="F88" s="36">
        <v>1251.9166666666667</v>
      </c>
      <c r="G88" s="36">
        <v>1238.7833333333335</v>
      </c>
      <c r="H88" s="36">
        <v>1298.6833333333336</v>
      </c>
      <c r="I88" s="36">
        <v>1311.8166666666668</v>
      </c>
      <c r="J88" s="36">
        <v>1328.6333333333337</v>
      </c>
      <c r="K88" s="31">
        <v>1295</v>
      </c>
      <c r="L88" s="31">
        <v>1265.05</v>
      </c>
      <c r="M88" s="31">
        <v>0.76763000000000003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1564.2</v>
      </c>
      <c r="D89" s="36">
        <v>1580.7333333333336</v>
      </c>
      <c r="E89" s="36">
        <v>1539.5666666666671</v>
      </c>
      <c r="F89" s="36">
        <v>1514.9333333333334</v>
      </c>
      <c r="G89" s="36">
        <v>1473.7666666666669</v>
      </c>
      <c r="H89" s="36">
        <v>1605.3666666666672</v>
      </c>
      <c r="I89" s="36">
        <v>1646.5333333333338</v>
      </c>
      <c r="J89" s="36">
        <v>1671.1666666666674</v>
      </c>
      <c r="K89" s="31">
        <v>1621.9</v>
      </c>
      <c r="L89" s="31">
        <v>1556.1</v>
      </c>
      <c r="M89" s="31">
        <v>0.34366000000000002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494.5</v>
      </c>
      <c r="D90" s="36">
        <v>498.73333333333335</v>
      </c>
      <c r="E90" s="36">
        <v>486.7166666666667</v>
      </c>
      <c r="F90" s="36">
        <v>478.93333333333334</v>
      </c>
      <c r="G90" s="36">
        <v>466.91666666666669</v>
      </c>
      <c r="H90" s="36">
        <v>506.51666666666671</v>
      </c>
      <c r="I90" s="36">
        <v>518.5333333333333</v>
      </c>
      <c r="J90" s="36">
        <v>526.31666666666672</v>
      </c>
      <c r="K90" s="31">
        <v>510.75</v>
      </c>
      <c r="L90" s="31">
        <v>490.95</v>
      </c>
      <c r="M90" s="31">
        <v>5.3111800000000002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29814.3</v>
      </c>
      <c r="D91" s="36">
        <v>29722.25</v>
      </c>
      <c r="E91" s="36">
        <v>29484.5</v>
      </c>
      <c r="F91" s="36">
        <v>29154.7</v>
      </c>
      <c r="G91" s="36">
        <v>28916.95</v>
      </c>
      <c r="H91" s="36">
        <v>30052.05</v>
      </c>
      <c r="I91" s="36">
        <v>30289.8</v>
      </c>
      <c r="J91" s="36">
        <v>30619.599999999999</v>
      </c>
      <c r="K91" s="31">
        <v>29960</v>
      </c>
      <c r="L91" s="31">
        <v>29392.45</v>
      </c>
      <c r="M91" s="31">
        <v>0.34319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854.9</v>
      </c>
      <c r="D92" s="36">
        <v>858.2166666666667</v>
      </c>
      <c r="E92" s="36">
        <v>843.58333333333337</v>
      </c>
      <c r="F92" s="36">
        <v>832.26666666666665</v>
      </c>
      <c r="G92" s="36">
        <v>817.63333333333333</v>
      </c>
      <c r="H92" s="36">
        <v>869.53333333333342</v>
      </c>
      <c r="I92" s="36">
        <v>884.16666666666663</v>
      </c>
      <c r="J92" s="36">
        <v>895.48333333333346</v>
      </c>
      <c r="K92" s="31">
        <v>872.85</v>
      </c>
      <c r="L92" s="31">
        <v>846.9</v>
      </c>
      <c r="M92" s="31">
        <v>2.3486199999999999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15.7</v>
      </c>
      <c r="D93" s="36">
        <v>16.016666666666666</v>
      </c>
      <c r="E93" s="36">
        <v>15.18333333333333</v>
      </c>
      <c r="F93" s="36">
        <v>14.666666666666664</v>
      </c>
      <c r="G93" s="36">
        <v>13.833333333333329</v>
      </c>
      <c r="H93" s="36">
        <v>16.533333333333331</v>
      </c>
      <c r="I93" s="36">
        <v>17.366666666666667</v>
      </c>
      <c r="J93" s="36">
        <v>17.883333333333333</v>
      </c>
      <c r="K93" s="31">
        <v>16.850000000000001</v>
      </c>
      <c r="L93" s="31">
        <v>15.5</v>
      </c>
      <c r="M93" s="31">
        <v>286.03876000000002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4980</v>
      </c>
      <c r="D94" s="36">
        <v>4984.666666666667</v>
      </c>
      <c r="E94" s="36">
        <v>4955.3333333333339</v>
      </c>
      <c r="F94" s="36">
        <v>4930.666666666667</v>
      </c>
      <c r="G94" s="36">
        <v>4901.3333333333339</v>
      </c>
      <c r="H94" s="36">
        <v>5009.3333333333339</v>
      </c>
      <c r="I94" s="36">
        <v>5038.6666666666679</v>
      </c>
      <c r="J94" s="36">
        <v>5063.3333333333339</v>
      </c>
      <c r="K94" s="31">
        <v>5014</v>
      </c>
      <c r="L94" s="31">
        <v>4960</v>
      </c>
      <c r="M94" s="31">
        <v>1.4392799999999999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1729.55</v>
      </c>
      <c r="D95" s="36">
        <v>1724.0333333333335</v>
      </c>
      <c r="E95" s="36">
        <v>1699.5166666666671</v>
      </c>
      <c r="F95" s="36">
        <v>1669.4833333333336</v>
      </c>
      <c r="G95" s="36">
        <v>1644.9666666666672</v>
      </c>
      <c r="H95" s="36">
        <v>1754.0666666666671</v>
      </c>
      <c r="I95" s="36">
        <v>1778.5833333333335</v>
      </c>
      <c r="J95" s="36">
        <v>1808.616666666667</v>
      </c>
      <c r="K95" s="31">
        <v>1748.55</v>
      </c>
      <c r="L95" s="31">
        <v>1694</v>
      </c>
      <c r="M95" s="31">
        <v>0.69857999999999998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579.54999999999995</v>
      </c>
      <c r="D96" s="36">
        <v>582.19999999999993</v>
      </c>
      <c r="E96" s="36">
        <v>569.94999999999982</v>
      </c>
      <c r="F96" s="36">
        <v>560.34999999999991</v>
      </c>
      <c r="G96" s="36">
        <v>548.0999999999998</v>
      </c>
      <c r="H96" s="36">
        <v>591.79999999999984</v>
      </c>
      <c r="I96" s="36">
        <v>604.05000000000007</v>
      </c>
      <c r="J96" s="36">
        <v>613.64999999999986</v>
      </c>
      <c r="K96" s="31">
        <v>594.45000000000005</v>
      </c>
      <c r="L96" s="31">
        <v>572.6</v>
      </c>
      <c r="M96" s="31">
        <v>2.25373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115.1</v>
      </c>
      <c r="D97" s="36">
        <v>116.2</v>
      </c>
      <c r="E97" s="36">
        <v>113.4</v>
      </c>
      <c r="F97" s="36">
        <v>111.7</v>
      </c>
      <c r="G97" s="36">
        <v>108.9</v>
      </c>
      <c r="H97" s="36">
        <v>117.9</v>
      </c>
      <c r="I97" s="36">
        <v>120.69999999999999</v>
      </c>
      <c r="J97" s="36">
        <v>122.4</v>
      </c>
      <c r="K97" s="31">
        <v>119</v>
      </c>
      <c r="L97" s="31">
        <v>114.5</v>
      </c>
      <c r="M97" s="31">
        <v>32.785969999999999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470.35</v>
      </c>
      <c r="D98" s="36">
        <v>469.4666666666667</v>
      </c>
      <c r="E98" s="36">
        <v>462.93333333333339</v>
      </c>
      <c r="F98" s="36">
        <v>455.51666666666671</v>
      </c>
      <c r="G98" s="36">
        <v>448.98333333333341</v>
      </c>
      <c r="H98" s="36">
        <v>476.88333333333338</v>
      </c>
      <c r="I98" s="36">
        <v>483.41666666666669</v>
      </c>
      <c r="J98" s="36">
        <v>490.83333333333337</v>
      </c>
      <c r="K98" s="31">
        <v>476</v>
      </c>
      <c r="L98" s="31">
        <v>462.05</v>
      </c>
      <c r="M98" s="31">
        <v>42.671509999999998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439.35</v>
      </c>
      <c r="D99" s="36">
        <v>439.61666666666662</v>
      </c>
      <c r="E99" s="36">
        <v>434.23333333333323</v>
      </c>
      <c r="F99" s="36">
        <v>429.11666666666662</v>
      </c>
      <c r="G99" s="36">
        <v>423.73333333333323</v>
      </c>
      <c r="H99" s="36">
        <v>444.73333333333323</v>
      </c>
      <c r="I99" s="36">
        <v>450.11666666666656</v>
      </c>
      <c r="J99" s="36">
        <v>455.23333333333323</v>
      </c>
      <c r="K99" s="31">
        <v>445</v>
      </c>
      <c r="L99" s="31">
        <v>434.5</v>
      </c>
      <c r="M99" s="31">
        <v>6.0197500000000002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5223.55</v>
      </c>
      <c r="D100" s="36">
        <v>5156.833333333333</v>
      </c>
      <c r="E100" s="36">
        <v>5063.6666666666661</v>
      </c>
      <c r="F100" s="36">
        <v>4903.7833333333328</v>
      </c>
      <c r="G100" s="36">
        <v>4810.6166666666659</v>
      </c>
      <c r="H100" s="36">
        <v>5316.7166666666662</v>
      </c>
      <c r="I100" s="36">
        <v>5409.8833333333323</v>
      </c>
      <c r="J100" s="36">
        <v>5569.7666666666664</v>
      </c>
      <c r="K100" s="31">
        <v>5250</v>
      </c>
      <c r="L100" s="31">
        <v>4996.95</v>
      </c>
      <c r="M100" s="31">
        <v>0.74914999999999998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338.15</v>
      </c>
      <c r="D101" s="36">
        <v>342.11666666666662</v>
      </c>
      <c r="E101" s="36">
        <v>330.98333333333323</v>
      </c>
      <c r="F101" s="36">
        <v>323.81666666666661</v>
      </c>
      <c r="G101" s="36">
        <v>312.68333333333322</v>
      </c>
      <c r="H101" s="36">
        <v>349.28333333333325</v>
      </c>
      <c r="I101" s="36">
        <v>360.41666666666657</v>
      </c>
      <c r="J101" s="36">
        <v>367.58333333333326</v>
      </c>
      <c r="K101" s="31">
        <v>353.25</v>
      </c>
      <c r="L101" s="31">
        <v>334.95</v>
      </c>
      <c r="M101" s="31">
        <v>2.63062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228.65</v>
      </c>
      <c r="D102" s="36">
        <v>230.18333333333331</v>
      </c>
      <c r="E102" s="36">
        <v>226.01666666666662</v>
      </c>
      <c r="F102" s="36">
        <v>223.38333333333333</v>
      </c>
      <c r="G102" s="36">
        <v>219.21666666666664</v>
      </c>
      <c r="H102" s="36">
        <v>232.81666666666661</v>
      </c>
      <c r="I102" s="36">
        <v>236.98333333333329</v>
      </c>
      <c r="J102" s="36">
        <v>239.61666666666659</v>
      </c>
      <c r="K102" s="31">
        <v>234.35</v>
      </c>
      <c r="L102" s="31">
        <v>227.55</v>
      </c>
      <c r="M102" s="31">
        <v>7.8759600000000001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719.55</v>
      </c>
      <c r="D103" s="36">
        <v>719.73333333333323</v>
      </c>
      <c r="E103" s="36">
        <v>711.91666666666652</v>
      </c>
      <c r="F103" s="36">
        <v>704.2833333333333</v>
      </c>
      <c r="G103" s="36">
        <v>696.46666666666658</v>
      </c>
      <c r="H103" s="36">
        <v>727.36666666666645</v>
      </c>
      <c r="I103" s="36">
        <v>735.18333333333328</v>
      </c>
      <c r="J103" s="36">
        <v>742.81666666666638</v>
      </c>
      <c r="K103" s="31">
        <v>727.55</v>
      </c>
      <c r="L103" s="31">
        <v>712.1</v>
      </c>
      <c r="M103" s="31">
        <v>5.2354599999999998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553.04999999999995</v>
      </c>
      <c r="D104" s="36">
        <v>551.38333333333333</v>
      </c>
      <c r="E104" s="36">
        <v>546.76666666666665</v>
      </c>
      <c r="F104" s="36">
        <v>540.48333333333335</v>
      </c>
      <c r="G104" s="36">
        <v>535.86666666666667</v>
      </c>
      <c r="H104" s="36">
        <v>557.66666666666663</v>
      </c>
      <c r="I104" s="36">
        <v>562.28333333333319</v>
      </c>
      <c r="J104" s="36">
        <v>568.56666666666661</v>
      </c>
      <c r="K104" s="31">
        <v>556</v>
      </c>
      <c r="L104" s="31">
        <v>545.1</v>
      </c>
      <c r="M104" s="31">
        <v>50.054430000000004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214.7</v>
      </c>
      <c r="D105" s="36">
        <v>212.03333333333333</v>
      </c>
      <c r="E105" s="36">
        <v>205.06666666666666</v>
      </c>
      <c r="F105" s="36">
        <v>195.43333333333334</v>
      </c>
      <c r="G105" s="36">
        <v>188.46666666666667</v>
      </c>
      <c r="H105" s="36">
        <v>221.66666666666666</v>
      </c>
      <c r="I105" s="36">
        <v>228.6333333333333</v>
      </c>
      <c r="J105" s="36">
        <v>238.26666666666665</v>
      </c>
      <c r="K105" s="31">
        <v>219</v>
      </c>
      <c r="L105" s="31">
        <v>202.4</v>
      </c>
      <c r="M105" s="31">
        <v>1.9468700000000001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1089.9000000000001</v>
      </c>
      <c r="D106" s="36">
        <v>1097.6166666666668</v>
      </c>
      <c r="E106" s="36">
        <v>1080.8333333333335</v>
      </c>
      <c r="F106" s="36">
        <v>1071.7666666666667</v>
      </c>
      <c r="G106" s="36">
        <v>1054.9833333333333</v>
      </c>
      <c r="H106" s="36">
        <v>1106.6833333333336</v>
      </c>
      <c r="I106" s="36">
        <v>1123.4666666666669</v>
      </c>
      <c r="J106" s="36">
        <v>1132.5333333333338</v>
      </c>
      <c r="K106" s="31">
        <v>1114.4000000000001</v>
      </c>
      <c r="L106" s="31">
        <v>1088.55</v>
      </c>
      <c r="M106" s="31">
        <v>4.2786900000000001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200.9</v>
      </c>
      <c r="D107" s="36">
        <v>200.31666666666669</v>
      </c>
      <c r="E107" s="36">
        <v>198.43333333333339</v>
      </c>
      <c r="F107" s="36">
        <v>195.9666666666667</v>
      </c>
      <c r="G107" s="36">
        <v>194.0833333333334</v>
      </c>
      <c r="H107" s="36">
        <v>202.78333333333339</v>
      </c>
      <c r="I107" s="36">
        <v>204.66666666666666</v>
      </c>
      <c r="J107" s="36">
        <v>207.13333333333338</v>
      </c>
      <c r="K107" s="31">
        <v>202.2</v>
      </c>
      <c r="L107" s="31">
        <v>197.85</v>
      </c>
      <c r="M107" s="31">
        <v>32.190550000000002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2540.75</v>
      </c>
      <c r="D108" s="36">
        <v>2516.9500000000003</v>
      </c>
      <c r="E108" s="36">
        <v>2483.9000000000005</v>
      </c>
      <c r="F108" s="36">
        <v>2427.0500000000002</v>
      </c>
      <c r="G108" s="36">
        <v>2394.0000000000005</v>
      </c>
      <c r="H108" s="36">
        <v>2573.8000000000006</v>
      </c>
      <c r="I108" s="36">
        <v>2606.8500000000008</v>
      </c>
      <c r="J108" s="36">
        <v>2663.7000000000007</v>
      </c>
      <c r="K108" s="31">
        <v>2550</v>
      </c>
      <c r="L108" s="31">
        <v>2460.1</v>
      </c>
      <c r="M108" s="31">
        <v>2.3235999999999999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58.5</v>
      </c>
      <c r="D109" s="36">
        <v>59.116666666666667</v>
      </c>
      <c r="E109" s="36">
        <v>57.483333333333334</v>
      </c>
      <c r="F109" s="36">
        <v>56.466666666666669</v>
      </c>
      <c r="G109" s="36">
        <v>54.833333333333336</v>
      </c>
      <c r="H109" s="36">
        <v>60.133333333333333</v>
      </c>
      <c r="I109" s="36">
        <v>61.766666666666673</v>
      </c>
      <c r="J109" s="36">
        <v>62.783333333333331</v>
      </c>
      <c r="K109" s="31">
        <v>60.75</v>
      </c>
      <c r="L109" s="31">
        <v>58.1</v>
      </c>
      <c r="M109" s="31">
        <v>159.05678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1687.3</v>
      </c>
      <c r="D110" s="36">
        <v>1700.8</v>
      </c>
      <c r="E110" s="36">
        <v>1667.6</v>
      </c>
      <c r="F110" s="36">
        <v>1647.8999999999999</v>
      </c>
      <c r="G110" s="36">
        <v>1614.6999999999998</v>
      </c>
      <c r="H110" s="36">
        <v>1720.5</v>
      </c>
      <c r="I110" s="36">
        <v>1753.7000000000003</v>
      </c>
      <c r="J110" s="36">
        <v>1773.4</v>
      </c>
      <c r="K110" s="31">
        <v>1734</v>
      </c>
      <c r="L110" s="31">
        <v>1681.1</v>
      </c>
      <c r="M110" s="31">
        <v>6.2360300000000004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647.4</v>
      </c>
      <c r="D111" s="36">
        <v>653.44999999999993</v>
      </c>
      <c r="E111" s="36">
        <v>638.94999999999982</v>
      </c>
      <c r="F111" s="36">
        <v>630.49999999999989</v>
      </c>
      <c r="G111" s="36">
        <v>615.99999999999977</v>
      </c>
      <c r="H111" s="36">
        <v>661.89999999999986</v>
      </c>
      <c r="I111" s="36">
        <v>676.40000000000009</v>
      </c>
      <c r="J111" s="36">
        <v>684.84999999999991</v>
      </c>
      <c r="K111" s="31">
        <v>667.95</v>
      </c>
      <c r="L111" s="31">
        <v>645</v>
      </c>
      <c r="M111" s="31">
        <v>1.0460199999999999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1415.05</v>
      </c>
      <c r="D112" s="36">
        <v>1412.7666666666667</v>
      </c>
      <c r="E112" s="36">
        <v>1397.2833333333333</v>
      </c>
      <c r="F112" s="36">
        <v>1379.5166666666667</v>
      </c>
      <c r="G112" s="36">
        <v>1364.0333333333333</v>
      </c>
      <c r="H112" s="36">
        <v>1430.5333333333333</v>
      </c>
      <c r="I112" s="36">
        <v>1446.0166666666664</v>
      </c>
      <c r="J112" s="36">
        <v>1463.7833333333333</v>
      </c>
      <c r="K112" s="31">
        <v>1428.25</v>
      </c>
      <c r="L112" s="31">
        <v>1395</v>
      </c>
      <c r="M112" s="31">
        <v>0.80627000000000004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6813.8</v>
      </c>
      <c r="D113" s="36">
        <v>6849.8</v>
      </c>
      <c r="E113" s="36">
        <v>6759.6</v>
      </c>
      <c r="F113" s="36">
        <v>6705.4000000000005</v>
      </c>
      <c r="G113" s="36">
        <v>6615.2000000000007</v>
      </c>
      <c r="H113" s="36">
        <v>6904</v>
      </c>
      <c r="I113" s="36">
        <v>6994.1999999999989</v>
      </c>
      <c r="J113" s="36">
        <v>7048.4</v>
      </c>
      <c r="K113" s="31">
        <v>6940</v>
      </c>
      <c r="L113" s="31">
        <v>6795.6</v>
      </c>
      <c r="M113" s="31">
        <v>0.25223000000000001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738</v>
      </c>
      <c r="D114" s="36">
        <v>736.6</v>
      </c>
      <c r="E114" s="36">
        <v>726.45</v>
      </c>
      <c r="F114" s="36">
        <v>714.9</v>
      </c>
      <c r="G114" s="36">
        <v>704.75</v>
      </c>
      <c r="H114" s="36">
        <v>748.15000000000009</v>
      </c>
      <c r="I114" s="36">
        <v>758.3</v>
      </c>
      <c r="J114" s="36">
        <v>769.85000000000014</v>
      </c>
      <c r="K114" s="31">
        <v>746.75</v>
      </c>
      <c r="L114" s="31">
        <v>725.05</v>
      </c>
      <c r="M114" s="31">
        <v>1.2507699999999999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343.95</v>
      </c>
      <c r="D115" s="36">
        <v>344.48333333333335</v>
      </c>
      <c r="E115" s="36">
        <v>341.2166666666667</v>
      </c>
      <c r="F115" s="36">
        <v>338.48333333333335</v>
      </c>
      <c r="G115" s="36">
        <v>335.2166666666667</v>
      </c>
      <c r="H115" s="36">
        <v>347.2166666666667</v>
      </c>
      <c r="I115" s="36">
        <v>350.48333333333335</v>
      </c>
      <c r="J115" s="36">
        <v>353.2166666666667</v>
      </c>
      <c r="K115" s="31">
        <v>347.75</v>
      </c>
      <c r="L115" s="31">
        <v>341.75</v>
      </c>
      <c r="M115" s="31">
        <v>4.4821999999999997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424.5</v>
      </c>
      <c r="D116" s="36">
        <v>428.84999999999997</v>
      </c>
      <c r="E116" s="36">
        <v>417.69999999999993</v>
      </c>
      <c r="F116" s="36">
        <v>410.9</v>
      </c>
      <c r="G116" s="36">
        <v>399.74999999999994</v>
      </c>
      <c r="H116" s="36">
        <v>435.64999999999992</v>
      </c>
      <c r="I116" s="36">
        <v>446.7999999999999</v>
      </c>
      <c r="J116" s="36">
        <v>453.59999999999991</v>
      </c>
      <c r="K116" s="31">
        <v>440</v>
      </c>
      <c r="L116" s="31">
        <v>422.05</v>
      </c>
      <c r="M116" s="31">
        <v>0.57150000000000001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1030.05</v>
      </c>
      <c r="D117" s="36">
        <v>1027.6833333333334</v>
      </c>
      <c r="E117" s="36">
        <v>1008.4166666666667</v>
      </c>
      <c r="F117" s="36">
        <v>986.7833333333333</v>
      </c>
      <c r="G117" s="36">
        <v>967.51666666666665</v>
      </c>
      <c r="H117" s="36">
        <v>1049.3166666666668</v>
      </c>
      <c r="I117" s="36">
        <v>1068.5833333333333</v>
      </c>
      <c r="J117" s="36">
        <v>1090.2166666666669</v>
      </c>
      <c r="K117" s="31">
        <v>1046.95</v>
      </c>
      <c r="L117" s="31">
        <v>1006.05</v>
      </c>
      <c r="M117" s="31">
        <v>2.13659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1056.4000000000001</v>
      </c>
      <c r="D118" s="36">
        <v>1059.5666666666666</v>
      </c>
      <c r="E118" s="36">
        <v>1047.8333333333333</v>
      </c>
      <c r="F118" s="36">
        <v>1039.2666666666667</v>
      </c>
      <c r="G118" s="36">
        <v>1027.5333333333333</v>
      </c>
      <c r="H118" s="36">
        <v>1068.1333333333332</v>
      </c>
      <c r="I118" s="36">
        <v>1079.8666666666668</v>
      </c>
      <c r="J118" s="36">
        <v>1088.4333333333332</v>
      </c>
      <c r="K118" s="31">
        <v>1071.3</v>
      </c>
      <c r="L118" s="31">
        <v>1051</v>
      </c>
      <c r="M118" s="31">
        <v>8.24132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1488.45</v>
      </c>
      <c r="D119" s="36">
        <v>1485.1000000000001</v>
      </c>
      <c r="E119" s="36">
        <v>1474.3500000000004</v>
      </c>
      <c r="F119" s="36">
        <v>1460.2500000000002</v>
      </c>
      <c r="G119" s="36">
        <v>1449.5000000000005</v>
      </c>
      <c r="H119" s="36">
        <v>1499.2000000000003</v>
      </c>
      <c r="I119" s="36">
        <v>1509.9499999999998</v>
      </c>
      <c r="J119" s="36">
        <v>1524.0500000000002</v>
      </c>
      <c r="K119" s="31">
        <v>1495.85</v>
      </c>
      <c r="L119" s="31">
        <v>1471</v>
      </c>
      <c r="M119" s="31">
        <v>9.9652999999999992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128.44999999999999</v>
      </c>
      <c r="D120" s="36">
        <v>128.98333333333335</v>
      </c>
      <c r="E120" s="36">
        <v>127.56666666666669</v>
      </c>
      <c r="F120" s="36">
        <v>126.68333333333334</v>
      </c>
      <c r="G120" s="36">
        <v>125.26666666666668</v>
      </c>
      <c r="H120" s="36">
        <v>129.8666666666667</v>
      </c>
      <c r="I120" s="36">
        <v>131.28333333333333</v>
      </c>
      <c r="J120" s="36">
        <v>132.16666666666671</v>
      </c>
      <c r="K120" s="31">
        <v>130.4</v>
      </c>
      <c r="L120" s="31">
        <v>128.1</v>
      </c>
      <c r="M120" s="31">
        <v>21.252279999999999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1287.6500000000001</v>
      </c>
      <c r="D121" s="36">
        <v>1293.8500000000001</v>
      </c>
      <c r="E121" s="36">
        <v>1273.8500000000004</v>
      </c>
      <c r="F121" s="36">
        <v>1260.0500000000002</v>
      </c>
      <c r="G121" s="36">
        <v>1240.0500000000004</v>
      </c>
      <c r="H121" s="36">
        <v>1307.6500000000003</v>
      </c>
      <c r="I121" s="36">
        <v>1327.6499999999999</v>
      </c>
      <c r="J121" s="36">
        <v>1341.4500000000003</v>
      </c>
      <c r="K121" s="31">
        <v>1313.85</v>
      </c>
      <c r="L121" s="31">
        <v>1280.05</v>
      </c>
      <c r="M121" s="31">
        <v>1.1618299999999999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421.85</v>
      </c>
      <c r="D122" s="36">
        <v>419.63333333333338</v>
      </c>
      <c r="E122" s="36">
        <v>415.76666666666677</v>
      </c>
      <c r="F122" s="36">
        <v>409.68333333333339</v>
      </c>
      <c r="G122" s="36">
        <v>405.81666666666678</v>
      </c>
      <c r="H122" s="36">
        <v>425.71666666666675</v>
      </c>
      <c r="I122" s="36">
        <v>429.58333333333343</v>
      </c>
      <c r="J122" s="36">
        <v>435.66666666666674</v>
      </c>
      <c r="K122" s="31">
        <v>423.5</v>
      </c>
      <c r="L122" s="31">
        <v>413.55</v>
      </c>
      <c r="M122" s="31">
        <v>98.039140000000003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875.5</v>
      </c>
      <c r="D123" s="36">
        <v>886.1</v>
      </c>
      <c r="E123" s="36">
        <v>859.85</v>
      </c>
      <c r="F123" s="36">
        <v>844.2</v>
      </c>
      <c r="G123" s="36">
        <v>817.95</v>
      </c>
      <c r="H123" s="36">
        <v>901.75</v>
      </c>
      <c r="I123" s="36">
        <v>928</v>
      </c>
      <c r="J123" s="36">
        <v>943.65</v>
      </c>
      <c r="K123" s="31">
        <v>912.35</v>
      </c>
      <c r="L123" s="31">
        <v>870.45</v>
      </c>
      <c r="M123" s="31">
        <v>31.716170000000002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5697.15</v>
      </c>
      <c r="D124" s="36">
        <v>5802.4666666666672</v>
      </c>
      <c r="E124" s="36">
        <v>5559.7833333333347</v>
      </c>
      <c r="F124" s="36">
        <v>5422.4166666666679</v>
      </c>
      <c r="G124" s="36">
        <v>5179.7333333333354</v>
      </c>
      <c r="H124" s="36">
        <v>5939.8333333333339</v>
      </c>
      <c r="I124" s="36">
        <v>6182.5166666666664</v>
      </c>
      <c r="J124" s="36">
        <v>6319.8833333333332</v>
      </c>
      <c r="K124" s="31">
        <v>6045.15</v>
      </c>
      <c r="L124" s="31">
        <v>5665.1</v>
      </c>
      <c r="M124" s="31">
        <v>14.33639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2733.95</v>
      </c>
      <c r="D125" s="36">
        <v>2730.3666666666668</v>
      </c>
      <c r="E125" s="36">
        <v>2717.7333333333336</v>
      </c>
      <c r="F125" s="36">
        <v>2701.5166666666669</v>
      </c>
      <c r="G125" s="36">
        <v>2688.8833333333337</v>
      </c>
      <c r="H125" s="36">
        <v>2746.5833333333335</v>
      </c>
      <c r="I125" s="36">
        <v>2759.2166666666667</v>
      </c>
      <c r="J125" s="36">
        <v>2775.4333333333334</v>
      </c>
      <c r="K125" s="31">
        <v>2743</v>
      </c>
      <c r="L125" s="31">
        <v>2714.15</v>
      </c>
      <c r="M125" s="31">
        <v>2.0832600000000001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2926.65</v>
      </c>
      <c r="D126" s="36">
        <v>2954.6833333333329</v>
      </c>
      <c r="E126" s="36">
        <v>2877.016666666666</v>
      </c>
      <c r="F126" s="36">
        <v>2827.3833333333332</v>
      </c>
      <c r="G126" s="36">
        <v>2749.7166666666662</v>
      </c>
      <c r="H126" s="36">
        <v>3004.3166666666657</v>
      </c>
      <c r="I126" s="36">
        <v>3081.9833333333327</v>
      </c>
      <c r="J126" s="36">
        <v>3131.6166666666654</v>
      </c>
      <c r="K126" s="31">
        <v>3032.35</v>
      </c>
      <c r="L126" s="31">
        <v>2905.05</v>
      </c>
      <c r="M126" s="31">
        <v>1.92608</v>
      </c>
      <c r="N126" s="1"/>
      <c r="O126" s="1"/>
    </row>
    <row r="127" spans="1:15" ht="12.75" customHeight="1">
      <c r="A127" s="33">
        <v>117</v>
      </c>
      <c r="B127" s="53" t="s">
        <v>885</v>
      </c>
      <c r="C127" s="31">
        <v>1470.05</v>
      </c>
      <c r="D127" s="36">
        <v>1447.6666666666667</v>
      </c>
      <c r="E127" s="36">
        <v>1415.5333333333335</v>
      </c>
      <c r="F127" s="36">
        <v>1361.0166666666669</v>
      </c>
      <c r="G127" s="36">
        <v>1328.8833333333337</v>
      </c>
      <c r="H127" s="36">
        <v>1502.1833333333334</v>
      </c>
      <c r="I127" s="36">
        <v>1534.3166666666666</v>
      </c>
      <c r="J127" s="36">
        <v>1588.8333333333333</v>
      </c>
      <c r="K127" s="31">
        <v>1479.8</v>
      </c>
      <c r="L127" s="31">
        <v>1393.15</v>
      </c>
      <c r="M127" s="31">
        <v>2.0358000000000001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854.9</v>
      </c>
      <c r="D128" s="36">
        <v>861.25</v>
      </c>
      <c r="E128" s="36">
        <v>843.1</v>
      </c>
      <c r="F128" s="36">
        <v>831.30000000000007</v>
      </c>
      <c r="G128" s="36">
        <v>813.15000000000009</v>
      </c>
      <c r="H128" s="36">
        <v>873.05</v>
      </c>
      <c r="I128" s="36">
        <v>891.2</v>
      </c>
      <c r="J128" s="36">
        <v>902.99999999999989</v>
      </c>
      <c r="K128" s="31">
        <v>879.4</v>
      </c>
      <c r="L128" s="31">
        <v>849.45</v>
      </c>
      <c r="M128" s="31">
        <v>16.043369999999999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1068.75</v>
      </c>
      <c r="D129" s="36">
        <v>1067.75</v>
      </c>
      <c r="E129" s="36">
        <v>1056.5</v>
      </c>
      <c r="F129" s="36">
        <v>1044.25</v>
      </c>
      <c r="G129" s="36">
        <v>1033</v>
      </c>
      <c r="H129" s="36">
        <v>1080</v>
      </c>
      <c r="I129" s="36">
        <v>1091.25</v>
      </c>
      <c r="J129" s="36">
        <v>1103.5</v>
      </c>
      <c r="K129" s="31">
        <v>1079</v>
      </c>
      <c r="L129" s="31">
        <v>1055.5</v>
      </c>
      <c r="M129" s="31">
        <v>1.85084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3912.3</v>
      </c>
      <c r="D130" s="36">
        <v>3940.4</v>
      </c>
      <c r="E130" s="36">
        <v>3846.9</v>
      </c>
      <c r="F130" s="36">
        <v>3781.5</v>
      </c>
      <c r="G130" s="36">
        <v>3688</v>
      </c>
      <c r="H130" s="36">
        <v>4005.8</v>
      </c>
      <c r="I130" s="36">
        <v>4099.3</v>
      </c>
      <c r="J130" s="36">
        <v>4164.7000000000007</v>
      </c>
      <c r="K130" s="31">
        <v>4033.9</v>
      </c>
      <c r="L130" s="31">
        <v>3875</v>
      </c>
      <c r="M130" s="31">
        <v>0.33359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1400.2</v>
      </c>
      <c r="D131" s="36">
        <v>1395.4833333333333</v>
      </c>
      <c r="E131" s="36">
        <v>1369.7166666666667</v>
      </c>
      <c r="F131" s="36">
        <v>1339.2333333333333</v>
      </c>
      <c r="G131" s="36">
        <v>1313.4666666666667</v>
      </c>
      <c r="H131" s="36">
        <v>1425.9666666666667</v>
      </c>
      <c r="I131" s="36">
        <v>1451.7333333333336</v>
      </c>
      <c r="J131" s="36">
        <v>1482.2166666666667</v>
      </c>
      <c r="K131" s="31">
        <v>1421.25</v>
      </c>
      <c r="L131" s="31">
        <v>1365</v>
      </c>
      <c r="M131" s="31">
        <v>2.3822199999999998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271.75</v>
      </c>
      <c r="D132" s="36">
        <v>272.73333333333335</v>
      </c>
      <c r="E132" s="36">
        <v>267.2166666666667</v>
      </c>
      <c r="F132" s="36">
        <v>262.68333333333334</v>
      </c>
      <c r="G132" s="36">
        <v>257.16666666666669</v>
      </c>
      <c r="H132" s="36">
        <v>277.26666666666671</v>
      </c>
      <c r="I132" s="36">
        <v>282.78333333333336</v>
      </c>
      <c r="J132" s="36">
        <v>287.31666666666672</v>
      </c>
      <c r="K132" s="31">
        <v>278.25</v>
      </c>
      <c r="L132" s="31">
        <v>268.2</v>
      </c>
      <c r="M132" s="31">
        <v>47.382199999999997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2712.7</v>
      </c>
      <c r="D133" s="36">
        <v>2715.3666666666668</v>
      </c>
      <c r="E133" s="36">
        <v>2662.0833333333335</v>
      </c>
      <c r="F133" s="36">
        <v>2611.4666666666667</v>
      </c>
      <c r="G133" s="36">
        <v>2558.1833333333334</v>
      </c>
      <c r="H133" s="36">
        <v>2765.9833333333336</v>
      </c>
      <c r="I133" s="36">
        <v>2819.2666666666664</v>
      </c>
      <c r="J133" s="36">
        <v>2869.8833333333337</v>
      </c>
      <c r="K133" s="31">
        <v>2768.65</v>
      </c>
      <c r="L133" s="31">
        <v>2664.75</v>
      </c>
      <c r="M133" s="31">
        <v>7.5404400000000003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1995.35</v>
      </c>
      <c r="D134" s="36">
        <v>1989.4166666666667</v>
      </c>
      <c r="E134" s="36">
        <v>1970.3333333333335</v>
      </c>
      <c r="F134" s="36">
        <v>1945.3166666666668</v>
      </c>
      <c r="G134" s="36">
        <v>1926.2333333333336</v>
      </c>
      <c r="H134" s="36">
        <v>2014.4333333333334</v>
      </c>
      <c r="I134" s="36">
        <v>2033.5166666666669</v>
      </c>
      <c r="J134" s="36">
        <v>2058.5333333333333</v>
      </c>
      <c r="K134" s="31">
        <v>2008.5</v>
      </c>
      <c r="L134" s="31">
        <v>1964.4</v>
      </c>
      <c r="M134" s="31">
        <v>1.16815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895</v>
      </c>
      <c r="D135" s="36">
        <v>901.63333333333333</v>
      </c>
      <c r="E135" s="36">
        <v>865.56666666666661</v>
      </c>
      <c r="F135" s="36">
        <v>836.13333333333333</v>
      </c>
      <c r="G135" s="36">
        <v>800.06666666666661</v>
      </c>
      <c r="H135" s="36">
        <v>931.06666666666661</v>
      </c>
      <c r="I135" s="36">
        <v>967.13333333333344</v>
      </c>
      <c r="J135" s="36">
        <v>996.56666666666661</v>
      </c>
      <c r="K135" s="31">
        <v>937.7</v>
      </c>
      <c r="L135" s="31">
        <v>872.2</v>
      </c>
      <c r="M135" s="31">
        <v>6.9370000000000003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836.25</v>
      </c>
      <c r="D136" s="36">
        <v>830.7166666666667</v>
      </c>
      <c r="E136" s="36">
        <v>821.78333333333342</v>
      </c>
      <c r="F136" s="36">
        <v>807.31666666666672</v>
      </c>
      <c r="G136" s="36">
        <v>798.38333333333344</v>
      </c>
      <c r="H136" s="36">
        <v>845.18333333333339</v>
      </c>
      <c r="I136" s="36">
        <v>854.11666666666679</v>
      </c>
      <c r="J136" s="36">
        <v>868.58333333333337</v>
      </c>
      <c r="K136" s="31">
        <v>839.65</v>
      </c>
      <c r="L136" s="31">
        <v>816.25</v>
      </c>
      <c r="M136" s="31">
        <v>27.094439999999999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523.6</v>
      </c>
      <c r="D137" s="36">
        <v>523.75</v>
      </c>
      <c r="E137" s="36">
        <v>520.95000000000005</v>
      </c>
      <c r="F137" s="36">
        <v>518.30000000000007</v>
      </c>
      <c r="G137" s="36">
        <v>515.50000000000011</v>
      </c>
      <c r="H137" s="36">
        <v>526.4</v>
      </c>
      <c r="I137" s="36">
        <v>529.19999999999993</v>
      </c>
      <c r="J137" s="36">
        <v>531.84999999999991</v>
      </c>
      <c r="K137" s="31">
        <v>526.54999999999995</v>
      </c>
      <c r="L137" s="31">
        <v>521.1</v>
      </c>
      <c r="M137" s="31">
        <v>12.47334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1884.95</v>
      </c>
      <c r="D138" s="36">
        <v>1878.2</v>
      </c>
      <c r="E138" s="36">
        <v>1858</v>
      </c>
      <c r="F138" s="36">
        <v>1831.05</v>
      </c>
      <c r="G138" s="36">
        <v>1810.85</v>
      </c>
      <c r="H138" s="36">
        <v>1905.15</v>
      </c>
      <c r="I138" s="36">
        <v>1925.3500000000004</v>
      </c>
      <c r="J138" s="36">
        <v>1952.3000000000002</v>
      </c>
      <c r="K138" s="31">
        <v>1898.4</v>
      </c>
      <c r="L138" s="31">
        <v>1851.25</v>
      </c>
      <c r="M138" s="31">
        <v>3.20363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2338.4</v>
      </c>
      <c r="D139" s="36">
        <v>2369.1166666666668</v>
      </c>
      <c r="E139" s="36">
        <v>2291.2833333333338</v>
      </c>
      <c r="F139" s="36">
        <v>2244.166666666667</v>
      </c>
      <c r="G139" s="36">
        <v>2166.3333333333339</v>
      </c>
      <c r="H139" s="36">
        <v>2416.2333333333336</v>
      </c>
      <c r="I139" s="36">
        <v>2494.0666666666666</v>
      </c>
      <c r="J139" s="36">
        <v>2541.1833333333334</v>
      </c>
      <c r="K139" s="31">
        <v>2446.9499999999998</v>
      </c>
      <c r="L139" s="31">
        <v>2322</v>
      </c>
      <c r="M139" s="31">
        <v>2.1518000000000002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487.05</v>
      </c>
      <c r="D140" s="36">
        <v>487.7833333333333</v>
      </c>
      <c r="E140" s="36">
        <v>482.26666666666659</v>
      </c>
      <c r="F140" s="36">
        <v>477.48333333333329</v>
      </c>
      <c r="G140" s="36">
        <v>471.96666666666658</v>
      </c>
      <c r="H140" s="36">
        <v>492.56666666666661</v>
      </c>
      <c r="I140" s="36">
        <v>498.08333333333326</v>
      </c>
      <c r="J140" s="36">
        <v>502.86666666666662</v>
      </c>
      <c r="K140" s="31">
        <v>493.3</v>
      </c>
      <c r="L140" s="31">
        <v>483</v>
      </c>
      <c r="M140" s="31">
        <v>4.0565699999999998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2109.25</v>
      </c>
      <c r="D141" s="36">
        <v>2110.3833333333332</v>
      </c>
      <c r="E141" s="36">
        <v>2099.8666666666663</v>
      </c>
      <c r="F141" s="36">
        <v>2090.4833333333331</v>
      </c>
      <c r="G141" s="36">
        <v>2079.9666666666662</v>
      </c>
      <c r="H141" s="36">
        <v>2119.7666666666664</v>
      </c>
      <c r="I141" s="36">
        <v>2130.2833333333328</v>
      </c>
      <c r="J141" s="36">
        <v>2139.6666666666665</v>
      </c>
      <c r="K141" s="31">
        <v>2120.9</v>
      </c>
      <c r="L141" s="31">
        <v>2101</v>
      </c>
      <c r="M141" s="31">
        <v>1.0244599999999999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445.45</v>
      </c>
      <c r="D142" s="36">
        <v>443.16666666666669</v>
      </c>
      <c r="E142" s="36">
        <v>438.33333333333337</v>
      </c>
      <c r="F142" s="36">
        <v>431.2166666666667</v>
      </c>
      <c r="G142" s="36">
        <v>426.38333333333338</v>
      </c>
      <c r="H142" s="36">
        <v>450.28333333333336</v>
      </c>
      <c r="I142" s="36">
        <v>455.11666666666673</v>
      </c>
      <c r="J142" s="36">
        <v>462.23333333333335</v>
      </c>
      <c r="K142" s="31">
        <v>448</v>
      </c>
      <c r="L142" s="31">
        <v>436.05</v>
      </c>
      <c r="M142" s="31">
        <v>4.50129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123.45</v>
      </c>
      <c r="D143" s="36">
        <v>124.38333333333333</v>
      </c>
      <c r="E143" s="36">
        <v>122.06666666666665</v>
      </c>
      <c r="F143" s="36">
        <v>120.68333333333332</v>
      </c>
      <c r="G143" s="36">
        <v>118.36666666666665</v>
      </c>
      <c r="H143" s="36">
        <v>125.76666666666665</v>
      </c>
      <c r="I143" s="36">
        <v>128.08333333333331</v>
      </c>
      <c r="J143" s="36">
        <v>129.46666666666664</v>
      </c>
      <c r="K143" s="31">
        <v>126.7</v>
      </c>
      <c r="L143" s="31">
        <v>123</v>
      </c>
      <c r="M143" s="31">
        <v>15.446160000000001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157.05000000000001</v>
      </c>
      <c r="D144" s="36">
        <v>156.06666666666669</v>
      </c>
      <c r="E144" s="36">
        <v>153.73333333333338</v>
      </c>
      <c r="F144" s="36">
        <v>150.41666666666669</v>
      </c>
      <c r="G144" s="36">
        <v>148.08333333333337</v>
      </c>
      <c r="H144" s="36">
        <v>159.38333333333338</v>
      </c>
      <c r="I144" s="36">
        <v>161.7166666666667</v>
      </c>
      <c r="J144" s="36">
        <v>165.03333333333339</v>
      </c>
      <c r="K144" s="31">
        <v>158.4</v>
      </c>
      <c r="L144" s="31">
        <v>152.75</v>
      </c>
      <c r="M144" s="31">
        <v>34.653129999999997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3506.6</v>
      </c>
      <c r="D145" s="36">
        <v>3500.5333333333333</v>
      </c>
      <c r="E145" s="36">
        <v>3481.0666666666666</v>
      </c>
      <c r="F145" s="36">
        <v>3455.5333333333333</v>
      </c>
      <c r="G145" s="36">
        <v>3436.0666666666666</v>
      </c>
      <c r="H145" s="36">
        <v>3526.0666666666666</v>
      </c>
      <c r="I145" s="36">
        <v>3545.5333333333328</v>
      </c>
      <c r="J145" s="36">
        <v>3571.0666666666666</v>
      </c>
      <c r="K145" s="31">
        <v>3520</v>
      </c>
      <c r="L145" s="31">
        <v>3475</v>
      </c>
      <c r="M145" s="31">
        <v>1.7111799999999999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7022.05</v>
      </c>
      <c r="D146" s="36">
        <v>6996.6500000000005</v>
      </c>
      <c r="E146" s="36">
        <v>6931.4000000000015</v>
      </c>
      <c r="F146" s="36">
        <v>6840.7500000000009</v>
      </c>
      <c r="G146" s="36">
        <v>6775.5000000000018</v>
      </c>
      <c r="H146" s="36">
        <v>7087.3000000000011</v>
      </c>
      <c r="I146" s="36">
        <v>7152.5499999999993</v>
      </c>
      <c r="J146" s="36">
        <v>7243.2000000000007</v>
      </c>
      <c r="K146" s="31">
        <v>7061.9</v>
      </c>
      <c r="L146" s="31">
        <v>6906</v>
      </c>
      <c r="M146" s="31">
        <v>2.32402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2011.45</v>
      </c>
      <c r="D147" s="36">
        <v>2018.3</v>
      </c>
      <c r="E147" s="36">
        <v>2001.6499999999999</v>
      </c>
      <c r="F147" s="36">
        <v>1991.85</v>
      </c>
      <c r="G147" s="36">
        <v>1975.1999999999998</v>
      </c>
      <c r="H147" s="36">
        <v>2028.1</v>
      </c>
      <c r="I147" s="36">
        <v>2044.75</v>
      </c>
      <c r="J147" s="36">
        <v>2054.5500000000002</v>
      </c>
      <c r="K147" s="31">
        <v>2034.95</v>
      </c>
      <c r="L147" s="31">
        <v>2008.5</v>
      </c>
      <c r="M147" s="31">
        <v>3.87866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6341.05</v>
      </c>
      <c r="D148" s="36">
        <v>6321.333333333333</v>
      </c>
      <c r="E148" s="36">
        <v>6287.7666666666664</v>
      </c>
      <c r="F148" s="36">
        <v>6234.4833333333336</v>
      </c>
      <c r="G148" s="36">
        <v>6200.916666666667</v>
      </c>
      <c r="H148" s="36">
        <v>6374.6166666666659</v>
      </c>
      <c r="I148" s="36">
        <v>6408.1833333333334</v>
      </c>
      <c r="J148" s="36">
        <v>6461.4666666666653</v>
      </c>
      <c r="K148" s="31">
        <v>6354.9</v>
      </c>
      <c r="L148" s="31">
        <v>6268.05</v>
      </c>
      <c r="M148" s="31">
        <v>1.8049299999999999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564.79999999999995</v>
      </c>
      <c r="D149" s="36">
        <v>565.36666666666667</v>
      </c>
      <c r="E149" s="36">
        <v>559.73333333333335</v>
      </c>
      <c r="F149" s="36">
        <v>554.66666666666663</v>
      </c>
      <c r="G149" s="36">
        <v>549.0333333333333</v>
      </c>
      <c r="H149" s="36">
        <v>570.43333333333339</v>
      </c>
      <c r="I149" s="36">
        <v>576.06666666666683</v>
      </c>
      <c r="J149" s="36">
        <v>581.13333333333344</v>
      </c>
      <c r="K149" s="31">
        <v>571</v>
      </c>
      <c r="L149" s="31">
        <v>560.29999999999995</v>
      </c>
      <c r="M149" s="31">
        <v>1.2443900000000001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405.05</v>
      </c>
      <c r="D150" s="36">
        <v>408.81666666666661</v>
      </c>
      <c r="E150" s="36">
        <v>398.63333333333321</v>
      </c>
      <c r="F150" s="36">
        <v>392.21666666666658</v>
      </c>
      <c r="G150" s="36">
        <v>382.03333333333319</v>
      </c>
      <c r="H150" s="36">
        <v>415.23333333333323</v>
      </c>
      <c r="I150" s="36">
        <v>425.41666666666663</v>
      </c>
      <c r="J150" s="36">
        <v>431.83333333333326</v>
      </c>
      <c r="K150" s="31">
        <v>419</v>
      </c>
      <c r="L150" s="31">
        <v>402.4</v>
      </c>
      <c r="M150" s="31">
        <v>2.8523399999999999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188.05</v>
      </c>
      <c r="D151" s="36">
        <v>187.91666666666666</v>
      </c>
      <c r="E151" s="36">
        <v>186.48333333333332</v>
      </c>
      <c r="F151" s="36">
        <v>184.91666666666666</v>
      </c>
      <c r="G151" s="36">
        <v>183.48333333333332</v>
      </c>
      <c r="H151" s="36">
        <v>189.48333333333332</v>
      </c>
      <c r="I151" s="36">
        <v>190.91666666666666</v>
      </c>
      <c r="J151" s="36">
        <v>192.48333333333332</v>
      </c>
      <c r="K151" s="31">
        <v>189.35</v>
      </c>
      <c r="L151" s="31">
        <v>186.35</v>
      </c>
      <c r="M151" s="31">
        <v>5.5909599999999999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44.2</v>
      </c>
      <c r="D152" s="36">
        <v>44.15</v>
      </c>
      <c r="E152" s="36">
        <v>43.349999999999994</v>
      </c>
      <c r="F152" s="36">
        <v>42.499999999999993</v>
      </c>
      <c r="G152" s="36">
        <v>41.699999999999989</v>
      </c>
      <c r="H152" s="36">
        <v>45</v>
      </c>
      <c r="I152" s="36">
        <v>45.8</v>
      </c>
      <c r="J152" s="36">
        <v>46.650000000000006</v>
      </c>
      <c r="K152" s="31">
        <v>44.95</v>
      </c>
      <c r="L152" s="31">
        <v>43.3</v>
      </c>
      <c r="M152" s="31">
        <v>144.79781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3699.7</v>
      </c>
      <c r="D153" s="36">
        <v>3708.7999999999997</v>
      </c>
      <c r="E153" s="36">
        <v>3672.5999999999995</v>
      </c>
      <c r="F153" s="36">
        <v>3645.4999999999995</v>
      </c>
      <c r="G153" s="36">
        <v>3609.2999999999993</v>
      </c>
      <c r="H153" s="36">
        <v>3735.8999999999996</v>
      </c>
      <c r="I153" s="36">
        <v>3772.0999999999995</v>
      </c>
      <c r="J153" s="36">
        <v>3799.2</v>
      </c>
      <c r="K153" s="31">
        <v>3745</v>
      </c>
      <c r="L153" s="31">
        <v>3681.7</v>
      </c>
      <c r="M153" s="31">
        <v>5.3316699999999999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628.04999999999995</v>
      </c>
      <c r="D154" s="36">
        <v>629.18333333333328</v>
      </c>
      <c r="E154" s="36">
        <v>621.41666666666652</v>
      </c>
      <c r="F154" s="36">
        <v>614.78333333333319</v>
      </c>
      <c r="G154" s="36">
        <v>607.01666666666642</v>
      </c>
      <c r="H154" s="36">
        <v>635.81666666666661</v>
      </c>
      <c r="I154" s="36">
        <v>643.58333333333326</v>
      </c>
      <c r="J154" s="36">
        <v>650.2166666666667</v>
      </c>
      <c r="K154" s="31">
        <v>636.95000000000005</v>
      </c>
      <c r="L154" s="31">
        <v>622.54999999999995</v>
      </c>
      <c r="M154" s="31">
        <v>0.77261000000000002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427.2</v>
      </c>
      <c r="D155" s="36">
        <v>425.34999999999997</v>
      </c>
      <c r="E155" s="36">
        <v>420.14999999999992</v>
      </c>
      <c r="F155" s="36">
        <v>413.09999999999997</v>
      </c>
      <c r="G155" s="36">
        <v>407.89999999999992</v>
      </c>
      <c r="H155" s="36">
        <v>432.39999999999992</v>
      </c>
      <c r="I155" s="36">
        <v>437.59999999999997</v>
      </c>
      <c r="J155" s="36">
        <v>444.64999999999992</v>
      </c>
      <c r="K155" s="31">
        <v>430.55</v>
      </c>
      <c r="L155" s="31">
        <v>418.3</v>
      </c>
      <c r="M155" s="31">
        <v>5.9698000000000002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1799.5</v>
      </c>
      <c r="D156" s="36">
        <v>1804.1333333333332</v>
      </c>
      <c r="E156" s="36">
        <v>1762.3666666666663</v>
      </c>
      <c r="F156" s="36">
        <v>1725.2333333333331</v>
      </c>
      <c r="G156" s="36">
        <v>1683.4666666666662</v>
      </c>
      <c r="H156" s="36">
        <v>1841.2666666666664</v>
      </c>
      <c r="I156" s="36">
        <v>1883.0333333333333</v>
      </c>
      <c r="J156" s="36">
        <v>1920.1666666666665</v>
      </c>
      <c r="K156" s="31">
        <v>1845.9</v>
      </c>
      <c r="L156" s="31">
        <v>1767</v>
      </c>
      <c r="M156" s="31">
        <v>0.94786999999999999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185.3</v>
      </c>
      <c r="D157" s="36">
        <v>187.91666666666666</v>
      </c>
      <c r="E157" s="36">
        <v>180.08333333333331</v>
      </c>
      <c r="F157" s="36">
        <v>174.86666666666665</v>
      </c>
      <c r="G157" s="36">
        <v>167.0333333333333</v>
      </c>
      <c r="H157" s="36">
        <v>193.13333333333333</v>
      </c>
      <c r="I157" s="36">
        <v>200.96666666666664</v>
      </c>
      <c r="J157" s="36">
        <v>206.18333333333334</v>
      </c>
      <c r="K157" s="31">
        <v>195.75</v>
      </c>
      <c r="L157" s="31">
        <v>182.7</v>
      </c>
      <c r="M157" s="31">
        <v>93.421289999999999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1040.0999999999999</v>
      </c>
      <c r="D158" s="36">
        <v>1041.8</v>
      </c>
      <c r="E158" s="36">
        <v>993.59999999999991</v>
      </c>
      <c r="F158" s="36">
        <v>947.09999999999991</v>
      </c>
      <c r="G158" s="36">
        <v>898.89999999999986</v>
      </c>
      <c r="H158" s="36">
        <v>1088.3</v>
      </c>
      <c r="I158" s="36">
        <v>1136.5000000000002</v>
      </c>
      <c r="J158" s="36">
        <v>1183</v>
      </c>
      <c r="K158" s="31">
        <v>1090</v>
      </c>
      <c r="L158" s="31">
        <v>995.3</v>
      </c>
      <c r="M158" s="31">
        <v>2.3349199999999999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92.95</v>
      </c>
      <c r="D159" s="36">
        <v>93.483333333333334</v>
      </c>
      <c r="E159" s="36">
        <v>91.966666666666669</v>
      </c>
      <c r="F159" s="36">
        <v>90.983333333333334</v>
      </c>
      <c r="G159" s="36">
        <v>89.466666666666669</v>
      </c>
      <c r="H159" s="36">
        <v>94.466666666666669</v>
      </c>
      <c r="I159" s="36">
        <v>95.983333333333348</v>
      </c>
      <c r="J159" s="36">
        <v>96.966666666666669</v>
      </c>
      <c r="K159" s="31">
        <v>95</v>
      </c>
      <c r="L159" s="31">
        <v>92.5</v>
      </c>
      <c r="M159" s="31">
        <v>20.994579999999999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845.9</v>
      </c>
      <c r="D160" s="36">
        <v>844.5</v>
      </c>
      <c r="E160" s="36">
        <v>833.5</v>
      </c>
      <c r="F160" s="36">
        <v>821.1</v>
      </c>
      <c r="G160" s="36">
        <v>810.1</v>
      </c>
      <c r="H160" s="36">
        <v>856.9</v>
      </c>
      <c r="I160" s="36">
        <v>867.9</v>
      </c>
      <c r="J160" s="36">
        <v>880.3</v>
      </c>
      <c r="K160" s="31">
        <v>855.5</v>
      </c>
      <c r="L160" s="31">
        <v>832.1</v>
      </c>
      <c r="M160" s="31">
        <v>0.88373999999999997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2701.4</v>
      </c>
      <c r="D161" s="36">
        <v>2698.3</v>
      </c>
      <c r="E161" s="36">
        <v>2673.6500000000005</v>
      </c>
      <c r="F161" s="36">
        <v>2645.9000000000005</v>
      </c>
      <c r="G161" s="36">
        <v>2621.2500000000009</v>
      </c>
      <c r="H161" s="36">
        <v>2726.05</v>
      </c>
      <c r="I161" s="36">
        <v>2750.7</v>
      </c>
      <c r="J161" s="36">
        <v>2778.45</v>
      </c>
      <c r="K161" s="31">
        <v>2722.95</v>
      </c>
      <c r="L161" s="31">
        <v>2670.55</v>
      </c>
      <c r="M161" s="31">
        <v>1.2351399999999999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307.05</v>
      </c>
      <c r="D162" s="36">
        <v>306.25000000000006</v>
      </c>
      <c r="E162" s="36">
        <v>303.40000000000009</v>
      </c>
      <c r="F162" s="36">
        <v>299.75000000000006</v>
      </c>
      <c r="G162" s="36">
        <v>296.90000000000009</v>
      </c>
      <c r="H162" s="36">
        <v>309.90000000000009</v>
      </c>
      <c r="I162" s="36">
        <v>312.75000000000011</v>
      </c>
      <c r="J162" s="36">
        <v>316.40000000000009</v>
      </c>
      <c r="K162" s="31">
        <v>309.10000000000002</v>
      </c>
      <c r="L162" s="31">
        <v>302.60000000000002</v>
      </c>
      <c r="M162" s="31">
        <v>10.88219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431.2</v>
      </c>
      <c r="D163" s="36">
        <v>432.84999999999997</v>
      </c>
      <c r="E163" s="36">
        <v>426.34999999999991</v>
      </c>
      <c r="F163" s="36">
        <v>421.49999999999994</v>
      </c>
      <c r="G163" s="36">
        <v>414.99999999999989</v>
      </c>
      <c r="H163" s="36">
        <v>437.69999999999993</v>
      </c>
      <c r="I163" s="36">
        <v>444.20000000000005</v>
      </c>
      <c r="J163" s="36">
        <v>449.04999999999995</v>
      </c>
      <c r="K163" s="31">
        <v>439.35</v>
      </c>
      <c r="L163" s="31">
        <v>428</v>
      </c>
      <c r="M163" s="31">
        <v>1.2523599999999999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152.35</v>
      </c>
      <c r="D164" s="36">
        <v>151.45000000000002</v>
      </c>
      <c r="E164" s="36">
        <v>149.50000000000003</v>
      </c>
      <c r="F164" s="36">
        <v>146.65</v>
      </c>
      <c r="G164" s="36">
        <v>144.70000000000002</v>
      </c>
      <c r="H164" s="36">
        <v>154.30000000000004</v>
      </c>
      <c r="I164" s="36">
        <v>156.25000000000003</v>
      </c>
      <c r="J164" s="36">
        <v>159.10000000000005</v>
      </c>
      <c r="K164" s="31">
        <v>153.4</v>
      </c>
      <c r="L164" s="31">
        <v>148.6</v>
      </c>
      <c r="M164" s="31">
        <v>22.669809999999998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147.35</v>
      </c>
      <c r="D165" s="36">
        <v>148.83333333333334</v>
      </c>
      <c r="E165" s="36">
        <v>145.41666666666669</v>
      </c>
      <c r="F165" s="36">
        <v>143.48333333333335</v>
      </c>
      <c r="G165" s="36">
        <v>140.06666666666669</v>
      </c>
      <c r="H165" s="36">
        <v>150.76666666666668</v>
      </c>
      <c r="I165" s="36">
        <v>154.18333333333337</v>
      </c>
      <c r="J165" s="36">
        <v>156.11666666666667</v>
      </c>
      <c r="K165" s="31">
        <v>152.25</v>
      </c>
      <c r="L165" s="31">
        <v>146.9</v>
      </c>
      <c r="M165" s="31">
        <v>207.03599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641.29999999999995</v>
      </c>
      <c r="D166" s="36">
        <v>641.5333333333333</v>
      </c>
      <c r="E166" s="36">
        <v>620.11666666666656</v>
      </c>
      <c r="F166" s="36">
        <v>598.93333333333328</v>
      </c>
      <c r="G166" s="36">
        <v>577.51666666666654</v>
      </c>
      <c r="H166" s="36">
        <v>662.71666666666658</v>
      </c>
      <c r="I166" s="36">
        <v>684.13333333333333</v>
      </c>
      <c r="J166" s="36">
        <v>705.31666666666661</v>
      </c>
      <c r="K166" s="31">
        <v>662.95</v>
      </c>
      <c r="L166" s="31">
        <v>620.35</v>
      </c>
      <c r="M166" s="31">
        <v>5.2362799999999998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4093.5</v>
      </c>
      <c r="D167" s="36">
        <v>4094.5</v>
      </c>
      <c r="E167" s="36">
        <v>4059</v>
      </c>
      <c r="F167" s="36">
        <v>4024.5</v>
      </c>
      <c r="G167" s="36">
        <v>3989</v>
      </c>
      <c r="H167" s="36">
        <v>4129</v>
      </c>
      <c r="I167" s="36">
        <v>4164.5</v>
      </c>
      <c r="J167" s="36">
        <v>4199</v>
      </c>
      <c r="K167" s="31">
        <v>4130</v>
      </c>
      <c r="L167" s="31">
        <v>4060</v>
      </c>
      <c r="M167" s="31">
        <v>0.20494000000000001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877.1</v>
      </c>
      <c r="D168" s="36">
        <v>872.4666666666667</v>
      </c>
      <c r="E168" s="36">
        <v>858.63333333333344</v>
      </c>
      <c r="F168" s="36">
        <v>840.16666666666674</v>
      </c>
      <c r="G168" s="36">
        <v>826.33333333333348</v>
      </c>
      <c r="H168" s="36">
        <v>890.93333333333339</v>
      </c>
      <c r="I168" s="36">
        <v>904.76666666666665</v>
      </c>
      <c r="J168" s="36">
        <v>923.23333333333335</v>
      </c>
      <c r="K168" s="31">
        <v>886.3</v>
      </c>
      <c r="L168" s="31">
        <v>854</v>
      </c>
      <c r="M168" s="31">
        <v>1.9280200000000001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226.4</v>
      </c>
      <c r="D169" s="36">
        <v>222.76666666666665</v>
      </c>
      <c r="E169" s="36">
        <v>218.0333333333333</v>
      </c>
      <c r="F169" s="36">
        <v>209.66666666666666</v>
      </c>
      <c r="G169" s="36">
        <v>204.93333333333331</v>
      </c>
      <c r="H169" s="36">
        <v>231.1333333333333</v>
      </c>
      <c r="I169" s="36">
        <v>235.86666666666665</v>
      </c>
      <c r="J169" s="36">
        <v>244.23333333333329</v>
      </c>
      <c r="K169" s="31">
        <v>227.5</v>
      </c>
      <c r="L169" s="31">
        <v>214.4</v>
      </c>
      <c r="M169" s="31">
        <v>16.380749999999999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190.2</v>
      </c>
      <c r="D170" s="36">
        <v>190.56666666666669</v>
      </c>
      <c r="E170" s="36">
        <v>186.88333333333338</v>
      </c>
      <c r="F170" s="36">
        <v>183.56666666666669</v>
      </c>
      <c r="G170" s="36">
        <v>179.88333333333338</v>
      </c>
      <c r="H170" s="36">
        <v>193.88333333333338</v>
      </c>
      <c r="I170" s="36">
        <v>197.56666666666672</v>
      </c>
      <c r="J170" s="36">
        <v>200.88333333333338</v>
      </c>
      <c r="K170" s="31">
        <v>194.25</v>
      </c>
      <c r="L170" s="31">
        <v>187.25</v>
      </c>
      <c r="M170" s="31">
        <v>15.85669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642.85</v>
      </c>
      <c r="D171" s="36">
        <v>635.2833333333333</v>
      </c>
      <c r="E171" s="36">
        <v>621.56666666666661</v>
      </c>
      <c r="F171" s="36">
        <v>600.2833333333333</v>
      </c>
      <c r="G171" s="36">
        <v>586.56666666666661</v>
      </c>
      <c r="H171" s="36">
        <v>656.56666666666661</v>
      </c>
      <c r="I171" s="36">
        <v>670.2833333333333</v>
      </c>
      <c r="J171" s="36">
        <v>691.56666666666661</v>
      </c>
      <c r="K171" s="31">
        <v>649</v>
      </c>
      <c r="L171" s="31">
        <v>614</v>
      </c>
      <c r="M171" s="31">
        <v>4.8469199999999999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401.25</v>
      </c>
      <c r="D172" s="36">
        <v>396.88333333333338</v>
      </c>
      <c r="E172" s="36">
        <v>390.86666666666679</v>
      </c>
      <c r="F172" s="36">
        <v>380.48333333333341</v>
      </c>
      <c r="G172" s="36">
        <v>374.46666666666681</v>
      </c>
      <c r="H172" s="36">
        <v>407.26666666666677</v>
      </c>
      <c r="I172" s="36">
        <v>413.2833333333333</v>
      </c>
      <c r="J172" s="36">
        <v>423.66666666666674</v>
      </c>
      <c r="K172" s="31">
        <v>402.9</v>
      </c>
      <c r="L172" s="31">
        <v>386.5</v>
      </c>
      <c r="M172" s="31">
        <v>8.8868600000000004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1255.5</v>
      </c>
      <c r="D173" s="36">
        <v>1249.3999999999999</v>
      </c>
      <c r="E173" s="36">
        <v>1231.6999999999998</v>
      </c>
      <c r="F173" s="36">
        <v>1207.8999999999999</v>
      </c>
      <c r="G173" s="36">
        <v>1190.1999999999998</v>
      </c>
      <c r="H173" s="36">
        <v>1273.1999999999998</v>
      </c>
      <c r="I173" s="36">
        <v>1290.9000000000001</v>
      </c>
      <c r="J173" s="36">
        <v>1314.6999999999998</v>
      </c>
      <c r="K173" s="31">
        <v>1267.0999999999999</v>
      </c>
      <c r="L173" s="31">
        <v>1225.5999999999999</v>
      </c>
      <c r="M173" s="31">
        <v>0.34850999999999999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175.9</v>
      </c>
      <c r="D174" s="36">
        <v>175.68333333333331</v>
      </c>
      <c r="E174" s="36">
        <v>173.36666666666662</v>
      </c>
      <c r="F174" s="36">
        <v>170.83333333333331</v>
      </c>
      <c r="G174" s="36">
        <v>168.51666666666662</v>
      </c>
      <c r="H174" s="36">
        <v>178.21666666666661</v>
      </c>
      <c r="I174" s="36">
        <v>180.53333333333327</v>
      </c>
      <c r="J174" s="36">
        <v>183.06666666666661</v>
      </c>
      <c r="K174" s="31">
        <v>178</v>
      </c>
      <c r="L174" s="31">
        <v>173.15</v>
      </c>
      <c r="M174" s="31">
        <v>108.9978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1230.3499999999999</v>
      </c>
      <c r="D175" s="36">
        <v>1234.45</v>
      </c>
      <c r="E175" s="36">
        <v>1205.9000000000001</v>
      </c>
      <c r="F175" s="36">
        <v>1181.45</v>
      </c>
      <c r="G175" s="36">
        <v>1152.9000000000001</v>
      </c>
      <c r="H175" s="36">
        <v>1258.9000000000001</v>
      </c>
      <c r="I175" s="36">
        <v>1287.4499999999998</v>
      </c>
      <c r="J175" s="36">
        <v>1311.9</v>
      </c>
      <c r="K175" s="31">
        <v>1263</v>
      </c>
      <c r="L175" s="31">
        <v>1210</v>
      </c>
      <c r="M175" s="31">
        <v>3.4203299999999999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77.099999999999994</v>
      </c>
      <c r="D176" s="36">
        <v>77.183333333333337</v>
      </c>
      <c r="E176" s="36">
        <v>76.166666666666671</v>
      </c>
      <c r="F176" s="36">
        <v>75.233333333333334</v>
      </c>
      <c r="G176" s="36">
        <v>74.216666666666669</v>
      </c>
      <c r="H176" s="36">
        <v>78.116666666666674</v>
      </c>
      <c r="I176" s="36">
        <v>79.133333333333326</v>
      </c>
      <c r="J176" s="36">
        <v>80.066666666666677</v>
      </c>
      <c r="K176" s="31">
        <v>78.2</v>
      </c>
      <c r="L176" s="31">
        <v>76.25</v>
      </c>
      <c r="M176" s="31">
        <v>91.538219999999995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2306.1</v>
      </c>
      <c r="D177" s="36">
        <v>2306.9333333333329</v>
      </c>
      <c r="E177" s="36">
        <v>2281.766666666666</v>
      </c>
      <c r="F177" s="36">
        <v>2257.4333333333329</v>
      </c>
      <c r="G177" s="36">
        <v>2232.266666666666</v>
      </c>
      <c r="H177" s="36">
        <v>2331.266666666666</v>
      </c>
      <c r="I177" s="36">
        <v>2356.4333333333329</v>
      </c>
      <c r="J177" s="36">
        <v>2380.766666666666</v>
      </c>
      <c r="K177" s="31">
        <v>2332.1</v>
      </c>
      <c r="L177" s="31">
        <v>2282.6</v>
      </c>
      <c r="M177" s="31">
        <v>0.28264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334.15</v>
      </c>
      <c r="D178" s="36">
        <v>339.48333333333335</v>
      </c>
      <c r="E178" s="36">
        <v>325.16666666666669</v>
      </c>
      <c r="F178" s="36">
        <v>316.18333333333334</v>
      </c>
      <c r="G178" s="36">
        <v>301.86666666666667</v>
      </c>
      <c r="H178" s="36">
        <v>348.4666666666667</v>
      </c>
      <c r="I178" s="36">
        <v>362.7833333333333</v>
      </c>
      <c r="J178" s="36">
        <v>371.76666666666671</v>
      </c>
      <c r="K178" s="31">
        <v>353.8</v>
      </c>
      <c r="L178" s="31">
        <v>330.5</v>
      </c>
      <c r="M178" s="31">
        <v>27.954419999999999</v>
      </c>
      <c r="N178" s="1"/>
      <c r="O178" s="1"/>
    </row>
    <row r="179" spans="1:15" ht="12.75" customHeight="1">
      <c r="A179" s="33">
        <v>169</v>
      </c>
      <c r="B179" s="53" t="s">
        <v>886</v>
      </c>
      <c r="C179" s="31">
        <v>6695.35</v>
      </c>
      <c r="D179" s="36">
        <v>6620.833333333333</v>
      </c>
      <c r="E179" s="36">
        <v>6514.7166666666662</v>
      </c>
      <c r="F179" s="36">
        <v>6334.083333333333</v>
      </c>
      <c r="G179" s="36">
        <v>6227.9666666666662</v>
      </c>
      <c r="H179" s="36">
        <v>6801.4666666666662</v>
      </c>
      <c r="I179" s="36">
        <v>6907.583333333333</v>
      </c>
      <c r="J179" s="36">
        <v>7088.2166666666662</v>
      </c>
      <c r="K179" s="31">
        <v>6726.95</v>
      </c>
      <c r="L179" s="31">
        <v>6440.2</v>
      </c>
      <c r="M179" s="31">
        <v>0.15507000000000001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1786.45</v>
      </c>
      <c r="D180" s="36">
        <v>1782.4833333333333</v>
      </c>
      <c r="E180" s="36">
        <v>1759.9666666666667</v>
      </c>
      <c r="F180" s="36">
        <v>1733.4833333333333</v>
      </c>
      <c r="G180" s="36">
        <v>1710.9666666666667</v>
      </c>
      <c r="H180" s="36">
        <v>1808.9666666666667</v>
      </c>
      <c r="I180" s="36">
        <v>1831.4833333333336</v>
      </c>
      <c r="J180" s="36">
        <v>1857.9666666666667</v>
      </c>
      <c r="K180" s="31">
        <v>1805</v>
      </c>
      <c r="L180" s="31">
        <v>1756</v>
      </c>
      <c r="M180" s="31">
        <v>0.68652999999999997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1972.25</v>
      </c>
      <c r="D181" s="36">
        <v>1957.9333333333332</v>
      </c>
      <c r="E181" s="36">
        <v>1919.9166666666663</v>
      </c>
      <c r="F181" s="36">
        <v>1867.583333333333</v>
      </c>
      <c r="G181" s="36">
        <v>1829.5666666666662</v>
      </c>
      <c r="H181" s="36">
        <v>2010.2666666666664</v>
      </c>
      <c r="I181" s="36">
        <v>2048.2833333333333</v>
      </c>
      <c r="J181" s="36">
        <v>2100.6166666666668</v>
      </c>
      <c r="K181" s="31">
        <v>1995.95</v>
      </c>
      <c r="L181" s="31">
        <v>1905.6</v>
      </c>
      <c r="M181" s="31">
        <v>2.3151600000000001</v>
      </c>
      <c r="N181" s="1"/>
      <c r="O181" s="1"/>
    </row>
    <row r="182" spans="1:15" ht="12.75" customHeight="1">
      <c r="A182" s="33">
        <v>172</v>
      </c>
      <c r="B182" s="53" t="s">
        <v>887</v>
      </c>
      <c r="C182" s="31">
        <v>759.7</v>
      </c>
      <c r="D182" s="36">
        <v>750.9</v>
      </c>
      <c r="E182" s="36">
        <v>733.25</v>
      </c>
      <c r="F182" s="36">
        <v>706.80000000000007</v>
      </c>
      <c r="G182" s="36">
        <v>689.15000000000009</v>
      </c>
      <c r="H182" s="36">
        <v>777.34999999999991</v>
      </c>
      <c r="I182" s="36">
        <v>794.99999999999977</v>
      </c>
      <c r="J182" s="36">
        <v>821.44999999999982</v>
      </c>
      <c r="K182" s="31">
        <v>768.55</v>
      </c>
      <c r="L182" s="31">
        <v>724.45</v>
      </c>
      <c r="M182" s="31">
        <v>1.5317499999999999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939.65</v>
      </c>
      <c r="D183" s="36">
        <v>933.43333333333339</v>
      </c>
      <c r="E183" s="36">
        <v>922.26666666666677</v>
      </c>
      <c r="F183" s="36">
        <v>904.88333333333333</v>
      </c>
      <c r="G183" s="36">
        <v>893.7166666666667</v>
      </c>
      <c r="H183" s="36">
        <v>950.81666666666683</v>
      </c>
      <c r="I183" s="36">
        <v>961.98333333333335</v>
      </c>
      <c r="J183" s="36">
        <v>979.3666666666669</v>
      </c>
      <c r="K183" s="31">
        <v>944.6</v>
      </c>
      <c r="L183" s="31">
        <v>916.05</v>
      </c>
      <c r="M183" s="31">
        <v>6.78559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1185.1500000000001</v>
      </c>
      <c r="D184" s="36">
        <v>1165.2333333333333</v>
      </c>
      <c r="E184" s="36">
        <v>1131.9166666666667</v>
      </c>
      <c r="F184" s="36">
        <v>1078.6833333333334</v>
      </c>
      <c r="G184" s="36">
        <v>1045.3666666666668</v>
      </c>
      <c r="H184" s="36">
        <v>1218.4666666666667</v>
      </c>
      <c r="I184" s="36">
        <v>1251.7833333333333</v>
      </c>
      <c r="J184" s="36">
        <v>1305.0166666666667</v>
      </c>
      <c r="K184" s="31">
        <v>1198.55</v>
      </c>
      <c r="L184" s="31">
        <v>1112</v>
      </c>
      <c r="M184" s="31">
        <v>10.519259999999999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1025.55</v>
      </c>
      <c r="D185" s="36">
        <v>1027.7</v>
      </c>
      <c r="E185" s="36">
        <v>1010.8500000000001</v>
      </c>
      <c r="F185" s="36">
        <v>996.15000000000009</v>
      </c>
      <c r="G185" s="36">
        <v>979.30000000000018</v>
      </c>
      <c r="H185" s="36">
        <v>1042.4000000000001</v>
      </c>
      <c r="I185" s="36">
        <v>1059.25</v>
      </c>
      <c r="J185" s="36">
        <v>1073.95</v>
      </c>
      <c r="K185" s="31">
        <v>1044.55</v>
      </c>
      <c r="L185" s="31">
        <v>1013</v>
      </c>
      <c r="M185" s="31">
        <v>0.12376</v>
      </c>
      <c r="N185" s="1"/>
      <c r="O185" s="1"/>
    </row>
    <row r="186" spans="1:15" ht="12.75" customHeight="1">
      <c r="A186" s="33">
        <v>176</v>
      </c>
      <c r="B186" s="53" t="s">
        <v>888</v>
      </c>
      <c r="C186" s="31">
        <v>672.75</v>
      </c>
      <c r="D186" s="36">
        <v>680.93333333333328</v>
      </c>
      <c r="E186" s="36">
        <v>655.81666666666661</v>
      </c>
      <c r="F186" s="36">
        <v>638.88333333333333</v>
      </c>
      <c r="G186" s="36">
        <v>613.76666666666665</v>
      </c>
      <c r="H186" s="36">
        <v>697.86666666666656</v>
      </c>
      <c r="I186" s="36">
        <v>722.98333333333312</v>
      </c>
      <c r="J186" s="36">
        <v>739.91666666666652</v>
      </c>
      <c r="K186" s="31">
        <v>706.05</v>
      </c>
      <c r="L186" s="31">
        <v>664</v>
      </c>
      <c r="M186" s="31">
        <v>4.1034600000000001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3130.25</v>
      </c>
      <c r="D187" s="36">
        <v>3077.3333333333335</v>
      </c>
      <c r="E187" s="36">
        <v>2966.666666666667</v>
      </c>
      <c r="F187" s="36">
        <v>2803.0833333333335</v>
      </c>
      <c r="G187" s="36">
        <v>2692.416666666667</v>
      </c>
      <c r="H187" s="36">
        <v>3240.916666666667</v>
      </c>
      <c r="I187" s="36">
        <v>3351.5833333333339</v>
      </c>
      <c r="J187" s="36">
        <v>3515.166666666667</v>
      </c>
      <c r="K187" s="31">
        <v>3188</v>
      </c>
      <c r="L187" s="31">
        <v>2913.75</v>
      </c>
      <c r="M187" s="31">
        <v>4.6966599999999996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1241.7</v>
      </c>
      <c r="D188" s="36">
        <v>1230.9333333333334</v>
      </c>
      <c r="E188" s="36">
        <v>1214.5166666666669</v>
      </c>
      <c r="F188" s="36">
        <v>1187.3333333333335</v>
      </c>
      <c r="G188" s="36">
        <v>1170.916666666667</v>
      </c>
      <c r="H188" s="36">
        <v>1258.1166666666668</v>
      </c>
      <c r="I188" s="36">
        <v>1274.5333333333333</v>
      </c>
      <c r="J188" s="36">
        <v>1301.7166666666667</v>
      </c>
      <c r="K188" s="31">
        <v>1247.3499999999999</v>
      </c>
      <c r="L188" s="31">
        <v>1203.75</v>
      </c>
      <c r="M188" s="31">
        <v>10.911239999999999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742.25</v>
      </c>
      <c r="D189" s="36">
        <v>748.30000000000007</v>
      </c>
      <c r="E189" s="36">
        <v>732.85000000000014</v>
      </c>
      <c r="F189" s="36">
        <v>723.45</v>
      </c>
      <c r="G189" s="36">
        <v>708.00000000000011</v>
      </c>
      <c r="H189" s="36">
        <v>757.70000000000016</v>
      </c>
      <c r="I189" s="36">
        <v>773.1500000000002</v>
      </c>
      <c r="J189" s="36">
        <v>782.55000000000018</v>
      </c>
      <c r="K189" s="31">
        <v>763.75</v>
      </c>
      <c r="L189" s="31">
        <v>738.9</v>
      </c>
      <c r="M189" s="31">
        <v>2.1823299999999999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2162.9499999999998</v>
      </c>
      <c r="D190" s="36">
        <v>2171.65</v>
      </c>
      <c r="E190" s="36">
        <v>2123.3000000000002</v>
      </c>
      <c r="F190" s="36">
        <v>2083.65</v>
      </c>
      <c r="G190" s="36">
        <v>2035.3000000000002</v>
      </c>
      <c r="H190" s="36">
        <v>2211.3000000000002</v>
      </c>
      <c r="I190" s="36">
        <v>2259.6499999999996</v>
      </c>
      <c r="J190" s="36">
        <v>2299.3000000000002</v>
      </c>
      <c r="K190" s="31">
        <v>2220</v>
      </c>
      <c r="L190" s="31">
        <v>2132</v>
      </c>
      <c r="M190" s="31">
        <v>7.3055700000000003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419.5</v>
      </c>
      <c r="D191" s="36">
        <v>418.25</v>
      </c>
      <c r="E191" s="36">
        <v>414.5</v>
      </c>
      <c r="F191" s="36">
        <v>409.5</v>
      </c>
      <c r="G191" s="36">
        <v>405.75</v>
      </c>
      <c r="H191" s="36">
        <v>423.25</v>
      </c>
      <c r="I191" s="36">
        <v>427</v>
      </c>
      <c r="J191" s="36">
        <v>432</v>
      </c>
      <c r="K191" s="31">
        <v>422</v>
      </c>
      <c r="L191" s="31">
        <v>413.25</v>
      </c>
      <c r="M191" s="31">
        <v>5.4033899999999999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610.04999999999995</v>
      </c>
      <c r="D192" s="36">
        <v>618.25</v>
      </c>
      <c r="E192" s="36">
        <v>597.5</v>
      </c>
      <c r="F192" s="36">
        <v>584.95000000000005</v>
      </c>
      <c r="G192" s="36">
        <v>564.20000000000005</v>
      </c>
      <c r="H192" s="36">
        <v>630.79999999999995</v>
      </c>
      <c r="I192" s="36">
        <v>651.54999999999995</v>
      </c>
      <c r="J192" s="36">
        <v>664.09999999999991</v>
      </c>
      <c r="K192" s="31">
        <v>639</v>
      </c>
      <c r="L192" s="31">
        <v>605.70000000000005</v>
      </c>
      <c r="M192" s="31">
        <v>13.361079999999999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2203.1</v>
      </c>
      <c r="D193" s="36">
        <v>2195.7000000000003</v>
      </c>
      <c r="E193" s="36">
        <v>2177.4000000000005</v>
      </c>
      <c r="F193" s="36">
        <v>2151.7000000000003</v>
      </c>
      <c r="G193" s="36">
        <v>2133.4000000000005</v>
      </c>
      <c r="H193" s="36">
        <v>2221.4000000000005</v>
      </c>
      <c r="I193" s="36">
        <v>2239.7000000000007</v>
      </c>
      <c r="J193" s="36">
        <v>2265.4000000000005</v>
      </c>
      <c r="K193" s="31">
        <v>2214</v>
      </c>
      <c r="L193" s="31">
        <v>2170</v>
      </c>
      <c r="M193" s="31">
        <v>5.0821399999999999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1014.45</v>
      </c>
      <c r="D194" s="36">
        <v>1003.8666666666667</v>
      </c>
      <c r="E194" s="36">
        <v>989.73333333333335</v>
      </c>
      <c r="F194" s="36">
        <v>965.01666666666665</v>
      </c>
      <c r="G194" s="36">
        <v>950.88333333333333</v>
      </c>
      <c r="H194" s="36">
        <v>1028.5833333333335</v>
      </c>
      <c r="I194" s="36">
        <v>1042.7166666666667</v>
      </c>
      <c r="J194" s="36">
        <v>1067.4333333333334</v>
      </c>
      <c r="K194" s="31">
        <v>1018</v>
      </c>
      <c r="L194" s="31">
        <v>979.15</v>
      </c>
      <c r="M194" s="31">
        <v>2.4230399999999999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1903.35</v>
      </c>
      <c r="D195" s="36">
        <v>1909.1666666666667</v>
      </c>
      <c r="E195" s="36">
        <v>1880.6333333333334</v>
      </c>
      <c r="F195" s="36">
        <v>1857.9166666666667</v>
      </c>
      <c r="G195" s="36">
        <v>1829.3833333333334</v>
      </c>
      <c r="H195" s="36">
        <v>1931.8833333333334</v>
      </c>
      <c r="I195" s="36">
        <v>1960.4166666666667</v>
      </c>
      <c r="J195" s="36">
        <v>1983.1333333333334</v>
      </c>
      <c r="K195" s="31">
        <v>1937.7</v>
      </c>
      <c r="L195" s="31">
        <v>1886.45</v>
      </c>
      <c r="M195" s="31">
        <v>0.64112999999999998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697.45</v>
      </c>
      <c r="D196" s="36">
        <v>698.48333333333323</v>
      </c>
      <c r="E196" s="36">
        <v>690.96666666666647</v>
      </c>
      <c r="F196" s="36">
        <v>684.48333333333323</v>
      </c>
      <c r="G196" s="36">
        <v>676.96666666666647</v>
      </c>
      <c r="H196" s="36">
        <v>704.96666666666647</v>
      </c>
      <c r="I196" s="36">
        <v>712.48333333333312</v>
      </c>
      <c r="J196" s="36">
        <v>718.96666666666647</v>
      </c>
      <c r="K196" s="31">
        <v>706</v>
      </c>
      <c r="L196" s="31">
        <v>692</v>
      </c>
      <c r="M196" s="31">
        <v>0.52485999999999999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179.25</v>
      </c>
      <c r="D197" s="36">
        <v>181.1</v>
      </c>
      <c r="E197" s="36">
        <v>175.75</v>
      </c>
      <c r="F197" s="36">
        <v>172.25</v>
      </c>
      <c r="G197" s="36">
        <v>166.9</v>
      </c>
      <c r="H197" s="36">
        <v>184.6</v>
      </c>
      <c r="I197" s="36">
        <v>189.94999999999996</v>
      </c>
      <c r="J197" s="36">
        <v>193.45</v>
      </c>
      <c r="K197" s="31">
        <v>186.45</v>
      </c>
      <c r="L197" s="31">
        <v>177.6</v>
      </c>
      <c r="M197" s="31">
        <v>9.9577500000000008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3267.35</v>
      </c>
      <c r="D198" s="36">
        <v>3238.4833333333336</v>
      </c>
      <c r="E198" s="36">
        <v>3198.8666666666672</v>
      </c>
      <c r="F198" s="36">
        <v>3130.3833333333337</v>
      </c>
      <c r="G198" s="36">
        <v>3090.7666666666673</v>
      </c>
      <c r="H198" s="36">
        <v>3306.9666666666672</v>
      </c>
      <c r="I198" s="36">
        <v>3346.5833333333339</v>
      </c>
      <c r="J198" s="36">
        <v>3415.0666666666671</v>
      </c>
      <c r="K198" s="31">
        <v>3278.1</v>
      </c>
      <c r="L198" s="31">
        <v>3170</v>
      </c>
      <c r="M198" s="31">
        <v>1.7958000000000001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542.75</v>
      </c>
      <c r="D199" s="36">
        <v>541.2166666666667</v>
      </c>
      <c r="E199" s="36">
        <v>536.53333333333342</v>
      </c>
      <c r="F199" s="36">
        <v>530.31666666666672</v>
      </c>
      <c r="G199" s="36">
        <v>525.63333333333344</v>
      </c>
      <c r="H199" s="36">
        <v>547.43333333333339</v>
      </c>
      <c r="I199" s="36">
        <v>552.11666666666679</v>
      </c>
      <c r="J199" s="36">
        <v>558.33333333333337</v>
      </c>
      <c r="K199" s="31">
        <v>545.9</v>
      </c>
      <c r="L199" s="31">
        <v>535</v>
      </c>
      <c r="M199" s="31">
        <v>8.4366000000000003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620.75</v>
      </c>
      <c r="D200" s="36">
        <v>622.61666666666667</v>
      </c>
      <c r="E200" s="36">
        <v>613.33333333333337</v>
      </c>
      <c r="F200" s="36">
        <v>605.91666666666674</v>
      </c>
      <c r="G200" s="36">
        <v>596.63333333333344</v>
      </c>
      <c r="H200" s="36">
        <v>630.0333333333333</v>
      </c>
      <c r="I200" s="36">
        <v>639.31666666666661</v>
      </c>
      <c r="J200" s="36">
        <v>646.73333333333323</v>
      </c>
      <c r="K200" s="31">
        <v>631.9</v>
      </c>
      <c r="L200" s="31">
        <v>615.20000000000005</v>
      </c>
      <c r="M200" s="31">
        <v>4.6092300000000002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195.5</v>
      </c>
      <c r="D201" s="36">
        <v>198.71666666666667</v>
      </c>
      <c r="E201" s="36">
        <v>191.03333333333333</v>
      </c>
      <c r="F201" s="36">
        <v>186.56666666666666</v>
      </c>
      <c r="G201" s="36">
        <v>178.88333333333333</v>
      </c>
      <c r="H201" s="36">
        <v>203.18333333333334</v>
      </c>
      <c r="I201" s="36">
        <v>210.86666666666667</v>
      </c>
      <c r="J201" s="36">
        <v>215.33333333333334</v>
      </c>
      <c r="K201" s="31">
        <v>206.4</v>
      </c>
      <c r="L201" s="31">
        <v>194.25</v>
      </c>
      <c r="M201" s="31">
        <v>75.359729999999999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203.5</v>
      </c>
      <c r="D202" s="36">
        <v>206</v>
      </c>
      <c r="E202" s="36">
        <v>200.1</v>
      </c>
      <c r="F202" s="36">
        <v>196.7</v>
      </c>
      <c r="G202" s="36">
        <v>190.79999999999998</v>
      </c>
      <c r="H202" s="36">
        <v>209.4</v>
      </c>
      <c r="I202" s="36">
        <v>215.29999999999998</v>
      </c>
      <c r="J202" s="36">
        <v>218.70000000000002</v>
      </c>
      <c r="K202" s="31">
        <v>211.9</v>
      </c>
      <c r="L202" s="31">
        <v>202.6</v>
      </c>
      <c r="M202" s="31">
        <v>25.687000000000001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342.2</v>
      </c>
      <c r="D203" s="36">
        <v>342.54999999999995</v>
      </c>
      <c r="E203" s="36">
        <v>336.44999999999993</v>
      </c>
      <c r="F203" s="36">
        <v>330.7</v>
      </c>
      <c r="G203" s="36">
        <v>324.59999999999997</v>
      </c>
      <c r="H203" s="36">
        <v>348.2999999999999</v>
      </c>
      <c r="I203" s="36">
        <v>354.39999999999992</v>
      </c>
      <c r="J203" s="36">
        <v>360.14999999999986</v>
      </c>
      <c r="K203" s="31">
        <v>348.65</v>
      </c>
      <c r="L203" s="31">
        <v>336.8</v>
      </c>
      <c r="M203" s="31">
        <v>5.4725799999999998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1865.15</v>
      </c>
      <c r="D204" s="36">
        <v>1879.3833333333332</v>
      </c>
      <c r="E204" s="36">
        <v>1833.7666666666664</v>
      </c>
      <c r="F204" s="36">
        <v>1802.3833333333332</v>
      </c>
      <c r="G204" s="36">
        <v>1756.7666666666664</v>
      </c>
      <c r="H204" s="36">
        <v>1910.7666666666664</v>
      </c>
      <c r="I204" s="36">
        <v>1956.3833333333332</v>
      </c>
      <c r="J204" s="36">
        <v>1987.7666666666664</v>
      </c>
      <c r="K204" s="31">
        <v>1925</v>
      </c>
      <c r="L204" s="31">
        <v>1848</v>
      </c>
      <c r="M204" s="31">
        <v>3.5682200000000002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1643.4</v>
      </c>
      <c r="D205" s="36">
        <v>1646.9833333333333</v>
      </c>
      <c r="E205" s="36">
        <v>1630.6666666666667</v>
      </c>
      <c r="F205" s="36">
        <v>1617.9333333333334</v>
      </c>
      <c r="G205" s="36">
        <v>1601.6166666666668</v>
      </c>
      <c r="H205" s="36">
        <v>1659.7166666666667</v>
      </c>
      <c r="I205" s="36">
        <v>1676.0333333333333</v>
      </c>
      <c r="J205" s="36">
        <v>1688.7666666666667</v>
      </c>
      <c r="K205" s="31">
        <v>1663.3</v>
      </c>
      <c r="L205" s="31">
        <v>1634.25</v>
      </c>
      <c r="M205" s="31">
        <v>11.83544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3741.35</v>
      </c>
      <c r="D206" s="36">
        <v>3760.5333333333328</v>
      </c>
      <c r="E206" s="36">
        <v>3696.3666666666659</v>
      </c>
      <c r="F206" s="36">
        <v>3651.3833333333332</v>
      </c>
      <c r="G206" s="36">
        <v>3587.2166666666662</v>
      </c>
      <c r="H206" s="36">
        <v>3805.5166666666655</v>
      </c>
      <c r="I206" s="36">
        <v>3869.6833333333325</v>
      </c>
      <c r="J206" s="36">
        <v>3914.6666666666652</v>
      </c>
      <c r="K206" s="31">
        <v>3824.7</v>
      </c>
      <c r="L206" s="31">
        <v>3715.55</v>
      </c>
      <c r="M206" s="31">
        <v>5.28247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1446.05</v>
      </c>
      <c r="D207" s="36">
        <v>1445.95</v>
      </c>
      <c r="E207" s="36">
        <v>1435.9</v>
      </c>
      <c r="F207" s="36">
        <v>1425.75</v>
      </c>
      <c r="G207" s="36">
        <v>1415.7</v>
      </c>
      <c r="H207" s="36">
        <v>1456.1000000000001</v>
      </c>
      <c r="I207" s="36">
        <v>1466.1499999999999</v>
      </c>
      <c r="J207" s="36">
        <v>1476.3000000000002</v>
      </c>
      <c r="K207" s="31">
        <v>1456</v>
      </c>
      <c r="L207" s="31">
        <v>1435.8</v>
      </c>
      <c r="M207" s="31">
        <v>107.18928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634.1</v>
      </c>
      <c r="D208" s="36">
        <v>632.9666666666667</v>
      </c>
      <c r="E208" s="36">
        <v>629.38333333333344</v>
      </c>
      <c r="F208" s="36">
        <v>624.66666666666674</v>
      </c>
      <c r="G208" s="36">
        <v>621.08333333333348</v>
      </c>
      <c r="H208" s="36">
        <v>637.68333333333339</v>
      </c>
      <c r="I208" s="36">
        <v>641.26666666666665</v>
      </c>
      <c r="J208" s="36">
        <v>645.98333333333335</v>
      </c>
      <c r="K208" s="31">
        <v>636.54999999999995</v>
      </c>
      <c r="L208" s="31">
        <v>628.25</v>
      </c>
      <c r="M208" s="31">
        <v>29.11589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90.1</v>
      </c>
      <c r="D209" s="36">
        <v>90.216666666666654</v>
      </c>
      <c r="E209" s="36">
        <v>88.133333333333312</v>
      </c>
      <c r="F209" s="36">
        <v>86.166666666666657</v>
      </c>
      <c r="G209" s="36">
        <v>84.083333333333314</v>
      </c>
      <c r="H209" s="36">
        <v>92.183333333333309</v>
      </c>
      <c r="I209" s="36">
        <v>94.266666666666652</v>
      </c>
      <c r="J209" s="36">
        <v>96.233333333333306</v>
      </c>
      <c r="K209" s="31">
        <v>92.3</v>
      </c>
      <c r="L209" s="31">
        <v>88.25</v>
      </c>
      <c r="M209" s="31">
        <v>163.08070000000001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442.45</v>
      </c>
      <c r="D210" s="36">
        <v>452.2833333333333</v>
      </c>
      <c r="E210" s="36">
        <v>426.56666666666661</v>
      </c>
      <c r="F210" s="36">
        <v>410.68333333333328</v>
      </c>
      <c r="G210" s="36">
        <v>384.96666666666658</v>
      </c>
      <c r="H210" s="36">
        <v>468.16666666666663</v>
      </c>
      <c r="I210" s="36">
        <v>493.88333333333333</v>
      </c>
      <c r="J210" s="36">
        <v>509.76666666666665</v>
      </c>
      <c r="K210" s="31">
        <v>478</v>
      </c>
      <c r="L210" s="31">
        <v>436.4</v>
      </c>
      <c r="M210" s="31">
        <v>13.446440000000001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787.15</v>
      </c>
      <c r="D211" s="36">
        <v>792.08333333333337</v>
      </c>
      <c r="E211" s="36">
        <v>780.16666666666674</v>
      </c>
      <c r="F211" s="36">
        <v>773.18333333333339</v>
      </c>
      <c r="G211" s="36">
        <v>761.26666666666677</v>
      </c>
      <c r="H211" s="36">
        <v>799.06666666666672</v>
      </c>
      <c r="I211" s="36">
        <v>810.98333333333346</v>
      </c>
      <c r="J211" s="36">
        <v>817.9666666666667</v>
      </c>
      <c r="K211" s="31">
        <v>804</v>
      </c>
      <c r="L211" s="31">
        <v>785.1</v>
      </c>
      <c r="M211" s="31">
        <v>2.0987399999999998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1501.65</v>
      </c>
      <c r="D212" s="36">
        <v>1492.6833333333334</v>
      </c>
      <c r="E212" s="36">
        <v>1479.7666666666669</v>
      </c>
      <c r="F212" s="36">
        <v>1457.8833333333334</v>
      </c>
      <c r="G212" s="36">
        <v>1444.9666666666669</v>
      </c>
      <c r="H212" s="36">
        <v>1514.5666666666668</v>
      </c>
      <c r="I212" s="36">
        <v>1527.4833333333333</v>
      </c>
      <c r="J212" s="36">
        <v>1549.3666666666668</v>
      </c>
      <c r="K212" s="31">
        <v>1505.6</v>
      </c>
      <c r="L212" s="31">
        <v>1470.8</v>
      </c>
      <c r="M212" s="31">
        <v>3.9207100000000001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4554.2</v>
      </c>
      <c r="D213" s="36">
        <v>4554.75</v>
      </c>
      <c r="E213" s="36">
        <v>4527</v>
      </c>
      <c r="F213" s="36">
        <v>4499.8</v>
      </c>
      <c r="G213" s="36">
        <v>4472.05</v>
      </c>
      <c r="H213" s="36">
        <v>4581.95</v>
      </c>
      <c r="I213" s="36">
        <v>4609.7</v>
      </c>
      <c r="J213" s="36">
        <v>4636.8999999999996</v>
      </c>
      <c r="K213" s="31">
        <v>4582.5</v>
      </c>
      <c r="L213" s="31">
        <v>4527.55</v>
      </c>
      <c r="M213" s="31">
        <v>2.32124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531.15</v>
      </c>
      <c r="D214" s="36">
        <v>531.23333333333323</v>
      </c>
      <c r="E214" s="36">
        <v>526.91666666666652</v>
      </c>
      <c r="F214" s="36">
        <v>522.68333333333328</v>
      </c>
      <c r="G214" s="36">
        <v>518.36666666666656</v>
      </c>
      <c r="H214" s="36">
        <v>535.46666666666647</v>
      </c>
      <c r="I214" s="36">
        <v>539.7833333333333</v>
      </c>
      <c r="J214" s="36">
        <v>544.01666666666642</v>
      </c>
      <c r="K214" s="31">
        <v>535.54999999999995</v>
      </c>
      <c r="L214" s="31">
        <v>527</v>
      </c>
      <c r="M214" s="31">
        <v>42.824370000000002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3121.95</v>
      </c>
      <c r="D215" s="36">
        <v>3137.1166666666668</v>
      </c>
      <c r="E215" s="36">
        <v>3090.2333333333336</v>
      </c>
      <c r="F215" s="36">
        <v>3058.5166666666669</v>
      </c>
      <c r="G215" s="36">
        <v>3011.6333333333337</v>
      </c>
      <c r="H215" s="36">
        <v>3168.8333333333335</v>
      </c>
      <c r="I215" s="36">
        <v>3215.7166666666667</v>
      </c>
      <c r="J215" s="36">
        <v>3247.4333333333334</v>
      </c>
      <c r="K215" s="31">
        <v>3184</v>
      </c>
      <c r="L215" s="31">
        <v>3105.4</v>
      </c>
      <c r="M215" s="31">
        <v>19.6755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269.25</v>
      </c>
      <c r="D216" s="36">
        <v>268.95</v>
      </c>
      <c r="E216" s="36">
        <v>264</v>
      </c>
      <c r="F216" s="36">
        <v>258.75</v>
      </c>
      <c r="G216" s="36">
        <v>253.8</v>
      </c>
      <c r="H216" s="36">
        <v>274.2</v>
      </c>
      <c r="I216" s="36">
        <v>279.14999999999992</v>
      </c>
      <c r="J216" s="36">
        <v>284.39999999999998</v>
      </c>
      <c r="K216" s="31">
        <v>273.89999999999998</v>
      </c>
      <c r="L216" s="31">
        <v>263.7</v>
      </c>
      <c r="M216" s="31">
        <v>75.355009999999993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461.15</v>
      </c>
      <c r="D217" s="36">
        <v>465.10000000000008</v>
      </c>
      <c r="E217" s="36">
        <v>455.40000000000015</v>
      </c>
      <c r="F217" s="36">
        <v>449.65000000000009</v>
      </c>
      <c r="G217" s="36">
        <v>439.95000000000016</v>
      </c>
      <c r="H217" s="36">
        <v>470.85000000000014</v>
      </c>
      <c r="I217" s="36">
        <v>480.55000000000007</v>
      </c>
      <c r="J217" s="36">
        <v>486.30000000000013</v>
      </c>
      <c r="K217" s="31">
        <v>474.8</v>
      </c>
      <c r="L217" s="31">
        <v>459.35</v>
      </c>
      <c r="M217" s="31">
        <v>81.446089999999998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2299.9499999999998</v>
      </c>
      <c r="D218" s="36">
        <v>2307.3166666666666</v>
      </c>
      <c r="E218" s="36">
        <v>2289.6333333333332</v>
      </c>
      <c r="F218" s="36">
        <v>2279.3166666666666</v>
      </c>
      <c r="G218" s="36">
        <v>2261.6333333333332</v>
      </c>
      <c r="H218" s="36">
        <v>2317.6333333333332</v>
      </c>
      <c r="I218" s="36">
        <v>2335.3166666666666</v>
      </c>
      <c r="J218" s="36">
        <v>2345.6333333333332</v>
      </c>
      <c r="K218" s="31">
        <v>2325</v>
      </c>
      <c r="L218" s="31">
        <v>2297</v>
      </c>
      <c r="M218" s="31">
        <v>24.874020000000002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295.45</v>
      </c>
      <c r="D219" s="36">
        <v>293.78333333333336</v>
      </c>
      <c r="E219" s="36">
        <v>291.06666666666672</v>
      </c>
      <c r="F219" s="36">
        <v>286.68333333333334</v>
      </c>
      <c r="G219" s="36">
        <v>283.9666666666667</v>
      </c>
      <c r="H219" s="36">
        <v>298.16666666666674</v>
      </c>
      <c r="I219" s="36">
        <v>300.88333333333333</v>
      </c>
      <c r="J219" s="36">
        <v>305.26666666666677</v>
      </c>
      <c r="K219" s="31">
        <v>296.5</v>
      </c>
      <c r="L219" s="31">
        <v>289.39999999999998</v>
      </c>
      <c r="M219" s="31">
        <v>6.8573199999999996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6503.45</v>
      </c>
      <c r="D220" s="36">
        <v>6547.1500000000005</v>
      </c>
      <c r="E220" s="36">
        <v>6396.3000000000011</v>
      </c>
      <c r="F220" s="36">
        <v>6289.1500000000005</v>
      </c>
      <c r="G220" s="36">
        <v>6138.3000000000011</v>
      </c>
      <c r="H220" s="36">
        <v>6654.3000000000011</v>
      </c>
      <c r="I220" s="36">
        <v>6805.1500000000015</v>
      </c>
      <c r="J220" s="36">
        <v>6912.3000000000011</v>
      </c>
      <c r="K220" s="31">
        <v>6698</v>
      </c>
      <c r="L220" s="31">
        <v>6440</v>
      </c>
      <c r="M220" s="31">
        <v>0.27799000000000001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844.2</v>
      </c>
      <c r="D221" s="36">
        <v>837.80000000000007</v>
      </c>
      <c r="E221" s="36">
        <v>823.40000000000009</v>
      </c>
      <c r="F221" s="36">
        <v>802.6</v>
      </c>
      <c r="G221" s="36">
        <v>788.2</v>
      </c>
      <c r="H221" s="36">
        <v>858.60000000000014</v>
      </c>
      <c r="I221" s="36">
        <v>873</v>
      </c>
      <c r="J221" s="36">
        <v>893.80000000000018</v>
      </c>
      <c r="K221" s="31">
        <v>852.2</v>
      </c>
      <c r="L221" s="31">
        <v>817</v>
      </c>
      <c r="M221" s="31">
        <v>1.4839800000000001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38185.699999999997</v>
      </c>
      <c r="D222" s="36">
        <v>37908.65</v>
      </c>
      <c r="E222" s="36">
        <v>37417.25</v>
      </c>
      <c r="F222" s="36">
        <v>36648.799999999996</v>
      </c>
      <c r="G222" s="36">
        <v>36157.399999999994</v>
      </c>
      <c r="H222" s="36">
        <v>38677.100000000006</v>
      </c>
      <c r="I222" s="36">
        <v>39168.500000000015</v>
      </c>
      <c r="J222" s="36">
        <v>39936.950000000012</v>
      </c>
      <c r="K222" s="31">
        <v>38400.050000000003</v>
      </c>
      <c r="L222" s="31">
        <v>37140.199999999997</v>
      </c>
      <c r="M222" s="31">
        <v>3.7920000000000002E-2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180.5</v>
      </c>
      <c r="D223" s="36">
        <v>184.83333333333334</v>
      </c>
      <c r="E223" s="36">
        <v>175.66666666666669</v>
      </c>
      <c r="F223" s="36">
        <v>170.83333333333334</v>
      </c>
      <c r="G223" s="36">
        <v>161.66666666666669</v>
      </c>
      <c r="H223" s="36">
        <v>189.66666666666669</v>
      </c>
      <c r="I223" s="36">
        <v>198.83333333333337</v>
      </c>
      <c r="J223" s="36">
        <v>203.66666666666669</v>
      </c>
      <c r="K223" s="31">
        <v>194</v>
      </c>
      <c r="L223" s="31">
        <v>180</v>
      </c>
      <c r="M223" s="31">
        <v>144.03349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1081.2</v>
      </c>
      <c r="D224" s="36">
        <v>1075.3500000000001</v>
      </c>
      <c r="E224" s="36">
        <v>1065.9000000000003</v>
      </c>
      <c r="F224" s="36">
        <v>1050.6000000000001</v>
      </c>
      <c r="G224" s="36">
        <v>1041.1500000000003</v>
      </c>
      <c r="H224" s="36">
        <v>1090.6500000000003</v>
      </c>
      <c r="I224" s="36">
        <v>1100.1000000000001</v>
      </c>
      <c r="J224" s="36">
        <v>1115.4000000000003</v>
      </c>
      <c r="K224" s="31">
        <v>1084.8</v>
      </c>
      <c r="L224" s="31">
        <v>1060.05</v>
      </c>
      <c r="M224" s="31">
        <v>87.694400000000002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1656.35</v>
      </c>
      <c r="D225" s="36">
        <v>1654.1499999999999</v>
      </c>
      <c r="E225" s="36">
        <v>1645.8999999999996</v>
      </c>
      <c r="F225" s="36">
        <v>1635.4499999999998</v>
      </c>
      <c r="G225" s="36">
        <v>1627.1999999999996</v>
      </c>
      <c r="H225" s="36">
        <v>1664.5999999999997</v>
      </c>
      <c r="I225" s="36">
        <v>1672.8500000000001</v>
      </c>
      <c r="J225" s="36">
        <v>1683.2999999999997</v>
      </c>
      <c r="K225" s="31">
        <v>1662.4</v>
      </c>
      <c r="L225" s="31">
        <v>1643.7</v>
      </c>
      <c r="M225" s="31">
        <v>12.588900000000001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565.85</v>
      </c>
      <c r="D226" s="36">
        <v>564.85</v>
      </c>
      <c r="E226" s="36">
        <v>560.70000000000005</v>
      </c>
      <c r="F226" s="36">
        <v>555.55000000000007</v>
      </c>
      <c r="G226" s="36">
        <v>551.40000000000009</v>
      </c>
      <c r="H226" s="36">
        <v>570</v>
      </c>
      <c r="I226" s="36">
        <v>574.14999999999986</v>
      </c>
      <c r="J226" s="36">
        <v>579.29999999999995</v>
      </c>
      <c r="K226" s="31">
        <v>569</v>
      </c>
      <c r="L226" s="31">
        <v>559.70000000000005</v>
      </c>
      <c r="M226" s="31">
        <v>12.79804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721.85</v>
      </c>
      <c r="D227" s="36">
        <v>725.43333333333339</v>
      </c>
      <c r="E227" s="36">
        <v>714.86666666666679</v>
      </c>
      <c r="F227" s="36">
        <v>707.88333333333344</v>
      </c>
      <c r="G227" s="36">
        <v>697.31666666666683</v>
      </c>
      <c r="H227" s="36">
        <v>732.41666666666674</v>
      </c>
      <c r="I227" s="36">
        <v>742.98333333333335</v>
      </c>
      <c r="J227" s="36">
        <v>749.9666666666667</v>
      </c>
      <c r="K227" s="31">
        <v>736</v>
      </c>
      <c r="L227" s="31">
        <v>718.45</v>
      </c>
      <c r="M227" s="31">
        <v>5.0610600000000003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82.5</v>
      </c>
      <c r="D228" s="36">
        <v>83.283333333333331</v>
      </c>
      <c r="E228" s="36">
        <v>81.316666666666663</v>
      </c>
      <c r="F228" s="36">
        <v>80.133333333333326</v>
      </c>
      <c r="G228" s="36">
        <v>78.166666666666657</v>
      </c>
      <c r="H228" s="36">
        <v>84.466666666666669</v>
      </c>
      <c r="I228" s="36">
        <v>86.433333333333337</v>
      </c>
      <c r="J228" s="36">
        <v>87.616666666666674</v>
      </c>
      <c r="K228" s="31">
        <v>85.25</v>
      </c>
      <c r="L228" s="31">
        <v>82.1</v>
      </c>
      <c r="M228" s="31">
        <v>96.513469999999998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77.95</v>
      </c>
      <c r="D229" s="36">
        <v>78.333333333333343</v>
      </c>
      <c r="E229" s="36">
        <v>77.26666666666668</v>
      </c>
      <c r="F229" s="36">
        <v>76.583333333333343</v>
      </c>
      <c r="G229" s="36">
        <v>75.51666666666668</v>
      </c>
      <c r="H229" s="36">
        <v>79.01666666666668</v>
      </c>
      <c r="I229" s="36">
        <v>80.083333333333343</v>
      </c>
      <c r="J229" s="36">
        <v>80.76666666666668</v>
      </c>
      <c r="K229" s="31">
        <v>79.400000000000006</v>
      </c>
      <c r="L229" s="31">
        <v>77.650000000000006</v>
      </c>
      <c r="M229" s="31">
        <v>263.73761999999999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109.4</v>
      </c>
      <c r="D230" s="36">
        <v>110.08333333333333</v>
      </c>
      <c r="E230" s="36">
        <v>108.41666666666666</v>
      </c>
      <c r="F230" s="36">
        <v>107.43333333333332</v>
      </c>
      <c r="G230" s="36">
        <v>105.76666666666665</v>
      </c>
      <c r="H230" s="36">
        <v>111.06666666666666</v>
      </c>
      <c r="I230" s="36">
        <v>112.73333333333332</v>
      </c>
      <c r="J230" s="36">
        <v>113.71666666666667</v>
      </c>
      <c r="K230" s="31">
        <v>111.75</v>
      </c>
      <c r="L230" s="31">
        <v>109.1</v>
      </c>
      <c r="M230" s="31">
        <v>74.906189999999995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367.85</v>
      </c>
      <c r="D231" s="36">
        <v>370.08333333333331</v>
      </c>
      <c r="E231" s="36">
        <v>362.36666666666662</v>
      </c>
      <c r="F231" s="36">
        <v>356.88333333333333</v>
      </c>
      <c r="G231" s="36">
        <v>349.16666666666663</v>
      </c>
      <c r="H231" s="36">
        <v>375.56666666666661</v>
      </c>
      <c r="I231" s="36">
        <v>383.2833333333333</v>
      </c>
      <c r="J231" s="36">
        <v>388.76666666666659</v>
      </c>
      <c r="K231" s="31">
        <v>377.8</v>
      </c>
      <c r="L231" s="31">
        <v>364.6</v>
      </c>
      <c r="M231" s="31">
        <v>8.6750399999999992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55.1</v>
      </c>
      <c r="D232" s="36">
        <v>55.800000000000004</v>
      </c>
      <c r="E232" s="36">
        <v>53.70000000000001</v>
      </c>
      <c r="F232" s="36">
        <v>52.300000000000004</v>
      </c>
      <c r="G232" s="36">
        <v>50.20000000000001</v>
      </c>
      <c r="H232" s="36">
        <v>57.20000000000001</v>
      </c>
      <c r="I232" s="36">
        <v>59.300000000000004</v>
      </c>
      <c r="J232" s="36">
        <v>60.70000000000001</v>
      </c>
      <c r="K232" s="31">
        <v>57.9</v>
      </c>
      <c r="L232" s="31">
        <v>54.4</v>
      </c>
      <c r="M232" s="31">
        <v>188.75892999999999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216.6</v>
      </c>
      <c r="D233" s="36">
        <v>218.54999999999998</v>
      </c>
      <c r="E233" s="36">
        <v>213.49999999999997</v>
      </c>
      <c r="F233" s="36">
        <v>210.39999999999998</v>
      </c>
      <c r="G233" s="36">
        <v>205.34999999999997</v>
      </c>
      <c r="H233" s="36">
        <v>221.64999999999998</v>
      </c>
      <c r="I233" s="36">
        <v>226.7</v>
      </c>
      <c r="J233" s="36">
        <v>229.79999999999998</v>
      </c>
      <c r="K233" s="31">
        <v>223.6</v>
      </c>
      <c r="L233" s="31">
        <v>215.45</v>
      </c>
      <c r="M233" s="31">
        <v>138.41784999999999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417.45</v>
      </c>
      <c r="D234" s="36">
        <v>418.34999999999997</v>
      </c>
      <c r="E234" s="36">
        <v>415.99999999999994</v>
      </c>
      <c r="F234" s="36">
        <v>414.54999999999995</v>
      </c>
      <c r="G234" s="36">
        <v>412.19999999999993</v>
      </c>
      <c r="H234" s="36">
        <v>419.79999999999995</v>
      </c>
      <c r="I234" s="36">
        <v>422.15</v>
      </c>
      <c r="J234" s="36">
        <v>423.59999999999997</v>
      </c>
      <c r="K234" s="31">
        <v>420.7</v>
      </c>
      <c r="L234" s="31">
        <v>416.9</v>
      </c>
      <c r="M234" s="31">
        <v>159.33704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255.85</v>
      </c>
      <c r="D235" s="36">
        <v>259.7166666666667</v>
      </c>
      <c r="E235" s="36">
        <v>248.43333333333339</v>
      </c>
      <c r="F235" s="36">
        <v>241.01666666666671</v>
      </c>
      <c r="G235" s="36">
        <v>229.73333333333341</v>
      </c>
      <c r="H235" s="36">
        <v>267.13333333333338</v>
      </c>
      <c r="I235" s="36">
        <v>278.41666666666669</v>
      </c>
      <c r="J235" s="36">
        <v>285.83333333333337</v>
      </c>
      <c r="K235" s="31">
        <v>271</v>
      </c>
      <c r="L235" s="31">
        <v>252.3</v>
      </c>
      <c r="M235" s="31">
        <v>44.160960000000003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204.3</v>
      </c>
      <c r="D236" s="36">
        <v>205.16666666666666</v>
      </c>
      <c r="E236" s="36">
        <v>201.83333333333331</v>
      </c>
      <c r="F236" s="36">
        <v>199.36666666666665</v>
      </c>
      <c r="G236" s="36">
        <v>196.0333333333333</v>
      </c>
      <c r="H236" s="36">
        <v>207.63333333333333</v>
      </c>
      <c r="I236" s="36">
        <v>210.96666666666664</v>
      </c>
      <c r="J236" s="36">
        <v>213.43333333333334</v>
      </c>
      <c r="K236" s="31">
        <v>208.5</v>
      </c>
      <c r="L236" s="31">
        <v>202.7</v>
      </c>
      <c r="M236" s="31">
        <v>15.74169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167.45</v>
      </c>
      <c r="D237" s="36">
        <v>169.58333333333334</v>
      </c>
      <c r="E237" s="36">
        <v>164.86666666666667</v>
      </c>
      <c r="F237" s="36">
        <v>162.28333333333333</v>
      </c>
      <c r="G237" s="36">
        <v>157.56666666666666</v>
      </c>
      <c r="H237" s="36">
        <v>172.16666666666669</v>
      </c>
      <c r="I237" s="36">
        <v>176.88333333333333</v>
      </c>
      <c r="J237" s="36">
        <v>179.4666666666667</v>
      </c>
      <c r="K237" s="31">
        <v>174.3</v>
      </c>
      <c r="L237" s="31">
        <v>167</v>
      </c>
      <c r="M237" s="31">
        <v>84.6023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2613.5500000000002</v>
      </c>
      <c r="D238" s="36">
        <v>2608.1166666666668</v>
      </c>
      <c r="E238" s="36">
        <v>2580.9333333333334</v>
      </c>
      <c r="F238" s="36">
        <v>2548.3166666666666</v>
      </c>
      <c r="G238" s="36">
        <v>2521.1333333333332</v>
      </c>
      <c r="H238" s="36">
        <v>2640.7333333333336</v>
      </c>
      <c r="I238" s="36">
        <v>2667.916666666667</v>
      </c>
      <c r="J238" s="36">
        <v>2700.5333333333338</v>
      </c>
      <c r="K238" s="31">
        <v>2635.3</v>
      </c>
      <c r="L238" s="31">
        <v>2575.5</v>
      </c>
      <c r="M238" s="31">
        <v>0.78876000000000002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496.9</v>
      </c>
      <c r="D239" s="36">
        <v>500.5</v>
      </c>
      <c r="E239" s="36">
        <v>490.4</v>
      </c>
      <c r="F239" s="36">
        <v>483.9</v>
      </c>
      <c r="G239" s="36">
        <v>473.79999999999995</v>
      </c>
      <c r="H239" s="36">
        <v>507</v>
      </c>
      <c r="I239" s="36">
        <v>517.1</v>
      </c>
      <c r="J239" s="36">
        <v>523.6</v>
      </c>
      <c r="K239" s="31">
        <v>510.6</v>
      </c>
      <c r="L239" s="31">
        <v>494</v>
      </c>
      <c r="M239" s="31">
        <v>11.450670000000001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136.44999999999999</v>
      </c>
      <c r="D240" s="36">
        <v>136.45000000000002</v>
      </c>
      <c r="E240" s="36">
        <v>135.25000000000003</v>
      </c>
      <c r="F240" s="36">
        <v>134.05000000000001</v>
      </c>
      <c r="G240" s="36">
        <v>132.85000000000002</v>
      </c>
      <c r="H240" s="36">
        <v>137.65000000000003</v>
      </c>
      <c r="I240" s="36">
        <v>138.85000000000002</v>
      </c>
      <c r="J240" s="36">
        <v>140.05000000000004</v>
      </c>
      <c r="K240" s="31">
        <v>137.65</v>
      </c>
      <c r="L240" s="31">
        <v>135.25</v>
      </c>
      <c r="M240" s="31">
        <v>54.402990000000003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552.9</v>
      </c>
      <c r="D241" s="36">
        <v>553.61666666666667</v>
      </c>
      <c r="E241" s="36">
        <v>544.73333333333335</v>
      </c>
      <c r="F241" s="36">
        <v>536.56666666666672</v>
      </c>
      <c r="G241" s="36">
        <v>527.68333333333339</v>
      </c>
      <c r="H241" s="36">
        <v>561.7833333333333</v>
      </c>
      <c r="I241" s="36">
        <v>570.66666666666674</v>
      </c>
      <c r="J241" s="36">
        <v>578.83333333333326</v>
      </c>
      <c r="K241" s="31">
        <v>562.5</v>
      </c>
      <c r="L241" s="31">
        <v>545.45000000000005</v>
      </c>
      <c r="M241" s="31">
        <v>37.073360000000001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160.80000000000001</v>
      </c>
      <c r="D242" s="36">
        <v>161.4</v>
      </c>
      <c r="E242" s="36">
        <v>159.55000000000001</v>
      </c>
      <c r="F242" s="36">
        <v>158.30000000000001</v>
      </c>
      <c r="G242" s="36">
        <v>156.45000000000002</v>
      </c>
      <c r="H242" s="36">
        <v>162.65</v>
      </c>
      <c r="I242" s="36">
        <v>164.49999999999997</v>
      </c>
      <c r="J242" s="36">
        <v>165.75</v>
      </c>
      <c r="K242" s="31">
        <v>163.25</v>
      </c>
      <c r="L242" s="31">
        <v>160.15</v>
      </c>
      <c r="M242" s="31">
        <v>226.70787000000001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59</v>
      </c>
      <c r="D243" s="36">
        <v>59.550000000000004</v>
      </c>
      <c r="E243" s="36">
        <v>58.100000000000009</v>
      </c>
      <c r="F243" s="36">
        <v>57.2</v>
      </c>
      <c r="G243" s="36">
        <v>55.750000000000007</v>
      </c>
      <c r="H243" s="36">
        <v>60.45000000000001</v>
      </c>
      <c r="I243" s="36">
        <v>61.900000000000013</v>
      </c>
      <c r="J243" s="36">
        <v>62.800000000000011</v>
      </c>
      <c r="K243" s="31">
        <v>61</v>
      </c>
      <c r="L243" s="31">
        <v>58.65</v>
      </c>
      <c r="M243" s="31">
        <v>84.147319999999993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918.9</v>
      </c>
      <c r="D244" s="36">
        <v>915.2833333333333</v>
      </c>
      <c r="E244" s="36">
        <v>907.61666666666656</v>
      </c>
      <c r="F244" s="36">
        <v>896.33333333333326</v>
      </c>
      <c r="G244" s="36">
        <v>888.66666666666652</v>
      </c>
      <c r="H244" s="36">
        <v>926.56666666666661</v>
      </c>
      <c r="I244" s="36">
        <v>934.23333333333335</v>
      </c>
      <c r="J244" s="36">
        <v>945.51666666666665</v>
      </c>
      <c r="K244" s="31">
        <v>922.95</v>
      </c>
      <c r="L244" s="31">
        <v>904</v>
      </c>
      <c r="M244" s="31">
        <v>16.050080000000001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134.94999999999999</v>
      </c>
      <c r="D245" s="36">
        <v>135.79999999999998</v>
      </c>
      <c r="E245" s="36">
        <v>131.99999999999997</v>
      </c>
      <c r="F245" s="36">
        <v>129.04999999999998</v>
      </c>
      <c r="G245" s="36">
        <v>125.24999999999997</v>
      </c>
      <c r="H245" s="36">
        <v>138.74999999999997</v>
      </c>
      <c r="I245" s="36">
        <v>142.54999999999998</v>
      </c>
      <c r="J245" s="36">
        <v>145.49999999999997</v>
      </c>
      <c r="K245" s="31">
        <v>139.6</v>
      </c>
      <c r="L245" s="31">
        <v>132.85</v>
      </c>
      <c r="M245" s="31">
        <v>567.17160000000001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1337.2</v>
      </c>
      <c r="D246" s="36">
        <v>1339.4333333333334</v>
      </c>
      <c r="E246" s="36">
        <v>1325.7666666666669</v>
      </c>
      <c r="F246" s="36">
        <v>1314.3333333333335</v>
      </c>
      <c r="G246" s="36">
        <v>1300.666666666667</v>
      </c>
      <c r="H246" s="36">
        <v>1350.8666666666668</v>
      </c>
      <c r="I246" s="36">
        <v>1364.5333333333333</v>
      </c>
      <c r="J246" s="36">
        <v>1375.9666666666667</v>
      </c>
      <c r="K246" s="31">
        <v>1353.1</v>
      </c>
      <c r="L246" s="31">
        <v>1328</v>
      </c>
      <c r="M246" s="31">
        <v>0.31181999999999999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409.95</v>
      </c>
      <c r="D247" s="36">
        <v>409.7833333333333</v>
      </c>
      <c r="E247" s="36">
        <v>405.76666666666659</v>
      </c>
      <c r="F247" s="36">
        <v>401.58333333333331</v>
      </c>
      <c r="G247" s="36">
        <v>397.56666666666661</v>
      </c>
      <c r="H247" s="36">
        <v>413.96666666666658</v>
      </c>
      <c r="I247" s="36">
        <v>417.98333333333323</v>
      </c>
      <c r="J247" s="36">
        <v>422.16666666666657</v>
      </c>
      <c r="K247" s="31">
        <v>413.8</v>
      </c>
      <c r="L247" s="31">
        <v>405.6</v>
      </c>
      <c r="M247" s="31">
        <v>11.99492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248.5</v>
      </c>
      <c r="D248" s="36">
        <v>248.45000000000002</v>
      </c>
      <c r="E248" s="36">
        <v>245.90000000000003</v>
      </c>
      <c r="F248" s="36">
        <v>243.3</v>
      </c>
      <c r="G248" s="36">
        <v>240.75000000000003</v>
      </c>
      <c r="H248" s="36">
        <v>251.05000000000004</v>
      </c>
      <c r="I248" s="36">
        <v>253.60000000000005</v>
      </c>
      <c r="J248" s="36">
        <v>256.20000000000005</v>
      </c>
      <c r="K248" s="31">
        <v>251</v>
      </c>
      <c r="L248" s="31">
        <v>245.85</v>
      </c>
      <c r="M248" s="31">
        <v>59.381540000000001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1480.7</v>
      </c>
      <c r="D249" s="36">
        <v>1479.5333333333335</v>
      </c>
      <c r="E249" s="36">
        <v>1467.4666666666672</v>
      </c>
      <c r="F249" s="36">
        <v>1454.2333333333336</v>
      </c>
      <c r="G249" s="36">
        <v>1442.1666666666672</v>
      </c>
      <c r="H249" s="36">
        <v>1492.7666666666671</v>
      </c>
      <c r="I249" s="36">
        <v>1504.8333333333333</v>
      </c>
      <c r="J249" s="36">
        <v>1518.0666666666671</v>
      </c>
      <c r="K249" s="31">
        <v>1491.6</v>
      </c>
      <c r="L249" s="31">
        <v>1466.3</v>
      </c>
      <c r="M249" s="31">
        <v>23.65287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37</v>
      </c>
      <c r="D250" s="36">
        <v>37.266666666666673</v>
      </c>
      <c r="E250" s="36">
        <v>36.083333333333343</v>
      </c>
      <c r="F250" s="36">
        <v>35.166666666666671</v>
      </c>
      <c r="G250" s="36">
        <v>33.983333333333341</v>
      </c>
      <c r="H250" s="36">
        <v>38.183333333333344</v>
      </c>
      <c r="I250" s="36">
        <v>39.366666666666667</v>
      </c>
      <c r="J250" s="36">
        <v>40.283333333333346</v>
      </c>
      <c r="K250" s="31">
        <v>38.450000000000003</v>
      </c>
      <c r="L250" s="31">
        <v>36.35</v>
      </c>
      <c r="M250" s="31">
        <v>624.83428000000004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5196.3500000000004</v>
      </c>
      <c r="D251" s="36">
        <v>5218.2</v>
      </c>
      <c r="E251" s="36">
        <v>5156.3999999999996</v>
      </c>
      <c r="F251" s="36">
        <v>5116.45</v>
      </c>
      <c r="G251" s="36">
        <v>5054.6499999999996</v>
      </c>
      <c r="H251" s="36">
        <v>5258.15</v>
      </c>
      <c r="I251" s="36">
        <v>5319.9500000000007</v>
      </c>
      <c r="J251" s="36">
        <v>5359.9</v>
      </c>
      <c r="K251" s="31">
        <v>5280</v>
      </c>
      <c r="L251" s="31">
        <v>5178.25</v>
      </c>
      <c r="M251" s="31">
        <v>2.0554100000000002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1602.65</v>
      </c>
      <c r="D252" s="36">
        <v>1611.3833333333332</v>
      </c>
      <c r="E252" s="36">
        <v>1590.1166666666663</v>
      </c>
      <c r="F252" s="36">
        <v>1577.583333333333</v>
      </c>
      <c r="G252" s="36">
        <v>1556.3166666666662</v>
      </c>
      <c r="H252" s="36">
        <v>1623.9166666666665</v>
      </c>
      <c r="I252" s="36">
        <v>1645.1833333333334</v>
      </c>
      <c r="J252" s="36">
        <v>1657.7166666666667</v>
      </c>
      <c r="K252" s="31">
        <v>1632.65</v>
      </c>
      <c r="L252" s="31">
        <v>1598.85</v>
      </c>
      <c r="M252" s="31">
        <v>49.589039999999997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3604.05</v>
      </c>
      <c r="D253" s="36">
        <v>3623</v>
      </c>
      <c r="E253" s="36">
        <v>3546.1</v>
      </c>
      <c r="F253" s="36">
        <v>3488.15</v>
      </c>
      <c r="G253" s="36">
        <v>3411.25</v>
      </c>
      <c r="H253" s="36">
        <v>3680.95</v>
      </c>
      <c r="I253" s="36">
        <v>3757.8499999999995</v>
      </c>
      <c r="J253" s="36">
        <v>3815.7999999999997</v>
      </c>
      <c r="K253" s="31">
        <v>3699.9</v>
      </c>
      <c r="L253" s="31">
        <v>3565.05</v>
      </c>
      <c r="M253" s="31">
        <v>0.14254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1099.25</v>
      </c>
      <c r="D254" s="36">
        <v>1110.5333333333333</v>
      </c>
      <c r="E254" s="36">
        <v>1077.7166666666667</v>
      </c>
      <c r="F254" s="36">
        <v>1056.1833333333334</v>
      </c>
      <c r="G254" s="36">
        <v>1023.3666666666668</v>
      </c>
      <c r="H254" s="36">
        <v>1132.0666666666666</v>
      </c>
      <c r="I254" s="36">
        <v>1164.8833333333332</v>
      </c>
      <c r="J254" s="36">
        <v>1186.4166666666665</v>
      </c>
      <c r="K254" s="31">
        <v>1143.3499999999999</v>
      </c>
      <c r="L254" s="31">
        <v>1089</v>
      </c>
      <c r="M254" s="31">
        <v>5.9532499999999997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3249.2</v>
      </c>
      <c r="D255" s="36">
        <v>3221.65</v>
      </c>
      <c r="E255" s="36">
        <v>3187.55</v>
      </c>
      <c r="F255" s="36">
        <v>3125.9</v>
      </c>
      <c r="G255" s="36">
        <v>3091.8</v>
      </c>
      <c r="H255" s="36">
        <v>3283.3</v>
      </c>
      <c r="I255" s="36">
        <v>3317.3999999999996</v>
      </c>
      <c r="J255" s="36">
        <v>3379.05</v>
      </c>
      <c r="K255" s="31">
        <v>3255.75</v>
      </c>
      <c r="L255" s="31">
        <v>3160</v>
      </c>
      <c r="M255" s="31">
        <v>8.9078099999999996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1165.05</v>
      </c>
      <c r="D256" s="36">
        <v>1166.3</v>
      </c>
      <c r="E256" s="36">
        <v>1151.75</v>
      </c>
      <c r="F256" s="36">
        <v>1138.45</v>
      </c>
      <c r="G256" s="36">
        <v>1123.9000000000001</v>
      </c>
      <c r="H256" s="36">
        <v>1179.5999999999999</v>
      </c>
      <c r="I256" s="36">
        <v>1194.1499999999996</v>
      </c>
      <c r="J256" s="36">
        <v>1207.4499999999998</v>
      </c>
      <c r="K256" s="31">
        <v>1180.8499999999999</v>
      </c>
      <c r="L256" s="31">
        <v>1153</v>
      </c>
      <c r="M256" s="31">
        <v>2.5440700000000001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1611</v>
      </c>
      <c r="D257" s="36">
        <v>1589.3333333333333</v>
      </c>
      <c r="E257" s="36">
        <v>1553.6666666666665</v>
      </c>
      <c r="F257" s="36">
        <v>1496.3333333333333</v>
      </c>
      <c r="G257" s="36">
        <v>1460.6666666666665</v>
      </c>
      <c r="H257" s="36">
        <v>1646.6666666666665</v>
      </c>
      <c r="I257" s="36">
        <v>1682.333333333333</v>
      </c>
      <c r="J257" s="36">
        <v>1739.6666666666665</v>
      </c>
      <c r="K257" s="31">
        <v>1625</v>
      </c>
      <c r="L257" s="31">
        <v>1532</v>
      </c>
      <c r="M257" s="31">
        <v>1.4886600000000001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4064.85</v>
      </c>
      <c r="D258" s="36">
        <v>4076.2666666666664</v>
      </c>
      <c r="E258" s="36">
        <v>4037.583333333333</v>
      </c>
      <c r="F258" s="36">
        <v>4010.3166666666666</v>
      </c>
      <c r="G258" s="36">
        <v>3971.6333333333332</v>
      </c>
      <c r="H258" s="36">
        <v>4103.5333333333328</v>
      </c>
      <c r="I258" s="36">
        <v>4142.2166666666662</v>
      </c>
      <c r="J258" s="36">
        <v>4169.4833333333327</v>
      </c>
      <c r="K258" s="31">
        <v>4114.95</v>
      </c>
      <c r="L258" s="31">
        <v>4049</v>
      </c>
      <c r="M258" s="31">
        <v>1.1261000000000001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1875.7</v>
      </c>
      <c r="D259" s="36">
        <v>1879.6333333333332</v>
      </c>
      <c r="E259" s="36">
        <v>1856.3166666666664</v>
      </c>
      <c r="F259" s="36">
        <v>1836.9333333333332</v>
      </c>
      <c r="G259" s="36">
        <v>1813.6166666666663</v>
      </c>
      <c r="H259" s="36">
        <v>1899.0166666666664</v>
      </c>
      <c r="I259" s="36">
        <v>1922.333333333333</v>
      </c>
      <c r="J259" s="36">
        <v>1941.7166666666665</v>
      </c>
      <c r="K259" s="31">
        <v>1902.95</v>
      </c>
      <c r="L259" s="31">
        <v>1860.25</v>
      </c>
      <c r="M259" s="31">
        <v>0.71814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823.85</v>
      </c>
      <c r="D260" s="36">
        <v>818.25</v>
      </c>
      <c r="E260" s="36">
        <v>810.5</v>
      </c>
      <c r="F260" s="36">
        <v>797.15</v>
      </c>
      <c r="G260" s="36">
        <v>789.4</v>
      </c>
      <c r="H260" s="36">
        <v>831.6</v>
      </c>
      <c r="I260" s="36">
        <v>839.35</v>
      </c>
      <c r="J260" s="36">
        <v>852.7</v>
      </c>
      <c r="K260" s="31">
        <v>826</v>
      </c>
      <c r="L260" s="31">
        <v>804.9</v>
      </c>
      <c r="M260" s="31">
        <v>0.96848999999999996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340.9</v>
      </c>
      <c r="D261" s="36">
        <v>342.33333333333331</v>
      </c>
      <c r="E261" s="36">
        <v>335.76666666666665</v>
      </c>
      <c r="F261" s="36">
        <v>330.63333333333333</v>
      </c>
      <c r="G261" s="36">
        <v>324.06666666666666</v>
      </c>
      <c r="H261" s="36">
        <v>347.46666666666664</v>
      </c>
      <c r="I261" s="36">
        <v>354.03333333333336</v>
      </c>
      <c r="J261" s="36">
        <v>359.16666666666663</v>
      </c>
      <c r="K261" s="31">
        <v>348.9</v>
      </c>
      <c r="L261" s="31">
        <v>337.2</v>
      </c>
      <c r="M261" s="31">
        <v>6.9611999999999998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76.900000000000006</v>
      </c>
      <c r="D262" s="36">
        <v>76.45</v>
      </c>
      <c r="E262" s="36">
        <v>75.45</v>
      </c>
      <c r="F262" s="36">
        <v>74</v>
      </c>
      <c r="G262" s="36">
        <v>73</v>
      </c>
      <c r="H262" s="36">
        <v>77.900000000000006</v>
      </c>
      <c r="I262" s="36">
        <v>78.900000000000006</v>
      </c>
      <c r="J262" s="36">
        <v>80.350000000000009</v>
      </c>
      <c r="K262" s="31">
        <v>77.45</v>
      </c>
      <c r="L262" s="31">
        <v>75</v>
      </c>
      <c r="M262" s="31">
        <v>37.221350000000001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495.4</v>
      </c>
      <c r="D263" s="36">
        <v>492.84999999999997</v>
      </c>
      <c r="E263" s="36">
        <v>483.54999999999995</v>
      </c>
      <c r="F263" s="36">
        <v>471.7</v>
      </c>
      <c r="G263" s="36">
        <v>462.4</v>
      </c>
      <c r="H263" s="36">
        <v>504.69999999999993</v>
      </c>
      <c r="I263" s="36">
        <v>514</v>
      </c>
      <c r="J263" s="36">
        <v>525.84999999999991</v>
      </c>
      <c r="K263" s="31">
        <v>502.15</v>
      </c>
      <c r="L263" s="31">
        <v>481</v>
      </c>
      <c r="M263" s="31">
        <v>26.631540000000001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804.4</v>
      </c>
      <c r="D264" s="36">
        <v>797.13333333333333</v>
      </c>
      <c r="E264" s="36">
        <v>785.76666666666665</v>
      </c>
      <c r="F264" s="36">
        <v>767.13333333333333</v>
      </c>
      <c r="G264" s="36">
        <v>755.76666666666665</v>
      </c>
      <c r="H264" s="36">
        <v>815.76666666666665</v>
      </c>
      <c r="I264" s="36">
        <v>827.13333333333321</v>
      </c>
      <c r="J264" s="36">
        <v>845.76666666666665</v>
      </c>
      <c r="K264" s="31">
        <v>808.5</v>
      </c>
      <c r="L264" s="31">
        <v>778.5</v>
      </c>
      <c r="M264" s="31">
        <v>35.61533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125</v>
      </c>
      <c r="D265" s="36">
        <v>124.51666666666667</v>
      </c>
      <c r="E265" s="36">
        <v>122.03333333333333</v>
      </c>
      <c r="F265" s="36">
        <v>119.06666666666666</v>
      </c>
      <c r="G265" s="36">
        <v>116.58333333333333</v>
      </c>
      <c r="H265" s="36">
        <v>127.48333333333333</v>
      </c>
      <c r="I265" s="36">
        <v>129.96666666666664</v>
      </c>
      <c r="J265" s="36">
        <v>132.93333333333334</v>
      </c>
      <c r="K265" s="31">
        <v>127</v>
      </c>
      <c r="L265" s="31">
        <v>121.55</v>
      </c>
      <c r="M265" s="31">
        <v>95.480959999999996</v>
      </c>
      <c r="N265" s="1"/>
      <c r="O265" s="1"/>
    </row>
    <row r="266" spans="1:15" ht="12.75" customHeight="1">
      <c r="A266" s="33">
        <v>256</v>
      </c>
      <c r="B266" s="53" t="s">
        <v>889</v>
      </c>
      <c r="C266" s="31">
        <v>417.05</v>
      </c>
      <c r="D266" s="36">
        <v>424.05</v>
      </c>
      <c r="E266" s="36">
        <v>406.40000000000003</v>
      </c>
      <c r="F266" s="36">
        <v>395.75</v>
      </c>
      <c r="G266" s="36">
        <v>378.1</v>
      </c>
      <c r="H266" s="36">
        <v>434.70000000000005</v>
      </c>
      <c r="I266" s="36">
        <v>452.35</v>
      </c>
      <c r="J266" s="36">
        <v>463.00000000000006</v>
      </c>
      <c r="K266" s="31">
        <v>441.7</v>
      </c>
      <c r="L266" s="31">
        <v>413.4</v>
      </c>
      <c r="M266" s="31">
        <v>11.006399999999999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671.7</v>
      </c>
      <c r="D267" s="36">
        <v>664.31666666666672</v>
      </c>
      <c r="E267" s="36">
        <v>655.68333333333339</v>
      </c>
      <c r="F267" s="36">
        <v>639.66666666666663</v>
      </c>
      <c r="G267" s="36">
        <v>631.0333333333333</v>
      </c>
      <c r="H267" s="36">
        <v>680.33333333333348</v>
      </c>
      <c r="I267" s="36">
        <v>688.96666666666692</v>
      </c>
      <c r="J267" s="36">
        <v>704.98333333333358</v>
      </c>
      <c r="K267" s="31">
        <v>672.95</v>
      </c>
      <c r="L267" s="31">
        <v>648.29999999999995</v>
      </c>
      <c r="M267" s="31">
        <v>9.0085700000000006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808</v>
      </c>
      <c r="D268" s="36">
        <v>795.55000000000007</v>
      </c>
      <c r="E268" s="36">
        <v>780.20000000000016</v>
      </c>
      <c r="F268" s="36">
        <v>752.40000000000009</v>
      </c>
      <c r="G268" s="36">
        <v>737.05000000000018</v>
      </c>
      <c r="H268" s="36">
        <v>823.35000000000014</v>
      </c>
      <c r="I268" s="36">
        <v>838.7</v>
      </c>
      <c r="J268" s="36">
        <v>866.50000000000011</v>
      </c>
      <c r="K268" s="31">
        <v>810.9</v>
      </c>
      <c r="L268" s="31">
        <v>767.75</v>
      </c>
      <c r="M268" s="31">
        <v>40.408029999999997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440.65</v>
      </c>
      <c r="D269" s="36">
        <v>443.3</v>
      </c>
      <c r="E269" s="36">
        <v>436.35</v>
      </c>
      <c r="F269" s="36">
        <v>432.05</v>
      </c>
      <c r="G269" s="36">
        <v>425.1</v>
      </c>
      <c r="H269" s="36">
        <v>447.6</v>
      </c>
      <c r="I269" s="36">
        <v>454.54999999999995</v>
      </c>
      <c r="J269" s="36">
        <v>458.85</v>
      </c>
      <c r="K269" s="31">
        <v>450.25</v>
      </c>
      <c r="L269" s="31">
        <v>439</v>
      </c>
      <c r="M269" s="31">
        <v>28.903600000000001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440</v>
      </c>
      <c r="D270" s="36">
        <v>437.3</v>
      </c>
      <c r="E270" s="36">
        <v>433.1</v>
      </c>
      <c r="F270" s="36">
        <v>426.2</v>
      </c>
      <c r="G270" s="36">
        <v>422</v>
      </c>
      <c r="H270" s="36">
        <v>444.20000000000005</v>
      </c>
      <c r="I270" s="36">
        <v>448.4</v>
      </c>
      <c r="J270" s="36">
        <v>455.30000000000007</v>
      </c>
      <c r="K270" s="31">
        <v>441.5</v>
      </c>
      <c r="L270" s="31">
        <v>430.4</v>
      </c>
      <c r="M270" s="31">
        <v>1.6337999999999999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570.85</v>
      </c>
      <c r="D271" s="36">
        <v>569.86666666666667</v>
      </c>
      <c r="E271" s="36">
        <v>565.63333333333333</v>
      </c>
      <c r="F271" s="36">
        <v>560.41666666666663</v>
      </c>
      <c r="G271" s="36">
        <v>556.18333333333328</v>
      </c>
      <c r="H271" s="36">
        <v>575.08333333333337</v>
      </c>
      <c r="I271" s="36">
        <v>579.31666666666672</v>
      </c>
      <c r="J271" s="36">
        <v>584.53333333333342</v>
      </c>
      <c r="K271" s="31">
        <v>574.1</v>
      </c>
      <c r="L271" s="31">
        <v>564.65</v>
      </c>
      <c r="M271" s="31">
        <v>0.99282999999999999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783</v>
      </c>
      <c r="D272" s="36">
        <v>787</v>
      </c>
      <c r="E272" s="36">
        <v>776</v>
      </c>
      <c r="F272" s="36">
        <v>769</v>
      </c>
      <c r="G272" s="36">
        <v>758</v>
      </c>
      <c r="H272" s="36">
        <v>794</v>
      </c>
      <c r="I272" s="36">
        <v>805</v>
      </c>
      <c r="J272" s="36">
        <v>812</v>
      </c>
      <c r="K272" s="31">
        <v>798</v>
      </c>
      <c r="L272" s="31">
        <v>780</v>
      </c>
      <c r="M272" s="31">
        <v>1.45872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415.85</v>
      </c>
      <c r="D273" s="36">
        <v>419.4666666666667</v>
      </c>
      <c r="E273" s="36">
        <v>409.48333333333341</v>
      </c>
      <c r="F273" s="36">
        <v>403.11666666666673</v>
      </c>
      <c r="G273" s="36">
        <v>393.13333333333344</v>
      </c>
      <c r="H273" s="36">
        <v>425.83333333333337</v>
      </c>
      <c r="I273" s="36">
        <v>435.81666666666672</v>
      </c>
      <c r="J273" s="36">
        <v>442.18333333333334</v>
      </c>
      <c r="K273" s="31">
        <v>429.45</v>
      </c>
      <c r="L273" s="31">
        <v>413.1</v>
      </c>
      <c r="M273" s="31">
        <v>5.0811099999999998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790</v>
      </c>
      <c r="D274" s="36">
        <v>778.86666666666667</v>
      </c>
      <c r="E274" s="36">
        <v>764.63333333333333</v>
      </c>
      <c r="F274" s="36">
        <v>739.26666666666665</v>
      </c>
      <c r="G274" s="36">
        <v>725.0333333333333</v>
      </c>
      <c r="H274" s="36">
        <v>804.23333333333335</v>
      </c>
      <c r="I274" s="36">
        <v>818.4666666666667</v>
      </c>
      <c r="J274" s="36">
        <v>843.83333333333337</v>
      </c>
      <c r="K274" s="31">
        <v>793.1</v>
      </c>
      <c r="L274" s="31">
        <v>753.5</v>
      </c>
      <c r="M274" s="31">
        <v>2.1246800000000001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3184.15</v>
      </c>
      <c r="D275" s="36">
        <v>3172.7333333333336</v>
      </c>
      <c r="E275" s="36">
        <v>3123.916666666667</v>
      </c>
      <c r="F275" s="36">
        <v>3063.6833333333334</v>
      </c>
      <c r="G275" s="36">
        <v>3014.8666666666668</v>
      </c>
      <c r="H275" s="36">
        <v>3232.9666666666672</v>
      </c>
      <c r="I275" s="36">
        <v>3281.7833333333338</v>
      </c>
      <c r="J275" s="36">
        <v>3342.0166666666673</v>
      </c>
      <c r="K275" s="31">
        <v>3221.55</v>
      </c>
      <c r="L275" s="31">
        <v>3112.5</v>
      </c>
      <c r="M275" s="31">
        <v>1.9330400000000001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238.4</v>
      </c>
      <c r="D276" s="36">
        <v>240.4</v>
      </c>
      <c r="E276" s="36">
        <v>234.8</v>
      </c>
      <c r="F276" s="36">
        <v>231.20000000000002</v>
      </c>
      <c r="G276" s="36">
        <v>225.60000000000002</v>
      </c>
      <c r="H276" s="36">
        <v>244</v>
      </c>
      <c r="I276" s="36">
        <v>249.59999999999997</v>
      </c>
      <c r="J276" s="36">
        <v>253.2</v>
      </c>
      <c r="K276" s="31">
        <v>246</v>
      </c>
      <c r="L276" s="31">
        <v>236.8</v>
      </c>
      <c r="M276" s="31">
        <v>7.0167599999999997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1383.3</v>
      </c>
      <c r="D277" s="36">
        <v>1392.2833333333335</v>
      </c>
      <c r="E277" s="36">
        <v>1356.5666666666671</v>
      </c>
      <c r="F277" s="36">
        <v>1329.8333333333335</v>
      </c>
      <c r="G277" s="36">
        <v>1294.116666666667</v>
      </c>
      <c r="H277" s="36">
        <v>1419.0166666666671</v>
      </c>
      <c r="I277" s="36">
        <v>1454.7333333333338</v>
      </c>
      <c r="J277" s="36">
        <v>1481.4666666666672</v>
      </c>
      <c r="K277" s="31">
        <v>1428</v>
      </c>
      <c r="L277" s="31">
        <v>1365.55</v>
      </c>
      <c r="M277" s="31">
        <v>15.84029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289.60000000000002</v>
      </c>
      <c r="D278" s="36">
        <v>289.88333333333338</v>
      </c>
      <c r="E278" s="36">
        <v>285.71666666666675</v>
      </c>
      <c r="F278" s="36">
        <v>281.83333333333337</v>
      </c>
      <c r="G278" s="36">
        <v>277.66666666666674</v>
      </c>
      <c r="H278" s="36">
        <v>293.76666666666677</v>
      </c>
      <c r="I278" s="36">
        <v>297.93333333333339</v>
      </c>
      <c r="J278" s="36">
        <v>301.81666666666678</v>
      </c>
      <c r="K278" s="31">
        <v>294.05</v>
      </c>
      <c r="L278" s="31">
        <v>286</v>
      </c>
      <c r="M278" s="31">
        <v>3.3008799999999998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3726.05</v>
      </c>
      <c r="D279" s="36">
        <v>3691.4166666666665</v>
      </c>
      <c r="E279" s="36">
        <v>3635.1333333333332</v>
      </c>
      <c r="F279" s="36">
        <v>3544.2166666666667</v>
      </c>
      <c r="G279" s="36">
        <v>3487.9333333333334</v>
      </c>
      <c r="H279" s="36">
        <v>3782.333333333333</v>
      </c>
      <c r="I279" s="36">
        <v>3838.6166666666668</v>
      </c>
      <c r="J279" s="36">
        <v>3929.5333333333328</v>
      </c>
      <c r="K279" s="31">
        <v>3747.7</v>
      </c>
      <c r="L279" s="31">
        <v>3600.5</v>
      </c>
      <c r="M279" s="31">
        <v>0.77753000000000005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1198.8499999999999</v>
      </c>
      <c r="D280" s="36">
        <v>1194.2833333333333</v>
      </c>
      <c r="E280" s="36">
        <v>1182.5666666666666</v>
      </c>
      <c r="F280" s="36">
        <v>1166.2833333333333</v>
      </c>
      <c r="G280" s="36">
        <v>1154.5666666666666</v>
      </c>
      <c r="H280" s="36">
        <v>1210.5666666666666</v>
      </c>
      <c r="I280" s="36">
        <v>1222.2833333333333</v>
      </c>
      <c r="J280" s="36">
        <v>1238.5666666666666</v>
      </c>
      <c r="K280" s="31">
        <v>1206</v>
      </c>
      <c r="L280" s="31">
        <v>1178</v>
      </c>
      <c r="M280" s="31">
        <v>5.2655900000000004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1030.7</v>
      </c>
      <c r="D281" s="36">
        <v>1036.3833333333334</v>
      </c>
      <c r="E281" s="36">
        <v>1015.3166666666668</v>
      </c>
      <c r="F281" s="36">
        <v>999.93333333333339</v>
      </c>
      <c r="G281" s="36">
        <v>978.86666666666679</v>
      </c>
      <c r="H281" s="36">
        <v>1051.7666666666669</v>
      </c>
      <c r="I281" s="36">
        <v>1072.8333333333335</v>
      </c>
      <c r="J281" s="36">
        <v>1088.2166666666669</v>
      </c>
      <c r="K281" s="31">
        <v>1057.45</v>
      </c>
      <c r="L281" s="31">
        <v>1021</v>
      </c>
      <c r="M281" s="31">
        <v>1.90177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373.1</v>
      </c>
      <c r="D282" s="36">
        <v>380.0333333333333</v>
      </c>
      <c r="E282" s="36">
        <v>363.06666666666661</v>
      </c>
      <c r="F282" s="36">
        <v>353.0333333333333</v>
      </c>
      <c r="G282" s="36">
        <v>336.06666666666661</v>
      </c>
      <c r="H282" s="36">
        <v>390.06666666666661</v>
      </c>
      <c r="I282" s="36">
        <v>407.0333333333333</v>
      </c>
      <c r="J282" s="36">
        <v>417.06666666666661</v>
      </c>
      <c r="K282" s="31">
        <v>397</v>
      </c>
      <c r="L282" s="31">
        <v>370</v>
      </c>
      <c r="M282" s="31">
        <v>18.524360000000001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275.05</v>
      </c>
      <c r="D283" s="36">
        <v>274.05</v>
      </c>
      <c r="E283" s="36">
        <v>271.10000000000002</v>
      </c>
      <c r="F283" s="36">
        <v>267.15000000000003</v>
      </c>
      <c r="G283" s="36">
        <v>264.20000000000005</v>
      </c>
      <c r="H283" s="36">
        <v>278</v>
      </c>
      <c r="I283" s="36">
        <v>280.94999999999993</v>
      </c>
      <c r="J283" s="36">
        <v>284.89999999999998</v>
      </c>
      <c r="K283" s="31">
        <v>277</v>
      </c>
      <c r="L283" s="31">
        <v>270.10000000000002</v>
      </c>
      <c r="M283" s="31">
        <v>4.4765800000000002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176.55</v>
      </c>
      <c r="D284" s="36">
        <v>177.36666666666667</v>
      </c>
      <c r="E284" s="36">
        <v>175.03333333333336</v>
      </c>
      <c r="F284" s="36">
        <v>173.51666666666668</v>
      </c>
      <c r="G284" s="36">
        <v>171.18333333333337</v>
      </c>
      <c r="H284" s="36">
        <v>178.88333333333335</v>
      </c>
      <c r="I284" s="36">
        <v>181.21666666666667</v>
      </c>
      <c r="J284" s="36">
        <v>182.73333333333335</v>
      </c>
      <c r="K284" s="31">
        <v>179.7</v>
      </c>
      <c r="L284" s="31">
        <v>175.85</v>
      </c>
      <c r="M284" s="31">
        <v>25.346540000000001</v>
      </c>
      <c r="N284" s="1"/>
      <c r="O284" s="1"/>
    </row>
    <row r="285" spans="1:15" ht="12.75" customHeight="1">
      <c r="A285" s="33">
        <v>275</v>
      </c>
      <c r="B285" s="53" t="s">
        <v>890</v>
      </c>
      <c r="C285" s="31">
        <v>2602.85</v>
      </c>
      <c r="D285" s="36">
        <v>2627.9500000000003</v>
      </c>
      <c r="E285" s="36">
        <v>2557.9000000000005</v>
      </c>
      <c r="F285" s="36">
        <v>2512.9500000000003</v>
      </c>
      <c r="G285" s="36">
        <v>2442.9000000000005</v>
      </c>
      <c r="H285" s="36">
        <v>2672.9000000000005</v>
      </c>
      <c r="I285" s="36">
        <v>2742.9500000000007</v>
      </c>
      <c r="J285" s="36">
        <v>2787.9000000000005</v>
      </c>
      <c r="K285" s="31">
        <v>2698</v>
      </c>
      <c r="L285" s="31">
        <v>2583</v>
      </c>
      <c r="M285" s="31">
        <v>2.58853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675.8</v>
      </c>
      <c r="D286" s="36">
        <v>674.25</v>
      </c>
      <c r="E286" s="36">
        <v>663.65</v>
      </c>
      <c r="F286" s="36">
        <v>651.5</v>
      </c>
      <c r="G286" s="36">
        <v>640.9</v>
      </c>
      <c r="H286" s="36">
        <v>686.4</v>
      </c>
      <c r="I286" s="36">
        <v>696.99999999999989</v>
      </c>
      <c r="J286" s="36">
        <v>709.15</v>
      </c>
      <c r="K286" s="31">
        <v>684.85</v>
      </c>
      <c r="L286" s="31">
        <v>662.1</v>
      </c>
      <c r="M286" s="31">
        <v>3.2709100000000002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594.20000000000005</v>
      </c>
      <c r="D287" s="36">
        <v>601.26666666666677</v>
      </c>
      <c r="E287" s="36">
        <v>583.53333333333353</v>
      </c>
      <c r="F287" s="36">
        <v>572.86666666666679</v>
      </c>
      <c r="G287" s="36">
        <v>555.13333333333355</v>
      </c>
      <c r="H287" s="36">
        <v>611.93333333333351</v>
      </c>
      <c r="I287" s="36">
        <v>629.66666666666686</v>
      </c>
      <c r="J287" s="36">
        <v>640.33333333333348</v>
      </c>
      <c r="K287" s="31">
        <v>619</v>
      </c>
      <c r="L287" s="31">
        <v>590.6</v>
      </c>
      <c r="M287" s="31">
        <v>3.0405700000000002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1737.9</v>
      </c>
      <c r="D288" s="36">
        <v>1732.6833333333334</v>
      </c>
      <c r="E288" s="36">
        <v>1720.5166666666669</v>
      </c>
      <c r="F288" s="36">
        <v>1703.1333333333334</v>
      </c>
      <c r="G288" s="36">
        <v>1690.9666666666669</v>
      </c>
      <c r="H288" s="36">
        <v>1750.0666666666668</v>
      </c>
      <c r="I288" s="36">
        <v>1762.2333333333333</v>
      </c>
      <c r="J288" s="36">
        <v>1779.6166666666668</v>
      </c>
      <c r="K288" s="31">
        <v>1744.85</v>
      </c>
      <c r="L288" s="31">
        <v>1715.3</v>
      </c>
      <c r="M288" s="31">
        <v>23.14143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1972</v>
      </c>
      <c r="D289" s="36">
        <v>1952.3500000000001</v>
      </c>
      <c r="E289" s="36">
        <v>1905.2000000000003</v>
      </c>
      <c r="F289" s="36">
        <v>1838.4</v>
      </c>
      <c r="G289" s="36">
        <v>1791.2500000000002</v>
      </c>
      <c r="H289" s="36">
        <v>2019.1500000000003</v>
      </c>
      <c r="I289" s="36">
        <v>2066.3000000000002</v>
      </c>
      <c r="J289" s="36">
        <v>2133.1000000000004</v>
      </c>
      <c r="K289" s="31">
        <v>1999.5</v>
      </c>
      <c r="L289" s="31">
        <v>1885.55</v>
      </c>
      <c r="M289" s="31">
        <v>1.6325099999999999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148</v>
      </c>
      <c r="D290" s="36">
        <v>148.91666666666666</v>
      </c>
      <c r="E290" s="36">
        <v>145.93333333333331</v>
      </c>
      <c r="F290" s="36">
        <v>143.86666666666665</v>
      </c>
      <c r="G290" s="36">
        <v>140.8833333333333</v>
      </c>
      <c r="H290" s="36">
        <v>150.98333333333332</v>
      </c>
      <c r="I290" s="36">
        <v>153.96666666666667</v>
      </c>
      <c r="J290" s="36">
        <v>156.03333333333333</v>
      </c>
      <c r="K290" s="31">
        <v>151.9</v>
      </c>
      <c r="L290" s="31">
        <v>146.85</v>
      </c>
      <c r="M290" s="31">
        <v>56.728479999999998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5387</v>
      </c>
      <c r="D291" s="36">
        <v>5375.3499999999995</v>
      </c>
      <c r="E291" s="36">
        <v>5312.6999999999989</v>
      </c>
      <c r="F291" s="36">
        <v>5238.3999999999996</v>
      </c>
      <c r="G291" s="36">
        <v>5175.7499999999991</v>
      </c>
      <c r="H291" s="36">
        <v>5449.6499999999987</v>
      </c>
      <c r="I291" s="36">
        <v>5512.2999999999984</v>
      </c>
      <c r="J291" s="36">
        <v>5586.5999999999985</v>
      </c>
      <c r="K291" s="31">
        <v>5438</v>
      </c>
      <c r="L291" s="31">
        <v>5301.05</v>
      </c>
      <c r="M291" s="31">
        <v>1.0982400000000001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575.1</v>
      </c>
      <c r="D292" s="36">
        <v>578.88333333333333</v>
      </c>
      <c r="E292" s="36">
        <v>570.06666666666661</v>
      </c>
      <c r="F292" s="36">
        <v>565.0333333333333</v>
      </c>
      <c r="G292" s="36">
        <v>556.21666666666658</v>
      </c>
      <c r="H292" s="36">
        <v>583.91666666666663</v>
      </c>
      <c r="I292" s="36">
        <v>592.73333333333346</v>
      </c>
      <c r="J292" s="36">
        <v>597.76666666666665</v>
      </c>
      <c r="K292" s="31">
        <v>587.70000000000005</v>
      </c>
      <c r="L292" s="31">
        <v>573.85</v>
      </c>
      <c r="M292" s="31">
        <v>16.423670000000001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5167.45</v>
      </c>
      <c r="D293" s="36">
        <v>5179.1333333333332</v>
      </c>
      <c r="E293" s="36">
        <v>5138.3166666666666</v>
      </c>
      <c r="F293" s="36">
        <v>5109.1833333333334</v>
      </c>
      <c r="G293" s="36">
        <v>5068.3666666666668</v>
      </c>
      <c r="H293" s="36">
        <v>5208.2666666666664</v>
      </c>
      <c r="I293" s="36">
        <v>5249.0833333333321</v>
      </c>
      <c r="J293" s="36">
        <v>5278.2166666666662</v>
      </c>
      <c r="K293" s="31">
        <v>5219.95</v>
      </c>
      <c r="L293" s="31">
        <v>5150</v>
      </c>
      <c r="M293" s="31">
        <v>1.89164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13906.25</v>
      </c>
      <c r="D294" s="36">
        <v>13858.1</v>
      </c>
      <c r="E294" s="36">
        <v>13716.2</v>
      </c>
      <c r="F294" s="36">
        <v>13526.15</v>
      </c>
      <c r="G294" s="36">
        <v>13384.25</v>
      </c>
      <c r="H294" s="36">
        <v>14048.150000000001</v>
      </c>
      <c r="I294" s="36">
        <v>14190.05</v>
      </c>
      <c r="J294" s="36">
        <v>14380.100000000002</v>
      </c>
      <c r="K294" s="31">
        <v>14000</v>
      </c>
      <c r="L294" s="31">
        <v>13668.05</v>
      </c>
      <c r="M294" s="31">
        <v>2.759E-2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3561.2</v>
      </c>
      <c r="D295" s="36">
        <v>3553.3666666666663</v>
      </c>
      <c r="E295" s="36">
        <v>3534.5333333333328</v>
      </c>
      <c r="F295" s="36">
        <v>3507.8666666666663</v>
      </c>
      <c r="G295" s="36">
        <v>3489.0333333333328</v>
      </c>
      <c r="H295" s="36">
        <v>3580.0333333333328</v>
      </c>
      <c r="I295" s="36">
        <v>3598.8666666666659</v>
      </c>
      <c r="J295" s="36">
        <v>3625.5333333333328</v>
      </c>
      <c r="K295" s="31">
        <v>3572.2</v>
      </c>
      <c r="L295" s="31">
        <v>3526.7</v>
      </c>
      <c r="M295" s="31">
        <v>13.54787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439.75</v>
      </c>
      <c r="D296" s="36">
        <v>443.01666666666665</v>
      </c>
      <c r="E296" s="36">
        <v>434.7833333333333</v>
      </c>
      <c r="F296" s="36">
        <v>429.81666666666666</v>
      </c>
      <c r="G296" s="36">
        <v>421.58333333333331</v>
      </c>
      <c r="H296" s="36">
        <v>447.98333333333329</v>
      </c>
      <c r="I296" s="36">
        <v>456.21666666666664</v>
      </c>
      <c r="J296" s="36">
        <v>461.18333333333328</v>
      </c>
      <c r="K296" s="31">
        <v>451.25</v>
      </c>
      <c r="L296" s="31">
        <v>438.05</v>
      </c>
      <c r="M296" s="31">
        <v>6.4263500000000002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397.5</v>
      </c>
      <c r="D297" s="36">
        <v>397.63333333333338</v>
      </c>
      <c r="E297" s="36">
        <v>393.56666666666678</v>
      </c>
      <c r="F297" s="36">
        <v>389.63333333333338</v>
      </c>
      <c r="G297" s="36">
        <v>385.56666666666678</v>
      </c>
      <c r="H297" s="36">
        <v>401.56666666666678</v>
      </c>
      <c r="I297" s="36">
        <v>405.63333333333338</v>
      </c>
      <c r="J297" s="36">
        <v>409.56666666666678</v>
      </c>
      <c r="K297" s="31">
        <v>401.7</v>
      </c>
      <c r="L297" s="31">
        <v>393.7</v>
      </c>
      <c r="M297" s="31">
        <v>6.6390799999999999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229.25</v>
      </c>
      <c r="D298" s="36">
        <v>230.78333333333333</v>
      </c>
      <c r="E298" s="36">
        <v>226.96666666666667</v>
      </c>
      <c r="F298" s="36">
        <v>224.68333333333334</v>
      </c>
      <c r="G298" s="36">
        <v>220.86666666666667</v>
      </c>
      <c r="H298" s="36">
        <v>233.06666666666666</v>
      </c>
      <c r="I298" s="36">
        <v>236.88333333333333</v>
      </c>
      <c r="J298" s="36">
        <v>239.16666666666666</v>
      </c>
      <c r="K298" s="31">
        <v>234.6</v>
      </c>
      <c r="L298" s="31">
        <v>228.5</v>
      </c>
      <c r="M298" s="31">
        <v>4.5844399999999998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129.75</v>
      </c>
      <c r="D299" s="36">
        <v>130.29999999999998</v>
      </c>
      <c r="E299" s="36">
        <v>127.94999999999996</v>
      </c>
      <c r="F299" s="36">
        <v>126.14999999999998</v>
      </c>
      <c r="G299" s="36">
        <v>123.79999999999995</v>
      </c>
      <c r="H299" s="36">
        <v>132.09999999999997</v>
      </c>
      <c r="I299" s="36">
        <v>134.44999999999999</v>
      </c>
      <c r="J299" s="36">
        <v>136.24999999999997</v>
      </c>
      <c r="K299" s="31">
        <v>132.65</v>
      </c>
      <c r="L299" s="31">
        <v>128.5</v>
      </c>
      <c r="M299" s="31">
        <v>21.837409999999998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904.4</v>
      </c>
      <c r="D300" s="36">
        <v>913.4666666666667</v>
      </c>
      <c r="E300" s="36">
        <v>892.93333333333339</v>
      </c>
      <c r="F300" s="36">
        <v>881.4666666666667</v>
      </c>
      <c r="G300" s="36">
        <v>860.93333333333339</v>
      </c>
      <c r="H300" s="36">
        <v>924.93333333333339</v>
      </c>
      <c r="I300" s="36">
        <v>945.4666666666667</v>
      </c>
      <c r="J300" s="36">
        <v>956.93333333333339</v>
      </c>
      <c r="K300" s="31">
        <v>934</v>
      </c>
      <c r="L300" s="31">
        <v>902</v>
      </c>
      <c r="M300" s="31">
        <v>37.654319999999998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6778.2</v>
      </c>
      <c r="D301" s="36">
        <v>6695.4333333333334</v>
      </c>
      <c r="E301" s="36">
        <v>6494.166666666667</v>
      </c>
      <c r="F301" s="36">
        <v>6210.1333333333332</v>
      </c>
      <c r="G301" s="36">
        <v>6008.8666666666668</v>
      </c>
      <c r="H301" s="36">
        <v>6979.4666666666672</v>
      </c>
      <c r="I301" s="36">
        <v>7180.7333333333336</v>
      </c>
      <c r="J301" s="36">
        <v>7464.7666666666673</v>
      </c>
      <c r="K301" s="31">
        <v>6896.7</v>
      </c>
      <c r="L301" s="31">
        <v>6411.4</v>
      </c>
      <c r="M301" s="31">
        <v>5.9234999999999998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1614.4</v>
      </c>
      <c r="D302" s="36">
        <v>1621.05</v>
      </c>
      <c r="E302" s="36">
        <v>1600.85</v>
      </c>
      <c r="F302" s="36">
        <v>1587.3</v>
      </c>
      <c r="G302" s="36">
        <v>1567.1</v>
      </c>
      <c r="H302" s="36">
        <v>1634.6</v>
      </c>
      <c r="I302" s="36">
        <v>1654.8000000000002</v>
      </c>
      <c r="J302" s="36">
        <v>1668.35</v>
      </c>
      <c r="K302" s="31">
        <v>1641.25</v>
      </c>
      <c r="L302" s="31">
        <v>1607.5</v>
      </c>
      <c r="M302" s="31">
        <v>7.0192500000000004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1129.5999999999999</v>
      </c>
      <c r="D303" s="36">
        <v>1135.7333333333333</v>
      </c>
      <c r="E303" s="36">
        <v>1119.7666666666667</v>
      </c>
      <c r="F303" s="36">
        <v>1109.9333333333334</v>
      </c>
      <c r="G303" s="36">
        <v>1093.9666666666667</v>
      </c>
      <c r="H303" s="36">
        <v>1145.5666666666666</v>
      </c>
      <c r="I303" s="36">
        <v>1161.5333333333333</v>
      </c>
      <c r="J303" s="36">
        <v>1171.3666666666666</v>
      </c>
      <c r="K303" s="31">
        <v>1151.7</v>
      </c>
      <c r="L303" s="31">
        <v>1125.9000000000001</v>
      </c>
      <c r="M303" s="31">
        <v>0.44008000000000003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66.099999999999994</v>
      </c>
      <c r="D304" s="36">
        <v>66.316666666666663</v>
      </c>
      <c r="E304" s="36">
        <v>64.383333333333326</v>
      </c>
      <c r="F304" s="36">
        <v>62.666666666666657</v>
      </c>
      <c r="G304" s="36">
        <v>60.73333333333332</v>
      </c>
      <c r="H304" s="36">
        <v>68.033333333333331</v>
      </c>
      <c r="I304" s="36">
        <v>69.966666666666669</v>
      </c>
      <c r="J304" s="36">
        <v>71.683333333333337</v>
      </c>
      <c r="K304" s="31">
        <v>68.25</v>
      </c>
      <c r="L304" s="31">
        <v>64.599999999999994</v>
      </c>
      <c r="M304" s="31">
        <v>22.69547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137012.75</v>
      </c>
      <c r="D305" s="36">
        <v>138204.25</v>
      </c>
      <c r="E305" s="36">
        <v>135108.5</v>
      </c>
      <c r="F305" s="36">
        <v>133204.25</v>
      </c>
      <c r="G305" s="36">
        <v>130108.5</v>
      </c>
      <c r="H305" s="36">
        <v>140108.5</v>
      </c>
      <c r="I305" s="36">
        <v>143204.25</v>
      </c>
      <c r="J305" s="36">
        <v>145108.5</v>
      </c>
      <c r="K305" s="31">
        <v>141300</v>
      </c>
      <c r="L305" s="31">
        <v>136300</v>
      </c>
      <c r="M305" s="31">
        <v>0.16839000000000001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1728</v>
      </c>
      <c r="D306" s="36">
        <v>1731.3333333333333</v>
      </c>
      <c r="E306" s="36">
        <v>1714.6666666666665</v>
      </c>
      <c r="F306" s="36">
        <v>1701.3333333333333</v>
      </c>
      <c r="G306" s="36">
        <v>1684.6666666666665</v>
      </c>
      <c r="H306" s="36">
        <v>1744.6666666666665</v>
      </c>
      <c r="I306" s="36">
        <v>1761.333333333333</v>
      </c>
      <c r="J306" s="36">
        <v>1774.6666666666665</v>
      </c>
      <c r="K306" s="31">
        <v>1748</v>
      </c>
      <c r="L306" s="31">
        <v>1718</v>
      </c>
      <c r="M306" s="31">
        <v>1.24038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1081.3499999999999</v>
      </c>
      <c r="D307" s="36">
        <v>1080.1166666666666</v>
      </c>
      <c r="E307" s="36">
        <v>1011.2333333333331</v>
      </c>
      <c r="F307" s="36">
        <v>941.11666666666656</v>
      </c>
      <c r="G307" s="36">
        <v>872.23333333333312</v>
      </c>
      <c r="H307" s="36">
        <v>1150.2333333333331</v>
      </c>
      <c r="I307" s="36">
        <v>1219.1166666666668</v>
      </c>
      <c r="J307" s="36">
        <v>1289.2333333333331</v>
      </c>
      <c r="K307" s="31">
        <v>1149</v>
      </c>
      <c r="L307" s="31">
        <v>1010</v>
      </c>
      <c r="M307" s="31">
        <v>19.678249999999998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1268.95</v>
      </c>
      <c r="D308" s="36">
        <v>1273.8</v>
      </c>
      <c r="E308" s="36">
        <v>1252.1499999999999</v>
      </c>
      <c r="F308" s="36">
        <v>1235.3499999999999</v>
      </c>
      <c r="G308" s="36">
        <v>1213.6999999999998</v>
      </c>
      <c r="H308" s="36">
        <v>1290.5999999999999</v>
      </c>
      <c r="I308" s="36">
        <v>1312.25</v>
      </c>
      <c r="J308" s="36">
        <v>1329.05</v>
      </c>
      <c r="K308" s="31">
        <v>1295.45</v>
      </c>
      <c r="L308" s="31">
        <v>1257</v>
      </c>
      <c r="M308" s="31">
        <v>5.7325999999999997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260.75</v>
      </c>
      <c r="D309" s="36">
        <v>261.34999999999997</v>
      </c>
      <c r="E309" s="36">
        <v>258.14999999999992</v>
      </c>
      <c r="F309" s="36">
        <v>255.54999999999995</v>
      </c>
      <c r="G309" s="36">
        <v>252.34999999999991</v>
      </c>
      <c r="H309" s="36">
        <v>263.94999999999993</v>
      </c>
      <c r="I309" s="36">
        <v>267.14999999999998</v>
      </c>
      <c r="J309" s="36">
        <v>269.74999999999994</v>
      </c>
      <c r="K309" s="31">
        <v>264.55</v>
      </c>
      <c r="L309" s="31">
        <v>258.75</v>
      </c>
      <c r="M309" s="31">
        <v>37.015210000000003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1856.05</v>
      </c>
      <c r="D310" s="36">
        <v>1841.5</v>
      </c>
      <c r="E310" s="36">
        <v>1815.6</v>
      </c>
      <c r="F310" s="36">
        <v>1775.1499999999999</v>
      </c>
      <c r="G310" s="36">
        <v>1749.2499999999998</v>
      </c>
      <c r="H310" s="36">
        <v>1881.95</v>
      </c>
      <c r="I310" s="36">
        <v>1907.8500000000001</v>
      </c>
      <c r="J310" s="36">
        <v>1948.3000000000002</v>
      </c>
      <c r="K310" s="31">
        <v>1867.4</v>
      </c>
      <c r="L310" s="31">
        <v>1801.05</v>
      </c>
      <c r="M310" s="31">
        <v>34.040759999999999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378.4</v>
      </c>
      <c r="D311" s="36">
        <v>380</v>
      </c>
      <c r="E311" s="36">
        <v>373.5</v>
      </c>
      <c r="F311" s="36">
        <v>368.6</v>
      </c>
      <c r="G311" s="36">
        <v>362.1</v>
      </c>
      <c r="H311" s="36">
        <v>384.9</v>
      </c>
      <c r="I311" s="36">
        <v>391.4</v>
      </c>
      <c r="J311" s="36">
        <v>396.29999999999995</v>
      </c>
      <c r="K311" s="31">
        <v>386.5</v>
      </c>
      <c r="L311" s="31">
        <v>375.1</v>
      </c>
      <c r="M311" s="31">
        <v>1.36025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545.15</v>
      </c>
      <c r="D312" s="36">
        <v>542.41666666666663</v>
      </c>
      <c r="E312" s="36">
        <v>533.7833333333333</v>
      </c>
      <c r="F312" s="36">
        <v>522.41666666666663</v>
      </c>
      <c r="G312" s="36">
        <v>513.7833333333333</v>
      </c>
      <c r="H312" s="36">
        <v>553.7833333333333</v>
      </c>
      <c r="I312" s="36">
        <v>562.41666666666674</v>
      </c>
      <c r="J312" s="36">
        <v>573.7833333333333</v>
      </c>
      <c r="K312" s="31">
        <v>551.04999999999995</v>
      </c>
      <c r="L312" s="31">
        <v>531.04999999999995</v>
      </c>
      <c r="M312" s="31">
        <v>1.90794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167.35</v>
      </c>
      <c r="D313" s="36">
        <v>167.6</v>
      </c>
      <c r="E313" s="36">
        <v>165.54999999999998</v>
      </c>
      <c r="F313" s="36">
        <v>163.75</v>
      </c>
      <c r="G313" s="36">
        <v>161.69999999999999</v>
      </c>
      <c r="H313" s="36">
        <v>169.39999999999998</v>
      </c>
      <c r="I313" s="36">
        <v>171.45</v>
      </c>
      <c r="J313" s="36">
        <v>173.24999999999997</v>
      </c>
      <c r="K313" s="31">
        <v>169.65</v>
      </c>
      <c r="L313" s="31">
        <v>165.8</v>
      </c>
      <c r="M313" s="31">
        <v>38.111800000000002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211.9</v>
      </c>
      <c r="D314" s="36">
        <v>214.03333333333333</v>
      </c>
      <c r="E314" s="36">
        <v>206.11666666666667</v>
      </c>
      <c r="F314" s="36">
        <v>200.33333333333334</v>
      </c>
      <c r="G314" s="36">
        <v>192.41666666666669</v>
      </c>
      <c r="H314" s="36">
        <v>219.81666666666666</v>
      </c>
      <c r="I314" s="36">
        <v>227.73333333333335</v>
      </c>
      <c r="J314" s="36">
        <v>233.51666666666665</v>
      </c>
      <c r="K314" s="31">
        <v>221.95</v>
      </c>
      <c r="L314" s="31">
        <v>208.25</v>
      </c>
      <c r="M314" s="31">
        <v>55.337380000000003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2143.9499999999998</v>
      </c>
      <c r="D315" s="36">
        <v>2166.0333333333333</v>
      </c>
      <c r="E315" s="36">
        <v>2110.9166666666665</v>
      </c>
      <c r="F315" s="36">
        <v>2077.8833333333332</v>
      </c>
      <c r="G315" s="36">
        <v>2022.7666666666664</v>
      </c>
      <c r="H315" s="36">
        <v>2199.0666666666666</v>
      </c>
      <c r="I315" s="36">
        <v>2254.1833333333334</v>
      </c>
      <c r="J315" s="36">
        <v>2287.2166666666667</v>
      </c>
      <c r="K315" s="31">
        <v>2221.15</v>
      </c>
      <c r="L315" s="31">
        <v>2133</v>
      </c>
      <c r="M315" s="31">
        <v>1.98637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497.5</v>
      </c>
      <c r="D316" s="36">
        <v>498.75</v>
      </c>
      <c r="E316" s="36">
        <v>494.75</v>
      </c>
      <c r="F316" s="36">
        <v>492</v>
      </c>
      <c r="G316" s="36">
        <v>488</v>
      </c>
      <c r="H316" s="36">
        <v>501.5</v>
      </c>
      <c r="I316" s="36">
        <v>505.5</v>
      </c>
      <c r="J316" s="36">
        <v>508.25</v>
      </c>
      <c r="K316" s="31">
        <v>502.75</v>
      </c>
      <c r="L316" s="31">
        <v>496</v>
      </c>
      <c r="M316" s="31">
        <v>13.229990000000001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11636.3</v>
      </c>
      <c r="D317" s="36">
        <v>11556</v>
      </c>
      <c r="E317" s="36">
        <v>11446.6</v>
      </c>
      <c r="F317" s="36">
        <v>11256.9</v>
      </c>
      <c r="G317" s="36">
        <v>11147.5</v>
      </c>
      <c r="H317" s="36">
        <v>11745.7</v>
      </c>
      <c r="I317" s="36">
        <v>11855.100000000002</v>
      </c>
      <c r="J317" s="36">
        <v>12044.800000000001</v>
      </c>
      <c r="K317" s="31">
        <v>11665.4</v>
      </c>
      <c r="L317" s="31">
        <v>11366.3</v>
      </c>
      <c r="M317" s="31">
        <v>3.11049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2630.9</v>
      </c>
      <c r="D318" s="36">
        <v>2641.2833333333333</v>
      </c>
      <c r="E318" s="36">
        <v>2599.6166666666668</v>
      </c>
      <c r="F318" s="36">
        <v>2568.3333333333335</v>
      </c>
      <c r="G318" s="36">
        <v>2526.666666666667</v>
      </c>
      <c r="H318" s="36">
        <v>2672.5666666666666</v>
      </c>
      <c r="I318" s="36">
        <v>2714.2333333333336</v>
      </c>
      <c r="J318" s="36">
        <v>2745.5166666666664</v>
      </c>
      <c r="K318" s="31">
        <v>2682.95</v>
      </c>
      <c r="L318" s="31">
        <v>2610</v>
      </c>
      <c r="M318" s="31">
        <v>0.39474999999999999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955.25</v>
      </c>
      <c r="D319" s="36">
        <v>950.58333333333337</v>
      </c>
      <c r="E319" s="36">
        <v>940.16666666666674</v>
      </c>
      <c r="F319" s="36">
        <v>925.08333333333337</v>
      </c>
      <c r="G319" s="36">
        <v>914.66666666666674</v>
      </c>
      <c r="H319" s="36">
        <v>965.66666666666674</v>
      </c>
      <c r="I319" s="36">
        <v>976.08333333333348</v>
      </c>
      <c r="J319" s="36">
        <v>991.16666666666674</v>
      </c>
      <c r="K319" s="31">
        <v>961</v>
      </c>
      <c r="L319" s="31">
        <v>935.5</v>
      </c>
      <c r="M319" s="31">
        <v>6.3090599999999997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730.45</v>
      </c>
      <c r="D320" s="36">
        <v>728.68333333333339</v>
      </c>
      <c r="E320" s="36">
        <v>721.21666666666681</v>
      </c>
      <c r="F320" s="36">
        <v>711.98333333333346</v>
      </c>
      <c r="G320" s="36">
        <v>704.51666666666688</v>
      </c>
      <c r="H320" s="36">
        <v>737.91666666666674</v>
      </c>
      <c r="I320" s="36">
        <v>745.38333333333344</v>
      </c>
      <c r="J320" s="36">
        <v>754.61666666666667</v>
      </c>
      <c r="K320" s="31">
        <v>736.15</v>
      </c>
      <c r="L320" s="31">
        <v>719.45</v>
      </c>
      <c r="M320" s="31">
        <v>37.048479999999998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1848.85</v>
      </c>
      <c r="D321" s="36">
        <v>1873.45</v>
      </c>
      <c r="E321" s="36">
        <v>1812.4</v>
      </c>
      <c r="F321" s="36">
        <v>1775.95</v>
      </c>
      <c r="G321" s="36">
        <v>1714.9</v>
      </c>
      <c r="H321" s="36">
        <v>1909.9</v>
      </c>
      <c r="I321" s="36">
        <v>1970.9499999999998</v>
      </c>
      <c r="J321" s="36">
        <v>2007.4</v>
      </c>
      <c r="K321" s="31">
        <v>1934.5</v>
      </c>
      <c r="L321" s="31">
        <v>1837</v>
      </c>
      <c r="M321" s="31">
        <v>9.609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674.85</v>
      </c>
      <c r="D322" s="36">
        <v>668.13333333333333</v>
      </c>
      <c r="E322" s="36">
        <v>656.81666666666661</v>
      </c>
      <c r="F322" s="36">
        <v>638.7833333333333</v>
      </c>
      <c r="G322" s="36">
        <v>627.46666666666658</v>
      </c>
      <c r="H322" s="36">
        <v>686.16666666666663</v>
      </c>
      <c r="I322" s="36">
        <v>697.48333333333346</v>
      </c>
      <c r="J322" s="36">
        <v>715.51666666666665</v>
      </c>
      <c r="K322" s="31">
        <v>679.45</v>
      </c>
      <c r="L322" s="31">
        <v>650.1</v>
      </c>
      <c r="M322" s="31">
        <v>1.12093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1045.0999999999999</v>
      </c>
      <c r="D323" s="36">
        <v>1058.6000000000001</v>
      </c>
      <c r="E323" s="36">
        <v>1026.5000000000002</v>
      </c>
      <c r="F323" s="36">
        <v>1007.9000000000001</v>
      </c>
      <c r="G323" s="36">
        <v>975.80000000000018</v>
      </c>
      <c r="H323" s="36">
        <v>1077.2000000000003</v>
      </c>
      <c r="I323" s="36">
        <v>1109.3000000000002</v>
      </c>
      <c r="J323" s="36">
        <v>1127.9000000000003</v>
      </c>
      <c r="K323" s="31">
        <v>1090.7</v>
      </c>
      <c r="L323" s="31">
        <v>1040</v>
      </c>
      <c r="M323" s="31">
        <v>1.0995200000000001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1587.9</v>
      </c>
      <c r="D324" s="36">
        <v>1584.4666666666665</v>
      </c>
      <c r="E324" s="36">
        <v>1566.0333333333328</v>
      </c>
      <c r="F324" s="36">
        <v>1544.1666666666663</v>
      </c>
      <c r="G324" s="36">
        <v>1525.7333333333327</v>
      </c>
      <c r="H324" s="36">
        <v>1606.333333333333</v>
      </c>
      <c r="I324" s="36">
        <v>1624.7666666666669</v>
      </c>
      <c r="J324" s="36">
        <v>1646.6333333333332</v>
      </c>
      <c r="K324" s="31">
        <v>1602.9</v>
      </c>
      <c r="L324" s="31">
        <v>1562.6</v>
      </c>
      <c r="M324" s="31">
        <v>1.35667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380.4</v>
      </c>
      <c r="D325" s="36">
        <v>377.39999999999992</v>
      </c>
      <c r="E325" s="36">
        <v>368.84999999999985</v>
      </c>
      <c r="F325" s="36">
        <v>357.29999999999995</v>
      </c>
      <c r="G325" s="36">
        <v>348.74999999999989</v>
      </c>
      <c r="H325" s="36">
        <v>388.94999999999982</v>
      </c>
      <c r="I325" s="36">
        <v>397.49999999999989</v>
      </c>
      <c r="J325" s="36">
        <v>409.04999999999978</v>
      </c>
      <c r="K325" s="31">
        <v>385.95</v>
      </c>
      <c r="L325" s="31">
        <v>365.85</v>
      </c>
      <c r="M325" s="31">
        <v>4.1947099999999997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62.25</v>
      </c>
      <c r="D326" s="36">
        <v>62.866666666666667</v>
      </c>
      <c r="E326" s="36">
        <v>61.433333333333337</v>
      </c>
      <c r="F326" s="36">
        <v>60.616666666666667</v>
      </c>
      <c r="G326" s="36">
        <v>59.183333333333337</v>
      </c>
      <c r="H326" s="36">
        <v>63.683333333333337</v>
      </c>
      <c r="I326" s="36">
        <v>65.11666666666666</v>
      </c>
      <c r="J326" s="36">
        <v>65.933333333333337</v>
      </c>
      <c r="K326" s="31">
        <v>64.3</v>
      </c>
      <c r="L326" s="31">
        <v>62.05</v>
      </c>
      <c r="M326" s="31">
        <v>95.479309999999998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1459.75</v>
      </c>
      <c r="D327" s="36">
        <v>1461.25</v>
      </c>
      <c r="E327" s="36">
        <v>1423.5</v>
      </c>
      <c r="F327" s="36">
        <v>1387.25</v>
      </c>
      <c r="G327" s="36">
        <v>1349.5</v>
      </c>
      <c r="H327" s="36">
        <v>1497.5</v>
      </c>
      <c r="I327" s="36">
        <v>1535.25</v>
      </c>
      <c r="J327" s="36">
        <v>1571.5</v>
      </c>
      <c r="K327" s="31">
        <v>1499</v>
      </c>
      <c r="L327" s="31">
        <v>1425</v>
      </c>
      <c r="M327" s="31">
        <v>1.2479499999999999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2461.85</v>
      </c>
      <c r="D328" s="36">
        <v>2476.2833333333333</v>
      </c>
      <c r="E328" s="36">
        <v>2434.5666666666666</v>
      </c>
      <c r="F328" s="36">
        <v>2407.2833333333333</v>
      </c>
      <c r="G328" s="36">
        <v>2365.5666666666666</v>
      </c>
      <c r="H328" s="36">
        <v>2503.5666666666666</v>
      </c>
      <c r="I328" s="36">
        <v>2545.2833333333328</v>
      </c>
      <c r="J328" s="36">
        <v>2572.5666666666666</v>
      </c>
      <c r="K328" s="31">
        <v>2518</v>
      </c>
      <c r="L328" s="31">
        <v>2449</v>
      </c>
      <c r="M328" s="31">
        <v>5.5068999999999999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3195.1</v>
      </c>
      <c r="D329" s="36">
        <v>3206.35</v>
      </c>
      <c r="E329" s="36">
        <v>3138.75</v>
      </c>
      <c r="F329" s="36">
        <v>3082.4</v>
      </c>
      <c r="G329" s="36">
        <v>3014.8</v>
      </c>
      <c r="H329" s="36">
        <v>3262.7</v>
      </c>
      <c r="I329" s="36">
        <v>3330.2999999999993</v>
      </c>
      <c r="J329" s="36">
        <v>3386.6499999999996</v>
      </c>
      <c r="K329" s="31">
        <v>3273.95</v>
      </c>
      <c r="L329" s="31">
        <v>3150</v>
      </c>
      <c r="M329" s="31">
        <v>5.8355899999999998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1339.4</v>
      </c>
      <c r="D330" s="36">
        <v>1341.1333333333334</v>
      </c>
      <c r="E330" s="36">
        <v>1330.3166666666668</v>
      </c>
      <c r="F330" s="36">
        <v>1321.2333333333333</v>
      </c>
      <c r="G330" s="36">
        <v>1310.4166666666667</v>
      </c>
      <c r="H330" s="36">
        <v>1350.2166666666669</v>
      </c>
      <c r="I330" s="36">
        <v>1361.0333333333335</v>
      </c>
      <c r="J330" s="36">
        <v>1370.116666666667</v>
      </c>
      <c r="K330" s="31">
        <v>1351.95</v>
      </c>
      <c r="L330" s="31">
        <v>1332.05</v>
      </c>
      <c r="M330" s="31">
        <v>3.2542800000000001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948.95</v>
      </c>
      <c r="D331" s="36">
        <v>951.19999999999993</v>
      </c>
      <c r="E331" s="36">
        <v>937.64999999999986</v>
      </c>
      <c r="F331" s="36">
        <v>926.34999999999991</v>
      </c>
      <c r="G331" s="36">
        <v>912.79999999999984</v>
      </c>
      <c r="H331" s="36">
        <v>962.49999999999989</v>
      </c>
      <c r="I331" s="36">
        <v>976.04999999999984</v>
      </c>
      <c r="J331" s="36">
        <v>987.34999999999991</v>
      </c>
      <c r="K331" s="31">
        <v>964.75</v>
      </c>
      <c r="L331" s="31">
        <v>939.9</v>
      </c>
      <c r="M331" s="31">
        <v>4.5448599999999999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111.5</v>
      </c>
      <c r="D332" s="36">
        <v>111.8</v>
      </c>
      <c r="E332" s="36">
        <v>108.69999999999999</v>
      </c>
      <c r="F332" s="36">
        <v>105.89999999999999</v>
      </c>
      <c r="G332" s="36">
        <v>102.79999999999998</v>
      </c>
      <c r="H332" s="36">
        <v>114.6</v>
      </c>
      <c r="I332" s="36">
        <v>117.69999999999999</v>
      </c>
      <c r="J332" s="36">
        <v>120.5</v>
      </c>
      <c r="K332" s="31">
        <v>114.9</v>
      </c>
      <c r="L332" s="31">
        <v>109</v>
      </c>
      <c r="M332" s="31">
        <v>127.12523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223.4</v>
      </c>
      <c r="D333" s="36">
        <v>227.4</v>
      </c>
      <c r="E333" s="36">
        <v>217.10000000000002</v>
      </c>
      <c r="F333" s="36">
        <v>210.8</v>
      </c>
      <c r="G333" s="36">
        <v>200.50000000000003</v>
      </c>
      <c r="H333" s="36">
        <v>233.70000000000002</v>
      </c>
      <c r="I333" s="36">
        <v>244.00000000000003</v>
      </c>
      <c r="J333" s="36">
        <v>250.3</v>
      </c>
      <c r="K333" s="31">
        <v>237.7</v>
      </c>
      <c r="L333" s="31">
        <v>221.1</v>
      </c>
      <c r="M333" s="31">
        <v>70.854460000000003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82.5</v>
      </c>
      <c r="D334" s="36">
        <v>83.466666666666669</v>
      </c>
      <c r="E334" s="36">
        <v>81.033333333333331</v>
      </c>
      <c r="F334" s="36">
        <v>79.566666666666663</v>
      </c>
      <c r="G334" s="36">
        <v>77.133333333333326</v>
      </c>
      <c r="H334" s="36">
        <v>84.933333333333337</v>
      </c>
      <c r="I334" s="36">
        <v>87.366666666666674</v>
      </c>
      <c r="J334" s="36">
        <v>88.833333333333343</v>
      </c>
      <c r="K334" s="31">
        <v>85.9</v>
      </c>
      <c r="L334" s="31">
        <v>82</v>
      </c>
      <c r="M334" s="31">
        <v>1111.96804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211.95</v>
      </c>
      <c r="D335" s="36">
        <v>212.20000000000002</v>
      </c>
      <c r="E335" s="36">
        <v>208.90000000000003</v>
      </c>
      <c r="F335" s="36">
        <v>205.85000000000002</v>
      </c>
      <c r="G335" s="36">
        <v>202.55000000000004</v>
      </c>
      <c r="H335" s="36">
        <v>215.25000000000003</v>
      </c>
      <c r="I335" s="36">
        <v>218.55000000000004</v>
      </c>
      <c r="J335" s="36">
        <v>221.60000000000002</v>
      </c>
      <c r="K335" s="31">
        <v>215.5</v>
      </c>
      <c r="L335" s="31">
        <v>209.15</v>
      </c>
      <c r="M335" s="31">
        <v>44.517569999999999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202.7</v>
      </c>
      <c r="D336" s="36">
        <v>200.73333333333335</v>
      </c>
      <c r="E336" s="36">
        <v>197.01666666666671</v>
      </c>
      <c r="F336" s="36">
        <v>191.33333333333337</v>
      </c>
      <c r="G336" s="36">
        <v>187.61666666666673</v>
      </c>
      <c r="H336" s="36">
        <v>206.41666666666669</v>
      </c>
      <c r="I336" s="36">
        <v>210.13333333333333</v>
      </c>
      <c r="J336" s="36">
        <v>215.81666666666666</v>
      </c>
      <c r="K336" s="31">
        <v>204.45</v>
      </c>
      <c r="L336" s="31">
        <v>195.05</v>
      </c>
      <c r="M336" s="31">
        <v>194.41507999999999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54.4</v>
      </c>
      <c r="D337" s="36">
        <v>54.15</v>
      </c>
      <c r="E337" s="36">
        <v>53.3</v>
      </c>
      <c r="F337" s="36">
        <v>52.199999999999996</v>
      </c>
      <c r="G337" s="36">
        <v>51.349999999999994</v>
      </c>
      <c r="H337" s="36">
        <v>55.25</v>
      </c>
      <c r="I337" s="36">
        <v>56.100000000000009</v>
      </c>
      <c r="J337" s="36">
        <v>57.2</v>
      </c>
      <c r="K337" s="31">
        <v>55</v>
      </c>
      <c r="L337" s="31">
        <v>53.05</v>
      </c>
      <c r="M337" s="31">
        <v>107.98165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317.14999999999998</v>
      </c>
      <c r="D338" s="36">
        <v>318.33333333333331</v>
      </c>
      <c r="E338" s="36">
        <v>313.76666666666665</v>
      </c>
      <c r="F338" s="36">
        <v>310.38333333333333</v>
      </c>
      <c r="G338" s="36">
        <v>305.81666666666666</v>
      </c>
      <c r="H338" s="36">
        <v>321.71666666666664</v>
      </c>
      <c r="I338" s="36">
        <v>326.28333333333336</v>
      </c>
      <c r="J338" s="36">
        <v>329.66666666666663</v>
      </c>
      <c r="K338" s="31">
        <v>322.89999999999998</v>
      </c>
      <c r="L338" s="31">
        <v>314.95</v>
      </c>
      <c r="M338" s="31">
        <v>136.90351999999999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1260.6500000000001</v>
      </c>
      <c r="D339" s="36">
        <v>1255.3499999999999</v>
      </c>
      <c r="E339" s="36">
        <v>1245.3999999999999</v>
      </c>
      <c r="F339" s="36">
        <v>1230.1499999999999</v>
      </c>
      <c r="G339" s="36">
        <v>1220.1999999999998</v>
      </c>
      <c r="H339" s="36">
        <v>1270.5999999999999</v>
      </c>
      <c r="I339" s="36">
        <v>1280.5499999999997</v>
      </c>
      <c r="J339" s="36">
        <v>1295.8</v>
      </c>
      <c r="K339" s="31">
        <v>1265.3</v>
      </c>
      <c r="L339" s="31">
        <v>1240.0999999999999</v>
      </c>
      <c r="M339" s="31">
        <v>2.0075599999999998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139.1</v>
      </c>
      <c r="D340" s="36">
        <v>138.53333333333333</v>
      </c>
      <c r="E340" s="36">
        <v>135.86666666666667</v>
      </c>
      <c r="F340" s="36">
        <v>132.63333333333335</v>
      </c>
      <c r="G340" s="36">
        <v>129.9666666666667</v>
      </c>
      <c r="H340" s="36">
        <v>141.76666666666665</v>
      </c>
      <c r="I340" s="36">
        <v>144.43333333333334</v>
      </c>
      <c r="J340" s="36">
        <v>147.66666666666663</v>
      </c>
      <c r="K340" s="31">
        <v>141.19999999999999</v>
      </c>
      <c r="L340" s="31">
        <v>135.30000000000001</v>
      </c>
      <c r="M340" s="31">
        <v>227.76146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3011.45</v>
      </c>
      <c r="D341" s="36">
        <v>3001.85</v>
      </c>
      <c r="E341" s="36">
        <v>2972.7</v>
      </c>
      <c r="F341" s="36">
        <v>2933.95</v>
      </c>
      <c r="G341" s="36">
        <v>2904.7999999999997</v>
      </c>
      <c r="H341" s="36">
        <v>3040.6</v>
      </c>
      <c r="I341" s="36">
        <v>3069.7500000000005</v>
      </c>
      <c r="J341" s="36">
        <v>3108.5</v>
      </c>
      <c r="K341" s="31">
        <v>3031</v>
      </c>
      <c r="L341" s="31">
        <v>2963.1</v>
      </c>
      <c r="M341" s="31">
        <v>0.94194999999999995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679.4</v>
      </c>
      <c r="D342" s="36">
        <v>674.7</v>
      </c>
      <c r="E342" s="36">
        <v>667.40000000000009</v>
      </c>
      <c r="F342" s="36">
        <v>655.40000000000009</v>
      </c>
      <c r="G342" s="36">
        <v>648.10000000000014</v>
      </c>
      <c r="H342" s="36">
        <v>686.7</v>
      </c>
      <c r="I342" s="36">
        <v>694</v>
      </c>
      <c r="J342" s="36">
        <v>706</v>
      </c>
      <c r="K342" s="31">
        <v>682</v>
      </c>
      <c r="L342" s="31">
        <v>662.7</v>
      </c>
      <c r="M342" s="31">
        <v>1.96692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2580.35</v>
      </c>
      <c r="D343" s="36">
        <v>2583.2999999999997</v>
      </c>
      <c r="E343" s="36">
        <v>2555.7999999999993</v>
      </c>
      <c r="F343" s="36">
        <v>2531.2499999999995</v>
      </c>
      <c r="G343" s="36">
        <v>2503.7499999999991</v>
      </c>
      <c r="H343" s="36">
        <v>2607.8499999999995</v>
      </c>
      <c r="I343" s="36">
        <v>2635.3500000000004</v>
      </c>
      <c r="J343" s="36">
        <v>2659.8999999999996</v>
      </c>
      <c r="K343" s="31">
        <v>2610.8000000000002</v>
      </c>
      <c r="L343" s="31">
        <v>2558.75</v>
      </c>
      <c r="M343" s="31">
        <v>6.4259599999999999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92.7</v>
      </c>
      <c r="D344" s="36">
        <v>91.649999999999991</v>
      </c>
      <c r="E344" s="36">
        <v>90.049999999999983</v>
      </c>
      <c r="F344" s="36">
        <v>87.399999999999991</v>
      </c>
      <c r="G344" s="36">
        <v>85.799999999999983</v>
      </c>
      <c r="H344" s="36">
        <v>94.299999999999983</v>
      </c>
      <c r="I344" s="36">
        <v>95.899999999999977</v>
      </c>
      <c r="J344" s="36">
        <v>98.549999999999983</v>
      </c>
      <c r="K344" s="31">
        <v>93.25</v>
      </c>
      <c r="L344" s="31">
        <v>89</v>
      </c>
      <c r="M344" s="31">
        <v>14.258139999999999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445.8</v>
      </c>
      <c r="D345" s="36">
        <v>451.8</v>
      </c>
      <c r="E345" s="36">
        <v>437.05</v>
      </c>
      <c r="F345" s="36">
        <v>428.3</v>
      </c>
      <c r="G345" s="36">
        <v>413.55</v>
      </c>
      <c r="H345" s="36">
        <v>460.55</v>
      </c>
      <c r="I345" s="36">
        <v>475.3</v>
      </c>
      <c r="J345" s="36">
        <v>484.05</v>
      </c>
      <c r="K345" s="31">
        <v>466.55</v>
      </c>
      <c r="L345" s="31">
        <v>443.05</v>
      </c>
      <c r="M345" s="31">
        <v>6.3199199999999998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299.05</v>
      </c>
      <c r="D346" s="36">
        <v>300.51666666666671</v>
      </c>
      <c r="E346" s="36">
        <v>294.63333333333344</v>
      </c>
      <c r="F346" s="36">
        <v>290.21666666666675</v>
      </c>
      <c r="G346" s="36">
        <v>284.33333333333348</v>
      </c>
      <c r="H346" s="36">
        <v>304.93333333333339</v>
      </c>
      <c r="I346" s="36">
        <v>310.81666666666672</v>
      </c>
      <c r="J346" s="36">
        <v>315.23333333333335</v>
      </c>
      <c r="K346" s="31">
        <v>306.39999999999998</v>
      </c>
      <c r="L346" s="31">
        <v>296.10000000000002</v>
      </c>
      <c r="M346" s="31">
        <v>4.5819900000000002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1347.35</v>
      </c>
      <c r="D347" s="36">
        <v>1338.1333333333332</v>
      </c>
      <c r="E347" s="36">
        <v>1323.4166666666665</v>
      </c>
      <c r="F347" s="36">
        <v>1299.4833333333333</v>
      </c>
      <c r="G347" s="36">
        <v>1284.7666666666667</v>
      </c>
      <c r="H347" s="36">
        <v>1362.0666666666664</v>
      </c>
      <c r="I347" s="36">
        <v>1376.7833333333331</v>
      </c>
      <c r="J347" s="36">
        <v>1400.7166666666662</v>
      </c>
      <c r="K347" s="31">
        <v>1352.85</v>
      </c>
      <c r="L347" s="31">
        <v>1314.2</v>
      </c>
      <c r="M347" s="31">
        <v>12.377359999999999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261.60000000000002</v>
      </c>
      <c r="D348" s="36">
        <v>260.73333333333335</v>
      </c>
      <c r="E348" s="36">
        <v>258.41666666666669</v>
      </c>
      <c r="F348" s="36">
        <v>255.23333333333335</v>
      </c>
      <c r="G348" s="36">
        <v>252.91666666666669</v>
      </c>
      <c r="H348" s="36">
        <v>263.91666666666669</v>
      </c>
      <c r="I348" s="36">
        <v>266.23333333333329</v>
      </c>
      <c r="J348" s="36">
        <v>269.41666666666669</v>
      </c>
      <c r="K348" s="31">
        <v>263.05</v>
      </c>
      <c r="L348" s="31">
        <v>257.55</v>
      </c>
      <c r="M348" s="31">
        <v>92.461730000000003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545.20000000000005</v>
      </c>
      <c r="D349" s="36">
        <v>544.51666666666665</v>
      </c>
      <c r="E349" s="36">
        <v>534.98333333333335</v>
      </c>
      <c r="F349" s="36">
        <v>524.76666666666665</v>
      </c>
      <c r="G349" s="36">
        <v>515.23333333333335</v>
      </c>
      <c r="H349" s="36">
        <v>554.73333333333335</v>
      </c>
      <c r="I349" s="36">
        <v>564.26666666666665</v>
      </c>
      <c r="J349" s="36">
        <v>574.48333333333335</v>
      </c>
      <c r="K349" s="31">
        <v>554.04999999999995</v>
      </c>
      <c r="L349" s="31">
        <v>534.29999999999995</v>
      </c>
      <c r="M349" s="31">
        <v>27.998650000000001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1714.4</v>
      </c>
      <c r="D350" s="36">
        <v>1734.6833333333334</v>
      </c>
      <c r="E350" s="36">
        <v>1684.7166666666667</v>
      </c>
      <c r="F350" s="36">
        <v>1655.0333333333333</v>
      </c>
      <c r="G350" s="36">
        <v>1605.0666666666666</v>
      </c>
      <c r="H350" s="36">
        <v>1764.3666666666668</v>
      </c>
      <c r="I350" s="36">
        <v>1814.3333333333335</v>
      </c>
      <c r="J350" s="36">
        <v>1844.0166666666669</v>
      </c>
      <c r="K350" s="31">
        <v>1784.65</v>
      </c>
      <c r="L350" s="31">
        <v>1705</v>
      </c>
      <c r="M350" s="31">
        <v>11.63382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389.2</v>
      </c>
      <c r="D351" s="36">
        <v>383.81666666666666</v>
      </c>
      <c r="E351" s="36">
        <v>378.43333333333334</v>
      </c>
      <c r="F351" s="36">
        <v>367.66666666666669</v>
      </c>
      <c r="G351" s="36">
        <v>362.28333333333336</v>
      </c>
      <c r="H351" s="36">
        <v>394.58333333333331</v>
      </c>
      <c r="I351" s="36">
        <v>399.96666666666664</v>
      </c>
      <c r="J351" s="36">
        <v>410.73333333333329</v>
      </c>
      <c r="K351" s="31">
        <v>389.2</v>
      </c>
      <c r="L351" s="31">
        <v>373.05</v>
      </c>
      <c r="M351" s="31">
        <v>72.80856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8614.1</v>
      </c>
      <c r="D352" s="36">
        <v>8539.0333333333328</v>
      </c>
      <c r="E352" s="36">
        <v>8380.0666666666657</v>
      </c>
      <c r="F352" s="36">
        <v>8146.0333333333328</v>
      </c>
      <c r="G352" s="36">
        <v>7987.0666666666657</v>
      </c>
      <c r="H352" s="36">
        <v>8773.0666666666657</v>
      </c>
      <c r="I352" s="36">
        <v>8932.0333333333328</v>
      </c>
      <c r="J352" s="36">
        <v>9166.0666666666657</v>
      </c>
      <c r="K352" s="31">
        <v>8698</v>
      </c>
      <c r="L352" s="31">
        <v>8305</v>
      </c>
      <c r="M352" s="31">
        <v>4.3534100000000002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194.3</v>
      </c>
      <c r="D353" s="36">
        <v>195.96666666666667</v>
      </c>
      <c r="E353" s="36">
        <v>191.33333333333334</v>
      </c>
      <c r="F353" s="36">
        <v>188.36666666666667</v>
      </c>
      <c r="G353" s="36">
        <v>183.73333333333335</v>
      </c>
      <c r="H353" s="36">
        <v>198.93333333333334</v>
      </c>
      <c r="I353" s="36">
        <v>203.56666666666666</v>
      </c>
      <c r="J353" s="36">
        <v>206.53333333333333</v>
      </c>
      <c r="K353" s="31">
        <v>200.6</v>
      </c>
      <c r="L353" s="31">
        <v>193</v>
      </c>
      <c r="M353" s="31">
        <v>3.1141999999999999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1134.8499999999999</v>
      </c>
      <c r="D354" s="36">
        <v>1128.95</v>
      </c>
      <c r="E354" s="36">
        <v>1099.9000000000001</v>
      </c>
      <c r="F354" s="36">
        <v>1064.95</v>
      </c>
      <c r="G354" s="36">
        <v>1035.9000000000001</v>
      </c>
      <c r="H354" s="36">
        <v>1163.9000000000001</v>
      </c>
      <c r="I354" s="36">
        <v>1192.9499999999998</v>
      </c>
      <c r="J354" s="36">
        <v>1227.9000000000001</v>
      </c>
      <c r="K354" s="31">
        <v>1158</v>
      </c>
      <c r="L354" s="31">
        <v>1094</v>
      </c>
      <c r="M354" s="31">
        <v>28.573160000000001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247.7</v>
      </c>
      <c r="D355" s="36">
        <v>250.81666666666669</v>
      </c>
      <c r="E355" s="36">
        <v>242.88333333333338</v>
      </c>
      <c r="F355" s="36">
        <v>238.06666666666669</v>
      </c>
      <c r="G355" s="36">
        <v>230.13333333333338</v>
      </c>
      <c r="H355" s="36">
        <v>255.63333333333338</v>
      </c>
      <c r="I355" s="36">
        <v>263.56666666666672</v>
      </c>
      <c r="J355" s="36">
        <v>268.38333333333338</v>
      </c>
      <c r="K355" s="31">
        <v>258.75</v>
      </c>
      <c r="L355" s="31">
        <v>246</v>
      </c>
      <c r="M355" s="31">
        <v>46.101889999999997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3730.6</v>
      </c>
      <c r="D356" s="36">
        <v>3698.7666666666664</v>
      </c>
      <c r="E356" s="36">
        <v>3652.9333333333329</v>
      </c>
      <c r="F356" s="36">
        <v>3575.2666666666664</v>
      </c>
      <c r="G356" s="36">
        <v>3529.4333333333329</v>
      </c>
      <c r="H356" s="36">
        <v>3776.4333333333329</v>
      </c>
      <c r="I356" s="36">
        <v>3822.2666666666669</v>
      </c>
      <c r="J356" s="36">
        <v>3899.9333333333329</v>
      </c>
      <c r="K356" s="31">
        <v>3744.6</v>
      </c>
      <c r="L356" s="31">
        <v>3621.1</v>
      </c>
      <c r="M356" s="31">
        <v>2.6494499999999999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624.70000000000005</v>
      </c>
      <c r="D357" s="36">
        <v>629.80000000000007</v>
      </c>
      <c r="E357" s="36">
        <v>614.90000000000009</v>
      </c>
      <c r="F357" s="36">
        <v>605.1</v>
      </c>
      <c r="G357" s="36">
        <v>590.20000000000005</v>
      </c>
      <c r="H357" s="36">
        <v>639.60000000000014</v>
      </c>
      <c r="I357" s="36">
        <v>654.5</v>
      </c>
      <c r="J357" s="36">
        <v>664.30000000000018</v>
      </c>
      <c r="K357" s="31">
        <v>644.70000000000005</v>
      </c>
      <c r="L357" s="31">
        <v>620</v>
      </c>
      <c r="M357" s="31">
        <v>4.3110099999999996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411.05</v>
      </c>
      <c r="D358" s="36">
        <v>414.2166666666667</v>
      </c>
      <c r="E358" s="36">
        <v>404.58333333333337</v>
      </c>
      <c r="F358" s="36">
        <v>398.11666666666667</v>
      </c>
      <c r="G358" s="36">
        <v>388.48333333333335</v>
      </c>
      <c r="H358" s="36">
        <v>420.68333333333339</v>
      </c>
      <c r="I358" s="36">
        <v>430.31666666666672</v>
      </c>
      <c r="J358" s="36">
        <v>436.78333333333342</v>
      </c>
      <c r="K358" s="31">
        <v>423.85</v>
      </c>
      <c r="L358" s="31">
        <v>407.75</v>
      </c>
      <c r="M358" s="31">
        <v>6.7933199999999996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1314.3</v>
      </c>
      <c r="D359" s="36">
        <v>1310.8333333333333</v>
      </c>
      <c r="E359" s="36">
        <v>1304.5666666666666</v>
      </c>
      <c r="F359" s="36">
        <v>1294.8333333333333</v>
      </c>
      <c r="G359" s="36">
        <v>1288.5666666666666</v>
      </c>
      <c r="H359" s="36">
        <v>1320.5666666666666</v>
      </c>
      <c r="I359" s="36">
        <v>1326.8333333333335</v>
      </c>
      <c r="J359" s="36">
        <v>1336.5666666666666</v>
      </c>
      <c r="K359" s="31">
        <v>1317.1</v>
      </c>
      <c r="L359" s="31">
        <v>1301.0999999999999</v>
      </c>
      <c r="M359" s="31">
        <v>4.5749199999999997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34817.599999999999</v>
      </c>
      <c r="D360" s="36">
        <v>35122.216666666667</v>
      </c>
      <c r="E360" s="36">
        <v>34245.433333333334</v>
      </c>
      <c r="F360" s="36">
        <v>33673.26666666667</v>
      </c>
      <c r="G360" s="36">
        <v>32796.483333333337</v>
      </c>
      <c r="H360" s="36">
        <v>35694.383333333331</v>
      </c>
      <c r="I360" s="36">
        <v>36571.166666666672</v>
      </c>
      <c r="J360" s="36">
        <v>37143.333333333328</v>
      </c>
      <c r="K360" s="31">
        <v>35999</v>
      </c>
      <c r="L360" s="31">
        <v>34550.050000000003</v>
      </c>
      <c r="M360" s="31">
        <v>0.36688999999999999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1415.2</v>
      </c>
      <c r="D361" s="36">
        <v>1407.4166666666667</v>
      </c>
      <c r="E361" s="36">
        <v>1381.8333333333335</v>
      </c>
      <c r="F361" s="36">
        <v>1348.4666666666667</v>
      </c>
      <c r="G361" s="36">
        <v>1322.8833333333334</v>
      </c>
      <c r="H361" s="36">
        <v>1440.7833333333335</v>
      </c>
      <c r="I361" s="36">
        <v>1466.366666666667</v>
      </c>
      <c r="J361" s="36">
        <v>1499.7333333333336</v>
      </c>
      <c r="K361" s="31">
        <v>1433</v>
      </c>
      <c r="L361" s="31">
        <v>1374.05</v>
      </c>
      <c r="M361" s="31">
        <v>5.6357400000000002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8179.35</v>
      </c>
      <c r="D362" s="36">
        <v>8235.5833333333339</v>
      </c>
      <c r="E362" s="36">
        <v>8048.7666666666682</v>
      </c>
      <c r="F362" s="36">
        <v>7918.1833333333343</v>
      </c>
      <c r="G362" s="36">
        <v>7731.3666666666686</v>
      </c>
      <c r="H362" s="36">
        <v>8366.1666666666679</v>
      </c>
      <c r="I362" s="36">
        <v>8552.9833333333336</v>
      </c>
      <c r="J362" s="36">
        <v>8683.5666666666675</v>
      </c>
      <c r="K362" s="31">
        <v>8422.4</v>
      </c>
      <c r="L362" s="31">
        <v>8105</v>
      </c>
      <c r="M362" s="31">
        <v>4.9029199999999999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264.60000000000002</v>
      </c>
      <c r="D363" s="36">
        <v>264.10000000000002</v>
      </c>
      <c r="E363" s="36">
        <v>261.90000000000003</v>
      </c>
      <c r="F363" s="36">
        <v>259.2</v>
      </c>
      <c r="G363" s="36">
        <v>257</v>
      </c>
      <c r="H363" s="36">
        <v>266.80000000000007</v>
      </c>
      <c r="I363" s="36">
        <v>269.00000000000011</v>
      </c>
      <c r="J363" s="36">
        <v>271.7000000000001</v>
      </c>
      <c r="K363" s="31">
        <v>266.3</v>
      </c>
      <c r="L363" s="31">
        <v>261.39999999999998</v>
      </c>
      <c r="M363" s="31">
        <v>22.27478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4338.55</v>
      </c>
      <c r="D364" s="36">
        <v>4345.7333333333336</v>
      </c>
      <c r="E364" s="36">
        <v>4292.7666666666673</v>
      </c>
      <c r="F364" s="36">
        <v>4246.9833333333336</v>
      </c>
      <c r="G364" s="36">
        <v>4194.0166666666673</v>
      </c>
      <c r="H364" s="36">
        <v>4391.5166666666673</v>
      </c>
      <c r="I364" s="36">
        <v>4444.4833333333345</v>
      </c>
      <c r="J364" s="36">
        <v>4490.2666666666673</v>
      </c>
      <c r="K364" s="31">
        <v>4398.7</v>
      </c>
      <c r="L364" s="31">
        <v>4299.95</v>
      </c>
      <c r="M364" s="31">
        <v>5.2019999999999997E-2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2634.35</v>
      </c>
      <c r="D365" s="36">
        <v>2661.4500000000003</v>
      </c>
      <c r="E365" s="36">
        <v>2577.9000000000005</v>
      </c>
      <c r="F365" s="36">
        <v>2521.4500000000003</v>
      </c>
      <c r="G365" s="36">
        <v>2437.9000000000005</v>
      </c>
      <c r="H365" s="36">
        <v>2717.9000000000005</v>
      </c>
      <c r="I365" s="36">
        <v>2801.4500000000007</v>
      </c>
      <c r="J365" s="36">
        <v>2857.9000000000005</v>
      </c>
      <c r="K365" s="31">
        <v>2745</v>
      </c>
      <c r="L365" s="31">
        <v>2605</v>
      </c>
      <c r="M365" s="31">
        <v>4.7689899999999996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2925.25</v>
      </c>
      <c r="D366" s="36">
        <v>2910.7166666666667</v>
      </c>
      <c r="E366" s="36">
        <v>2874.5333333333333</v>
      </c>
      <c r="F366" s="36">
        <v>2823.8166666666666</v>
      </c>
      <c r="G366" s="36">
        <v>2787.6333333333332</v>
      </c>
      <c r="H366" s="36">
        <v>2961.4333333333334</v>
      </c>
      <c r="I366" s="36">
        <v>2997.6166666666668</v>
      </c>
      <c r="J366" s="36">
        <v>3048.3333333333335</v>
      </c>
      <c r="K366" s="31">
        <v>2946.9</v>
      </c>
      <c r="L366" s="31">
        <v>2860</v>
      </c>
      <c r="M366" s="31">
        <v>5.8561800000000002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818.5</v>
      </c>
      <c r="D367" s="36">
        <v>819.5333333333333</v>
      </c>
      <c r="E367" s="36">
        <v>812.96666666666658</v>
      </c>
      <c r="F367" s="36">
        <v>807.43333333333328</v>
      </c>
      <c r="G367" s="36">
        <v>800.86666666666656</v>
      </c>
      <c r="H367" s="36">
        <v>825.06666666666661</v>
      </c>
      <c r="I367" s="36">
        <v>831.63333333333321</v>
      </c>
      <c r="J367" s="36">
        <v>837.16666666666663</v>
      </c>
      <c r="K367" s="31">
        <v>826.1</v>
      </c>
      <c r="L367" s="31">
        <v>814</v>
      </c>
      <c r="M367" s="31">
        <v>5.9404399999999997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116.85</v>
      </c>
      <c r="D368" s="36">
        <v>116.41666666666667</v>
      </c>
      <c r="E368" s="36">
        <v>115.43333333333334</v>
      </c>
      <c r="F368" s="36">
        <v>114.01666666666667</v>
      </c>
      <c r="G368" s="36">
        <v>113.03333333333333</v>
      </c>
      <c r="H368" s="36">
        <v>117.83333333333334</v>
      </c>
      <c r="I368" s="36">
        <v>118.81666666666666</v>
      </c>
      <c r="J368" s="36">
        <v>120.23333333333335</v>
      </c>
      <c r="K368" s="31">
        <v>117.4</v>
      </c>
      <c r="L368" s="31">
        <v>115</v>
      </c>
      <c r="M368" s="31">
        <v>28.155270000000002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1495.6</v>
      </c>
      <c r="D369" s="36">
        <v>1473.4333333333334</v>
      </c>
      <c r="E369" s="36">
        <v>1437.1666666666667</v>
      </c>
      <c r="F369" s="36">
        <v>1378.7333333333333</v>
      </c>
      <c r="G369" s="36">
        <v>1342.4666666666667</v>
      </c>
      <c r="H369" s="36">
        <v>1531.8666666666668</v>
      </c>
      <c r="I369" s="36">
        <v>1568.1333333333332</v>
      </c>
      <c r="J369" s="36">
        <v>1626.5666666666668</v>
      </c>
      <c r="K369" s="31">
        <v>1509.7</v>
      </c>
      <c r="L369" s="31">
        <v>1415</v>
      </c>
      <c r="M369" s="31">
        <v>0.83764000000000005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4795.3999999999996</v>
      </c>
      <c r="D370" s="36">
        <v>4829.4666666666662</v>
      </c>
      <c r="E370" s="36">
        <v>4743.9333333333325</v>
      </c>
      <c r="F370" s="36">
        <v>4692.4666666666662</v>
      </c>
      <c r="G370" s="36">
        <v>4606.9333333333325</v>
      </c>
      <c r="H370" s="36">
        <v>4880.9333333333325</v>
      </c>
      <c r="I370" s="36">
        <v>4966.4666666666672</v>
      </c>
      <c r="J370" s="36">
        <v>5017.9333333333325</v>
      </c>
      <c r="K370" s="31">
        <v>4915</v>
      </c>
      <c r="L370" s="31">
        <v>4778</v>
      </c>
      <c r="M370" s="31">
        <v>4.3365600000000004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785.2</v>
      </c>
      <c r="D371" s="36">
        <v>783.08333333333337</v>
      </c>
      <c r="E371" s="36">
        <v>769.16666666666674</v>
      </c>
      <c r="F371" s="36">
        <v>753.13333333333333</v>
      </c>
      <c r="G371" s="36">
        <v>739.2166666666667</v>
      </c>
      <c r="H371" s="36">
        <v>799.11666666666679</v>
      </c>
      <c r="I371" s="36">
        <v>813.03333333333353</v>
      </c>
      <c r="J371" s="36">
        <v>829.06666666666683</v>
      </c>
      <c r="K371" s="31">
        <v>797</v>
      </c>
      <c r="L371" s="31">
        <v>767.05</v>
      </c>
      <c r="M371" s="31">
        <v>2.9960399999999998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471.55</v>
      </c>
      <c r="D372" s="36">
        <v>471.10000000000008</v>
      </c>
      <c r="E372" s="36">
        <v>457.55000000000018</v>
      </c>
      <c r="F372" s="36">
        <v>443.55000000000013</v>
      </c>
      <c r="G372" s="36">
        <v>430.00000000000023</v>
      </c>
      <c r="H372" s="36">
        <v>485.10000000000014</v>
      </c>
      <c r="I372" s="36">
        <v>498.65</v>
      </c>
      <c r="J372" s="36">
        <v>512.65000000000009</v>
      </c>
      <c r="K372" s="31">
        <v>484.65</v>
      </c>
      <c r="L372" s="31">
        <v>457.1</v>
      </c>
      <c r="M372" s="31">
        <v>42.286520000000003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374.85</v>
      </c>
      <c r="D373" s="36">
        <v>378</v>
      </c>
      <c r="E373" s="36">
        <v>368.25</v>
      </c>
      <c r="F373" s="36">
        <v>361.65</v>
      </c>
      <c r="G373" s="36">
        <v>351.9</v>
      </c>
      <c r="H373" s="36">
        <v>384.6</v>
      </c>
      <c r="I373" s="36">
        <v>394.35</v>
      </c>
      <c r="J373" s="36">
        <v>400.95000000000005</v>
      </c>
      <c r="K373" s="31">
        <v>387.75</v>
      </c>
      <c r="L373" s="31">
        <v>371.4</v>
      </c>
      <c r="M373" s="31">
        <v>120.7991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264.89999999999998</v>
      </c>
      <c r="D374" s="36">
        <v>263.68333333333334</v>
      </c>
      <c r="E374" s="36">
        <v>260.7166666666667</v>
      </c>
      <c r="F374" s="36">
        <v>256.53333333333336</v>
      </c>
      <c r="G374" s="36">
        <v>253.56666666666672</v>
      </c>
      <c r="H374" s="36">
        <v>267.86666666666667</v>
      </c>
      <c r="I374" s="36">
        <v>270.83333333333326</v>
      </c>
      <c r="J374" s="36">
        <v>275.01666666666665</v>
      </c>
      <c r="K374" s="31">
        <v>266.64999999999998</v>
      </c>
      <c r="L374" s="31">
        <v>259.5</v>
      </c>
      <c r="M374" s="31">
        <v>124.23654999999999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474.1</v>
      </c>
      <c r="D375" s="36">
        <v>474.2</v>
      </c>
      <c r="E375" s="36">
        <v>462.9</v>
      </c>
      <c r="F375" s="36">
        <v>451.7</v>
      </c>
      <c r="G375" s="36">
        <v>440.4</v>
      </c>
      <c r="H375" s="36">
        <v>485.4</v>
      </c>
      <c r="I375" s="36">
        <v>496.70000000000005</v>
      </c>
      <c r="J375" s="36">
        <v>507.9</v>
      </c>
      <c r="K375" s="31">
        <v>485.5</v>
      </c>
      <c r="L375" s="31">
        <v>463</v>
      </c>
      <c r="M375" s="31">
        <v>10.525270000000001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1005.15</v>
      </c>
      <c r="D376" s="36">
        <v>1013</v>
      </c>
      <c r="E376" s="36">
        <v>987.15000000000009</v>
      </c>
      <c r="F376" s="36">
        <v>969.15000000000009</v>
      </c>
      <c r="G376" s="36">
        <v>943.30000000000018</v>
      </c>
      <c r="H376" s="36">
        <v>1031</v>
      </c>
      <c r="I376" s="36">
        <v>1056.8499999999999</v>
      </c>
      <c r="J376" s="36">
        <v>1074.8499999999999</v>
      </c>
      <c r="K376" s="31">
        <v>1038.8499999999999</v>
      </c>
      <c r="L376" s="31">
        <v>995</v>
      </c>
      <c r="M376" s="31">
        <v>12.5625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524.54999999999995</v>
      </c>
      <c r="D377" s="36">
        <v>529.5</v>
      </c>
      <c r="E377" s="36">
        <v>517.04999999999995</v>
      </c>
      <c r="F377" s="36">
        <v>509.54999999999995</v>
      </c>
      <c r="G377" s="36">
        <v>497.09999999999991</v>
      </c>
      <c r="H377" s="36">
        <v>537</v>
      </c>
      <c r="I377" s="36">
        <v>549.45000000000005</v>
      </c>
      <c r="J377" s="36">
        <v>556.95000000000005</v>
      </c>
      <c r="K377" s="31">
        <v>541.95000000000005</v>
      </c>
      <c r="L377" s="31">
        <v>522</v>
      </c>
      <c r="M377" s="31">
        <v>2.2157200000000001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170.5</v>
      </c>
      <c r="D378" s="36">
        <v>169.46666666666667</v>
      </c>
      <c r="E378" s="36">
        <v>167.53333333333333</v>
      </c>
      <c r="F378" s="36">
        <v>164.56666666666666</v>
      </c>
      <c r="G378" s="36">
        <v>162.63333333333333</v>
      </c>
      <c r="H378" s="36">
        <v>172.43333333333334</v>
      </c>
      <c r="I378" s="36">
        <v>174.36666666666667</v>
      </c>
      <c r="J378" s="36">
        <v>177.33333333333334</v>
      </c>
      <c r="K378" s="31">
        <v>171.4</v>
      </c>
      <c r="L378" s="31">
        <v>166.5</v>
      </c>
      <c r="M378" s="31">
        <v>2.9665699999999999</v>
      </c>
      <c r="N378" s="1"/>
      <c r="O378" s="1"/>
    </row>
    <row r="379" spans="1:15" ht="12.75" customHeight="1">
      <c r="A379" s="33">
        <v>369</v>
      </c>
      <c r="B379" s="53" t="s">
        <v>891</v>
      </c>
      <c r="C379" s="31">
        <v>4901.55</v>
      </c>
      <c r="D379" s="36">
        <v>4896.5166666666664</v>
      </c>
      <c r="E379" s="36">
        <v>4883.0333333333328</v>
      </c>
      <c r="F379" s="36">
        <v>4864.5166666666664</v>
      </c>
      <c r="G379" s="36">
        <v>4851.0333333333328</v>
      </c>
      <c r="H379" s="36">
        <v>4915.0333333333328</v>
      </c>
      <c r="I379" s="36">
        <v>4928.5166666666664</v>
      </c>
      <c r="J379" s="36">
        <v>4947.0333333333328</v>
      </c>
      <c r="K379" s="31">
        <v>4910</v>
      </c>
      <c r="L379" s="31">
        <v>4878</v>
      </c>
      <c r="M379" s="31">
        <v>4.2849999999999999E-2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16420.2</v>
      </c>
      <c r="D380" s="36">
        <v>16278.150000000001</v>
      </c>
      <c r="E380" s="36">
        <v>15896.150000000001</v>
      </c>
      <c r="F380" s="36">
        <v>15372.1</v>
      </c>
      <c r="G380" s="36">
        <v>14990.1</v>
      </c>
      <c r="H380" s="36">
        <v>16802.200000000004</v>
      </c>
      <c r="I380" s="36">
        <v>17184.200000000004</v>
      </c>
      <c r="J380" s="36">
        <v>17708.250000000004</v>
      </c>
      <c r="K380" s="31">
        <v>16660.150000000001</v>
      </c>
      <c r="L380" s="31">
        <v>15754.1</v>
      </c>
      <c r="M380" s="31">
        <v>0.14874999999999999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120</v>
      </c>
      <c r="D381" s="36">
        <v>119.25</v>
      </c>
      <c r="E381" s="36">
        <v>118</v>
      </c>
      <c r="F381" s="36">
        <v>116</v>
      </c>
      <c r="G381" s="36">
        <v>114.75</v>
      </c>
      <c r="H381" s="36">
        <v>121.25</v>
      </c>
      <c r="I381" s="36">
        <v>122.5</v>
      </c>
      <c r="J381" s="36">
        <v>124.5</v>
      </c>
      <c r="K381" s="31">
        <v>120.5</v>
      </c>
      <c r="L381" s="31">
        <v>117.25</v>
      </c>
      <c r="M381" s="31">
        <v>315.28976999999998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500.45</v>
      </c>
      <c r="D382" s="36">
        <v>498.66666666666669</v>
      </c>
      <c r="E382" s="36">
        <v>490.33333333333337</v>
      </c>
      <c r="F382" s="36">
        <v>480.2166666666667</v>
      </c>
      <c r="G382" s="36">
        <v>471.88333333333338</v>
      </c>
      <c r="H382" s="36">
        <v>508.78333333333336</v>
      </c>
      <c r="I382" s="36">
        <v>517.11666666666679</v>
      </c>
      <c r="J382" s="36">
        <v>527.23333333333335</v>
      </c>
      <c r="K382" s="31">
        <v>507</v>
      </c>
      <c r="L382" s="31">
        <v>488.55</v>
      </c>
      <c r="M382" s="31">
        <v>1.41848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224.45</v>
      </c>
      <c r="D383" s="36">
        <v>225.54999999999998</v>
      </c>
      <c r="E383" s="36">
        <v>221.09999999999997</v>
      </c>
      <c r="F383" s="36">
        <v>217.74999999999997</v>
      </c>
      <c r="G383" s="36">
        <v>213.29999999999995</v>
      </c>
      <c r="H383" s="36">
        <v>228.89999999999998</v>
      </c>
      <c r="I383" s="36">
        <v>233.34999999999997</v>
      </c>
      <c r="J383" s="36">
        <v>236.7</v>
      </c>
      <c r="K383" s="31">
        <v>230</v>
      </c>
      <c r="L383" s="31">
        <v>222.2</v>
      </c>
      <c r="M383" s="31">
        <v>58.593310000000002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436.25</v>
      </c>
      <c r="D384" s="36">
        <v>441.5333333333333</v>
      </c>
      <c r="E384" s="36">
        <v>428.36666666666662</v>
      </c>
      <c r="F384" s="36">
        <v>420.48333333333329</v>
      </c>
      <c r="G384" s="36">
        <v>407.31666666666661</v>
      </c>
      <c r="H384" s="36">
        <v>449.41666666666663</v>
      </c>
      <c r="I384" s="36">
        <v>462.58333333333337</v>
      </c>
      <c r="J384" s="36">
        <v>470.46666666666664</v>
      </c>
      <c r="K384" s="31">
        <v>454.7</v>
      </c>
      <c r="L384" s="31">
        <v>433.65</v>
      </c>
      <c r="M384" s="31">
        <v>97.359089999999995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532.70000000000005</v>
      </c>
      <c r="D385" s="36">
        <v>533.68333333333339</v>
      </c>
      <c r="E385" s="36">
        <v>525.11666666666679</v>
      </c>
      <c r="F385" s="36">
        <v>517.53333333333342</v>
      </c>
      <c r="G385" s="36">
        <v>508.96666666666681</v>
      </c>
      <c r="H385" s="36">
        <v>541.26666666666677</v>
      </c>
      <c r="I385" s="36">
        <v>549.83333333333337</v>
      </c>
      <c r="J385" s="36">
        <v>557.41666666666674</v>
      </c>
      <c r="K385" s="31">
        <v>542.25</v>
      </c>
      <c r="L385" s="31">
        <v>526.1</v>
      </c>
      <c r="M385" s="31">
        <v>7.8730700000000002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632.04999999999995</v>
      </c>
      <c r="D386" s="36">
        <v>634.01666666666665</v>
      </c>
      <c r="E386" s="36">
        <v>622.0333333333333</v>
      </c>
      <c r="F386" s="36">
        <v>612.01666666666665</v>
      </c>
      <c r="G386" s="36">
        <v>600.0333333333333</v>
      </c>
      <c r="H386" s="36">
        <v>644.0333333333333</v>
      </c>
      <c r="I386" s="36">
        <v>656.01666666666665</v>
      </c>
      <c r="J386" s="36">
        <v>666.0333333333333</v>
      </c>
      <c r="K386" s="31">
        <v>646</v>
      </c>
      <c r="L386" s="31">
        <v>624</v>
      </c>
      <c r="M386" s="31">
        <v>31.758199999999999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1574.7</v>
      </c>
      <c r="D387" s="36">
        <v>1572.8166666666666</v>
      </c>
      <c r="E387" s="36">
        <v>1547.6333333333332</v>
      </c>
      <c r="F387" s="36">
        <v>1520.5666666666666</v>
      </c>
      <c r="G387" s="36">
        <v>1495.3833333333332</v>
      </c>
      <c r="H387" s="36">
        <v>1599.8833333333332</v>
      </c>
      <c r="I387" s="36">
        <v>1625.0666666666666</v>
      </c>
      <c r="J387" s="36">
        <v>1652.1333333333332</v>
      </c>
      <c r="K387" s="31">
        <v>1598</v>
      </c>
      <c r="L387" s="31">
        <v>1545.75</v>
      </c>
      <c r="M387" s="31">
        <v>0.97028999999999999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244.4</v>
      </c>
      <c r="D388" s="36">
        <v>246.83333333333334</v>
      </c>
      <c r="E388" s="36">
        <v>240.66666666666669</v>
      </c>
      <c r="F388" s="36">
        <v>236.93333333333334</v>
      </c>
      <c r="G388" s="36">
        <v>230.76666666666668</v>
      </c>
      <c r="H388" s="36">
        <v>250.56666666666669</v>
      </c>
      <c r="I388" s="36">
        <v>256.73333333333335</v>
      </c>
      <c r="J388" s="36">
        <v>260.4666666666667</v>
      </c>
      <c r="K388" s="31">
        <v>253</v>
      </c>
      <c r="L388" s="31">
        <v>243.1</v>
      </c>
      <c r="M388" s="31">
        <v>134.84133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158.6</v>
      </c>
      <c r="D389" s="36">
        <v>159.28333333333333</v>
      </c>
      <c r="E389" s="36">
        <v>156.61666666666667</v>
      </c>
      <c r="F389" s="36">
        <v>154.63333333333335</v>
      </c>
      <c r="G389" s="36">
        <v>151.9666666666667</v>
      </c>
      <c r="H389" s="36">
        <v>161.26666666666665</v>
      </c>
      <c r="I389" s="36">
        <v>163.93333333333334</v>
      </c>
      <c r="J389" s="36">
        <v>165.91666666666663</v>
      </c>
      <c r="K389" s="31">
        <v>161.94999999999999</v>
      </c>
      <c r="L389" s="31">
        <v>157.30000000000001</v>
      </c>
      <c r="M389" s="31">
        <v>19.18629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1127.3</v>
      </c>
      <c r="D390" s="36">
        <v>1124.6666666666667</v>
      </c>
      <c r="E390" s="36">
        <v>1107.6333333333334</v>
      </c>
      <c r="F390" s="36">
        <v>1087.9666666666667</v>
      </c>
      <c r="G390" s="36">
        <v>1070.9333333333334</v>
      </c>
      <c r="H390" s="36">
        <v>1144.3333333333335</v>
      </c>
      <c r="I390" s="36">
        <v>1161.3666666666668</v>
      </c>
      <c r="J390" s="36">
        <v>1181.0333333333335</v>
      </c>
      <c r="K390" s="31">
        <v>1141.7</v>
      </c>
      <c r="L390" s="31">
        <v>1105</v>
      </c>
      <c r="M390" s="31">
        <v>1.0022599999999999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293.10000000000002</v>
      </c>
      <c r="D391" s="36">
        <v>296.90000000000003</v>
      </c>
      <c r="E391" s="36">
        <v>288.30000000000007</v>
      </c>
      <c r="F391" s="36">
        <v>283.50000000000006</v>
      </c>
      <c r="G391" s="36">
        <v>274.90000000000009</v>
      </c>
      <c r="H391" s="36">
        <v>301.70000000000005</v>
      </c>
      <c r="I391" s="36">
        <v>310.30000000000007</v>
      </c>
      <c r="J391" s="36">
        <v>315.10000000000002</v>
      </c>
      <c r="K391" s="31">
        <v>305.5</v>
      </c>
      <c r="L391" s="31">
        <v>292.10000000000002</v>
      </c>
      <c r="M391" s="31">
        <v>11.41976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256.55</v>
      </c>
      <c r="D392" s="36">
        <v>259.84999999999997</v>
      </c>
      <c r="E392" s="36">
        <v>250.74999999999994</v>
      </c>
      <c r="F392" s="36">
        <v>244.95</v>
      </c>
      <c r="G392" s="36">
        <v>235.84999999999997</v>
      </c>
      <c r="H392" s="36">
        <v>265.64999999999992</v>
      </c>
      <c r="I392" s="36">
        <v>274.74999999999994</v>
      </c>
      <c r="J392" s="36">
        <v>280.5499999999999</v>
      </c>
      <c r="K392" s="31">
        <v>268.95</v>
      </c>
      <c r="L392" s="31">
        <v>254.05</v>
      </c>
      <c r="M392" s="31">
        <v>15.23311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126</v>
      </c>
      <c r="D393" s="36">
        <v>127.64999999999999</v>
      </c>
      <c r="E393" s="36">
        <v>123.89999999999998</v>
      </c>
      <c r="F393" s="36">
        <v>121.79999999999998</v>
      </c>
      <c r="G393" s="36">
        <v>118.04999999999997</v>
      </c>
      <c r="H393" s="36">
        <v>129.75</v>
      </c>
      <c r="I393" s="36">
        <v>133.5</v>
      </c>
      <c r="J393" s="36">
        <v>135.6</v>
      </c>
      <c r="K393" s="31">
        <v>131.4</v>
      </c>
      <c r="L393" s="31">
        <v>125.55</v>
      </c>
      <c r="M393" s="31">
        <v>24.177620000000001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2707.4</v>
      </c>
      <c r="D394" s="36">
        <v>2693.5666666666671</v>
      </c>
      <c r="E394" s="36">
        <v>2619.1833333333343</v>
      </c>
      <c r="F394" s="36">
        <v>2530.9666666666672</v>
      </c>
      <c r="G394" s="36">
        <v>2456.5833333333344</v>
      </c>
      <c r="H394" s="36">
        <v>2781.7833333333342</v>
      </c>
      <c r="I394" s="36">
        <v>2856.1666666666665</v>
      </c>
      <c r="J394" s="36">
        <v>2944.3833333333341</v>
      </c>
      <c r="K394" s="31">
        <v>2767.95</v>
      </c>
      <c r="L394" s="31">
        <v>2605.35</v>
      </c>
      <c r="M394" s="31">
        <v>0.31146000000000001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69.55</v>
      </c>
      <c r="D395" s="36">
        <v>70.149999999999991</v>
      </c>
      <c r="E395" s="36">
        <v>68.199999999999989</v>
      </c>
      <c r="F395" s="36">
        <v>66.849999999999994</v>
      </c>
      <c r="G395" s="36">
        <v>64.899999999999991</v>
      </c>
      <c r="H395" s="36">
        <v>71.499999999999986</v>
      </c>
      <c r="I395" s="36">
        <v>73.45</v>
      </c>
      <c r="J395" s="36">
        <v>74.799999999999983</v>
      </c>
      <c r="K395" s="31">
        <v>72.099999999999994</v>
      </c>
      <c r="L395" s="31">
        <v>68.8</v>
      </c>
      <c r="M395" s="31">
        <v>26.968060000000001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1701.05</v>
      </c>
      <c r="D396" s="36">
        <v>1714.9333333333334</v>
      </c>
      <c r="E396" s="36">
        <v>1680.8666666666668</v>
      </c>
      <c r="F396" s="36">
        <v>1660.6833333333334</v>
      </c>
      <c r="G396" s="36">
        <v>1626.6166666666668</v>
      </c>
      <c r="H396" s="36">
        <v>1735.1166666666668</v>
      </c>
      <c r="I396" s="36">
        <v>1769.1833333333334</v>
      </c>
      <c r="J396" s="36">
        <v>1789.3666666666668</v>
      </c>
      <c r="K396" s="31">
        <v>1749</v>
      </c>
      <c r="L396" s="31">
        <v>1694.75</v>
      </c>
      <c r="M396" s="31">
        <v>0.78120000000000001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208</v>
      </c>
      <c r="D397" s="36">
        <v>209.35</v>
      </c>
      <c r="E397" s="36">
        <v>205.64999999999998</v>
      </c>
      <c r="F397" s="36">
        <v>203.29999999999998</v>
      </c>
      <c r="G397" s="36">
        <v>199.59999999999997</v>
      </c>
      <c r="H397" s="36">
        <v>211.7</v>
      </c>
      <c r="I397" s="36">
        <v>215.39999999999998</v>
      </c>
      <c r="J397" s="36">
        <v>217.75</v>
      </c>
      <c r="K397" s="31">
        <v>213.05</v>
      </c>
      <c r="L397" s="31">
        <v>207</v>
      </c>
      <c r="M397" s="31">
        <v>26.664809999999999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854.75</v>
      </c>
      <c r="D398" s="36">
        <v>864.2166666666667</v>
      </c>
      <c r="E398" s="36">
        <v>840.53333333333342</v>
      </c>
      <c r="F398" s="36">
        <v>826.31666666666672</v>
      </c>
      <c r="G398" s="36">
        <v>802.63333333333344</v>
      </c>
      <c r="H398" s="36">
        <v>878.43333333333339</v>
      </c>
      <c r="I398" s="36">
        <v>902.11666666666679</v>
      </c>
      <c r="J398" s="36">
        <v>916.33333333333337</v>
      </c>
      <c r="K398" s="31">
        <v>887.9</v>
      </c>
      <c r="L398" s="31">
        <v>850</v>
      </c>
      <c r="M398" s="31">
        <v>3.0364900000000001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2878.95</v>
      </c>
      <c r="D399" s="36">
        <v>2865.15</v>
      </c>
      <c r="E399" s="36">
        <v>2846.8500000000004</v>
      </c>
      <c r="F399" s="36">
        <v>2814.7500000000005</v>
      </c>
      <c r="G399" s="36">
        <v>2796.4500000000007</v>
      </c>
      <c r="H399" s="36">
        <v>2897.25</v>
      </c>
      <c r="I399" s="36">
        <v>2915.55</v>
      </c>
      <c r="J399" s="36">
        <v>2947.6499999999996</v>
      </c>
      <c r="K399" s="31">
        <v>2883.45</v>
      </c>
      <c r="L399" s="31">
        <v>2833.05</v>
      </c>
      <c r="M399" s="31">
        <v>45.846960000000003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104.1</v>
      </c>
      <c r="D400" s="36">
        <v>105.23333333333333</v>
      </c>
      <c r="E400" s="36">
        <v>102.61666666666667</v>
      </c>
      <c r="F400" s="36">
        <v>101.13333333333334</v>
      </c>
      <c r="G400" s="36">
        <v>98.51666666666668</v>
      </c>
      <c r="H400" s="36">
        <v>106.71666666666667</v>
      </c>
      <c r="I400" s="36">
        <v>109.33333333333331</v>
      </c>
      <c r="J400" s="36">
        <v>110.81666666666666</v>
      </c>
      <c r="K400" s="31">
        <v>107.85</v>
      </c>
      <c r="L400" s="31">
        <v>103.75</v>
      </c>
      <c r="M400" s="31">
        <v>10.447979999999999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709.3</v>
      </c>
      <c r="D401" s="36">
        <v>709.9</v>
      </c>
      <c r="E401" s="36">
        <v>704.9</v>
      </c>
      <c r="F401" s="36">
        <v>700.5</v>
      </c>
      <c r="G401" s="36">
        <v>695.5</v>
      </c>
      <c r="H401" s="36">
        <v>714.3</v>
      </c>
      <c r="I401" s="36">
        <v>719.3</v>
      </c>
      <c r="J401" s="36">
        <v>723.69999999999993</v>
      </c>
      <c r="K401" s="31">
        <v>714.9</v>
      </c>
      <c r="L401" s="31">
        <v>705.5</v>
      </c>
      <c r="M401" s="31">
        <v>0.32190000000000002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1584.2</v>
      </c>
      <c r="D402" s="36">
        <v>1579.5833333333333</v>
      </c>
      <c r="E402" s="36">
        <v>1569.3666666666666</v>
      </c>
      <c r="F402" s="36">
        <v>1554.5333333333333</v>
      </c>
      <c r="G402" s="36">
        <v>1544.3166666666666</v>
      </c>
      <c r="H402" s="36">
        <v>1594.4166666666665</v>
      </c>
      <c r="I402" s="36">
        <v>1604.6333333333332</v>
      </c>
      <c r="J402" s="36">
        <v>1619.4666666666665</v>
      </c>
      <c r="K402" s="31">
        <v>1589.8</v>
      </c>
      <c r="L402" s="31">
        <v>1564.75</v>
      </c>
      <c r="M402" s="31">
        <v>1.76074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701.5</v>
      </c>
      <c r="D403" s="36">
        <v>699.5</v>
      </c>
      <c r="E403" s="36">
        <v>696</v>
      </c>
      <c r="F403" s="36">
        <v>690.5</v>
      </c>
      <c r="G403" s="36">
        <v>687</v>
      </c>
      <c r="H403" s="36">
        <v>705</v>
      </c>
      <c r="I403" s="36">
        <v>708.5</v>
      </c>
      <c r="J403" s="36">
        <v>714</v>
      </c>
      <c r="K403" s="31">
        <v>703</v>
      </c>
      <c r="L403" s="31">
        <v>694</v>
      </c>
      <c r="M403" s="31">
        <v>9.8191900000000008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1489.7</v>
      </c>
      <c r="D404" s="36">
        <v>1490.4833333333333</v>
      </c>
      <c r="E404" s="36">
        <v>1477.5166666666667</v>
      </c>
      <c r="F404" s="36">
        <v>1465.3333333333333</v>
      </c>
      <c r="G404" s="36">
        <v>1452.3666666666666</v>
      </c>
      <c r="H404" s="36">
        <v>1502.6666666666667</v>
      </c>
      <c r="I404" s="36">
        <v>1515.6333333333334</v>
      </c>
      <c r="J404" s="36">
        <v>1527.8166666666668</v>
      </c>
      <c r="K404" s="31">
        <v>1503.45</v>
      </c>
      <c r="L404" s="31">
        <v>1478.3</v>
      </c>
      <c r="M404" s="31">
        <v>6.4132600000000002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123.65</v>
      </c>
      <c r="D405" s="36">
        <v>125.55000000000001</v>
      </c>
      <c r="E405" s="36">
        <v>120.30000000000001</v>
      </c>
      <c r="F405" s="36">
        <v>116.95</v>
      </c>
      <c r="G405" s="36">
        <v>111.7</v>
      </c>
      <c r="H405" s="36">
        <v>128.90000000000003</v>
      </c>
      <c r="I405" s="36">
        <v>134.15000000000003</v>
      </c>
      <c r="J405" s="36">
        <v>137.50000000000003</v>
      </c>
      <c r="K405" s="31">
        <v>130.80000000000001</v>
      </c>
      <c r="L405" s="31">
        <v>122.2</v>
      </c>
      <c r="M405" s="31">
        <v>630.37512000000004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4239.75</v>
      </c>
      <c r="D406" s="36">
        <v>4229.8666666666668</v>
      </c>
      <c r="E406" s="36">
        <v>4189.7833333333338</v>
      </c>
      <c r="F406" s="36">
        <v>4139.8166666666666</v>
      </c>
      <c r="G406" s="36">
        <v>4099.7333333333336</v>
      </c>
      <c r="H406" s="36">
        <v>4279.8333333333339</v>
      </c>
      <c r="I406" s="36">
        <v>4319.9166666666661</v>
      </c>
      <c r="J406" s="36">
        <v>4369.8833333333341</v>
      </c>
      <c r="K406" s="31">
        <v>4269.95</v>
      </c>
      <c r="L406" s="31">
        <v>4179.8999999999996</v>
      </c>
      <c r="M406" s="31">
        <v>1.6086199999999999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2470</v>
      </c>
      <c r="D407" s="36">
        <v>2453.5666666666666</v>
      </c>
      <c r="E407" s="36">
        <v>2427.4333333333334</v>
      </c>
      <c r="F407" s="36">
        <v>2384.8666666666668</v>
      </c>
      <c r="G407" s="36">
        <v>2358.7333333333336</v>
      </c>
      <c r="H407" s="36">
        <v>2496.1333333333332</v>
      </c>
      <c r="I407" s="36">
        <v>2522.2666666666664</v>
      </c>
      <c r="J407" s="36">
        <v>2564.833333333333</v>
      </c>
      <c r="K407" s="31">
        <v>2479.6999999999998</v>
      </c>
      <c r="L407" s="31">
        <v>2411</v>
      </c>
      <c r="M407" s="31">
        <v>5.6323999999999996</v>
      </c>
      <c r="N407" s="1"/>
      <c r="O407" s="1"/>
    </row>
    <row r="408" spans="1:15" ht="12.75" customHeight="1">
      <c r="A408" s="33">
        <v>398</v>
      </c>
      <c r="B408" s="53" t="s">
        <v>892</v>
      </c>
      <c r="C408" s="31">
        <v>1687.45</v>
      </c>
      <c r="D408" s="36">
        <v>1681.1500000000003</v>
      </c>
      <c r="E408" s="36">
        <v>1654.9000000000005</v>
      </c>
      <c r="F408" s="36">
        <v>1622.3500000000001</v>
      </c>
      <c r="G408" s="36">
        <v>1596.1000000000004</v>
      </c>
      <c r="H408" s="36">
        <v>1713.7000000000007</v>
      </c>
      <c r="I408" s="36">
        <v>1739.9500000000003</v>
      </c>
      <c r="J408" s="36">
        <v>1772.5000000000009</v>
      </c>
      <c r="K408" s="31">
        <v>1707.4</v>
      </c>
      <c r="L408" s="31">
        <v>1648.6</v>
      </c>
      <c r="M408" s="31">
        <v>0.64114000000000004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112.85</v>
      </c>
      <c r="D409" s="36">
        <v>112.53333333333335</v>
      </c>
      <c r="E409" s="36">
        <v>111.7166666666667</v>
      </c>
      <c r="F409" s="36">
        <v>110.58333333333336</v>
      </c>
      <c r="G409" s="36">
        <v>109.76666666666671</v>
      </c>
      <c r="H409" s="36">
        <v>113.66666666666669</v>
      </c>
      <c r="I409" s="36">
        <v>114.48333333333332</v>
      </c>
      <c r="J409" s="36">
        <v>115.61666666666667</v>
      </c>
      <c r="K409" s="31">
        <v>113.35</v>
      </c>
      <c r="L409" s="31">
        <v>111.4</v>
      </c>
      <c r="M409" s="31">
        <v>118.23565000000001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7810.25</v>
      </c>
      <c r="D410" s="36">
        <v>7841.3</v>
      </c>
      <c r="E410" s="36">
        <v>7702.6500000000005</v>
      </c>
      <c r="F410" s="36">
        <v>7595.05</v>
      </c>
      <c r="G410" s="36">
        <v>7456.4000000000005</v>
      </c>
      <c r="H410" s="36">
        <v>7948.9000000000005</v>
      </c>
      <c r="I410" s="36">
        <v>8087.55</v>
      </c>
      <c r="J410" s="36">
        <v>8195.1500000000015</v>
      </c>
      <c r="K410" s="31">
        <v>7979.95</v>
      </c>
      <c r="L410" s="31">
        <v>7733.7</v>
      </c>
      <c r="M410" s="31">
        <v>0.15508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1464.05</v>
      </c>
      <c r="D411" s="36">
        <v>1467.3166666666666</v>
      </c>
      <c r="E411" s="36">
        <v>1445.4833333333331</v>
      </c>
      <c r="F411" s="36">
        <v>1426.9166666666665</v>
      </c>
      <c r="G411" s="36">
        <v>1405.083333333333</v>
      </c>
      <c r="H411" s="36">
        <v>1485.8833333333332</v>
      </c>
      <c r="I411" s="36">
        <v>1507.7166666666667</v>
      </c>
      <c r="J411" s="36">
        <v>1526.2833333333333</v>
      </c>
      <c r="K411" s="31">
        <v>1489.15</v>
      </c>
      <c r="L411" s="31">
        <v>1448.75</v>
      </c>
      <c r="M411" s="31">
        <v>0.74199000000000004</v>
      </c>
      <c r="N411" s="1"/>
      <c r="O411" s="1"/>
    </row>
    <row r="412" spans="1:15" ht="12.75" customHeight="1">
      <c r="A412" s="33">
        <v>402</v>
      </c>
      <c r="B412" t="s">
        <v>893</v>
      </c>
      <c r="C412" s="31">
        <v>356.15</v>
      </c>
      <c r="D412" s="36">
        <v>356.45</v>
      </c>
      <c r="E412" s="36">
        <v>349.29999999999995</v>
      </c>
      <c r="F412" s="36">
        <v>342.45</v>
      </c>
      <c r="G412" s="36">
        <v>335.29999999999995</v>
      </c>
      <c r="H412" s="36">
        <v>363.29999999999995</v>
      </c>
      <c r="I412" s="36">
        <v>370.44999999999993</v>
      </c>
      <c r="J412" s="36">
        <v>377.29999999999995</v>
      </c>
      <c r="K412" s="31">
        <v>363.6</v>
      </c>
      <c r="L412" s="31">
        <v>349.6</v>
      </c>
      <c r="M412" s="31">
        <v>3.76091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2892.7</v>
      </c>
      <c r="D413" s="36">
        <v>2897.5833333333335</v>
      </c>
      <c r="E413" s="36">
        <v>2859.166666666667</v>
      </c>
      <c r="F413" s="36">
        <v>2825.6333333333337</v>
      </c>
      <c r="G413" s="36">
        <v>2787.2166666666672</v>
      </c>
      <c r="H413" s="36">
        <v>2931.1166666666668</v>
      </c>
      <c r="I413" s="36">
        <v>2969.5333333333338</v>
      </c>
      <c r="J413" s="36">
        <v>3003.0666666666666</v>
      </c>
      <c r="K413" s="31">
        <v>2936</v>
      </c>
      <c r="L413" s="31">
        <v>2864.05</v>
      </c>
      <c r="M413" s="31">
        <v>1.4198999999999999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335.75</v>
      </c>
      <c r="D414" s="36">
        <v>335.43333333333334</v>
      </c>
      <c r="E414" s="36">
        <v>331.91666666666669</v>
      </c>
      <c r="F414" s="36">
        <v>328.08333333333337</v>
      </c>
      <c r="G414" s="36">
        <v>324.56666666666672</v>
      </c>
      <c r="H414" s="36">
        <v>339.26666666666665</v>
      </c>
      <c r="I414" s="36">
        <v>342.7833333333333</v>
      </c>
      <c r="J414" s="36">
        <v>346.61666666666662</v>
      </c>
      <c r="K414" s="31">
        <v>338.95</v>
      </c>
      <c r="L414" s="31">
        <v>331.6</v>
      </c>
      <c r="M414" s="31">
        <v>1.13937</v>
      </c>
      <c r="N414" s="1"/>
      <c r="O414" s="1"/>
    </row>
    <row r="415" spans="1:15" ht="12.75" customHeight="1">
      <c r="A415" s="33">
        <v>405</v>
      </c>
      <c r="B415" s="53" t="s">
        <v>894</v>
      </c>
      <c r="C415" s="31">
        <v>964.7</v>
      </c>
      <c r="D415" s="36">
        <v>961.75</v>
      </c>
      <c r="E415" s="36">
        <v>954</v>
      </c>
      <c r="F415" s="36">
        <v>943.3</v>
      </c>
      <c r="G415" s="36">
        <v>935.55</v>
      </c>
      <c r="H415" s="36">
        <v>972.45</v>
      </c>
      <c r="I415" s="36">
        <v>980.2</v>
      </c>
      <c r="J415" s="36">
        <v>990.90000000000009</v>
      </c>
      <c r="K415" s="31">
        <v>969.5</v>
      </c>
      <c r="L415" s="31">
        <v>951.05</v>
      </c>
      <c r="M415" s="31">
        <v>0.40029999999999999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767.75</v>
      </c>
      <c r="D416" s="36">
        <v>753.78333333333342</v>
      </c>
      <c r="E416" s="36">
        <v>734.91666666666686</v>
      </c>
      <c r="F416" s="36">
        <v>702.08333333333348</v>
      </c>
      <c r="G416" s="36">
        <v>683.21666666666692</v>
      </c>
      <c r="H416" s="36">
        <v>786.61666666666679</v>
      </c>
      <c r="I416" s="36">
        <v>805.48333333333335</v>
      </c>
      <c r="J416" s="36">
        <v>838.31666666666672</v>
      </c>
      <c r="K416" s="31">
        <v>772.65</v>
      </c>
      <c r="L416" s="31">
        <v>720.95</v>
      </c>
      <c r="M416" s="31">
        <v>2.06515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25343.200000000001</v>
      </c>
      <c r="D417" s="36">
        <v>25232.850000000002</v>
      </c>
      <c r="E417" s="36">
        <v>25060.350000000006</v>
      </c>
      <c r="F417" s="36">
        <v>24777.500000000004</v>
      </c>
      <c r="G417" s="36">
        <v>24605.000000000007</v>
      </c>
      <c r="H417" s="36">
        <v>25515.700000000004</v>
      </c>
      <c r="I417" s="36">
        <v>25688.199999999997</v>
      </c>
      <c r="J417" s="36">
        <v>25971.050000000003</v>
      </c>
      <c r="K417" s="31">
        <v>25405.35</v>
      </c>
      <c r="L417" s="31">
        <v>24950</v>
      </c>
      <c r="M417" s="31">
        <v>0.92583000000000004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42.1</v>
      </c>
      <c r="D418" s="36">
        <v>42.500000000000007</v>
      </c>
      <c r="E418" s="36">
        <v>41.550000000000011</v>
      </c>
      <c r="F418" s="36">
        <v>41.000000000000007</v>
      </c>
      <c r="G418" s="36">
        <v>40.050000000000011</v>
      </c>
      <c r="H418" s="36">
        <v>43.050000000000011</v>
      </c>
      <c r="I418" s="36">
        <v>44.000000000000014</v>
      </c>
      <c r="J418" s="36">
        <v>44.550000000000011</v>
      </c>
      <c r="K418" s="31">
        <v>43.45</v>
      </c>
      <c r="L418" s="31">
        <v>41.95</v>
      </c>
      <c r="M418" s="31">
        <v>63.420009999999998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2308.9499999999998</v>
      </c>
      <c r="D419" s="36">
        <v>2302.2000000000003</v>
      </c>
      <c r="E419" s="36">
        <v>2271.5000000000005</v>
      </c>
      <c r="F419" s="36">
        <v>2234.0500000000002</v>
      </c>
      <c r="G419" s="36">
        <v>2203.3500000000004</v>
      </c>
      <c r="H419" s="36">
        <v>2339.6500000000005</v>
      </c>
      <c r="I419" s="36">
        <v>2370.3500000000004</v>
      </c>
      <c r="J419" s="36">
        <v>2407.8000000000006</v>
      </c>
      <c r="K419" s="31">
        <v>2332.9</v>
      </c>
      <c r="L419" s="31">
        <v>2264.75</v>
      </c>
      <c r="M419" s="31">
        <v>11.74081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579.35</v>
      </c>
      <c r="D420" s="36">
        <v>574.23333333333335</v>
      </c>
      <c r="E420" s="36">
        <v>565.31666666666672</v>
      </c>
      <c r="F420" s="36">
        <v>551.28333333333342</v>
      </c>
      <c r="G420" s="36">
        <v>542.36666666666679</v>
      </c>
      <c r="H420" s="36">
        <v>588.26666666666665</v>
      </c>
      <c r="I420" s="36">
        <v>597.18333333333317</v>
      </c>
      <c r="J420" s="36">
        <v>611.21666666666658</v>
      </c>
      <c r="K420" s="31">
        <v>583.15</v>
      </c>
      <c r="L420" s="31">
        <v>560.20000000000005</v>
      </c>
      <c r="M420" s="31">
        <v>14.79163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4834.3999999999996</v>
      </c>
      <c r="D421" s="36">
        <v>4811.7666666666664</v>
      </c>
      <c r="E421" s="36">
        <v>4768.5333333333328</v>
      </c>
      <c r="F421" s="36">
        <v>4702.6666666666661</v>
      </c>
      <c r="G421" s="36">
        <v>4659.4333333333325</v>
      </c>
      <c r="H421" s="36">
        <v>4877.6333333333332</v>
      </c>
      <c r="I421" s="36">
        <v>4920.8666666666668</v>
      </c>
      <c r="J421" s="36">
        <v>4986.7333333333336</v>
      </c>
      <c r="K421" s="31">
        <v>4855</v>
      </c>
      <c r="L421" s="31">
        <v>4745.8999999999996</v>
      </c>
      <c r="M421" s="31">
        <v>1.71827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1274.5999999999999</v>
      </c>
      <c r="D422" s="36">
        <v>1265.55</v>
      </c>
      <c r="E422" s="36">
        <v>1216.0999999999999</v>
      </c>
      <c r="F422" s="36">
        <v>1157.5999999999999</v>
      </c>
      <c r="G422" s="36">
        <v>1108.1499999999999</v>
      </c>
      <c r="H422" s="36">
        <v>1324.05</v>
      </c>
      <c r="I422" s="36">
        <v>1373.5000000000002</v>
      </c>
      <c r="J422" s="36">
        <v>1432</v>
      </c>
      <c r="K422" s="31">
        <v>1315</v>
      </c>
      <c r="L422" s="31">
        <v>1207.05</v>
      </c>
      <c r="M422" s="31">
        <v>4.8022200000000002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8544.15</v>
      </c>
      <c r="D423" s="36">
        <v>8764.7166666666672</v>
      </c>
      <c r="E423" s="36">
        <v>8239.4333333333343</v>
      </c>
      <c r="F423" s="36">
        <v>7934.7166666666672</v>
      </c>
      <c r="G423" s="36">
        <v>7409.4333333333343</v>
      </c>
      <c r="H423" s="36">
        <v>9069.4333333333343</v>
      </c>
      <c r="I423" s="36">
        <v>9594.7166666666672</v>
      </c>
      <c r="J423" s="36">
        <v>9899.4333333333343</v>
      </c>
      <c r="K423" s="31">
        <v>9290</v>
      </c>
      <c r="L423" s="31">
        <v>8460</v>
      </c>
      <c r="M423" s="31">
        <v>5.6541899999999998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663.05</v>
      </c>
      <c r="D424" s="36">
        <v>659.05000000000007</v>
      </c>
      <c r="E424" s="36">
        <v>649.00000000000011</v>
      </c>
      <c r="F424" s="36">
        <v>634.95000000000005</v>
      </c>
      <c r="G424" s="36">
        <v>624.90000000000009</v>
      </c>
      <c r="H424" s="36">
        <v>673.10000000000014</v>
      </c>
      <c r="I424" s="36">
        <v>683.15000000000009</v>
      </c>
      <c r="J424" s="36">
        <v>697.20000000000016</v>
      </c>
      <c r="K424" s="31">
        <v>669.1</v>
      </c>
      <c r="L424" s="31">
        <v>645</v>
      </c>
      <c r="M424" s="31">
        <v>23.601579999999998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745.45</v>
      </c>
      <c r="D425" s="36">
        <v>739.30000000000007</v>
      </c>
      <c r="E425" s="36">
        <v>729.50000000000011</v>
      </c>
      <c r="F425" s="36">
        <v>713.55000000000007</v>
      </c>
      <c r="G425" s="36">
        <v>703.75000000000011</v>
      </c>
      <c r="H425" s="36">
        <v>755.25000000000011</v>
      </c>
      <c r="I425" s="36">
        <v>765.05000000000007</v>
      </c>
      <c r="J425" s="36">
        <v>781.00000000000011</v>
      </c>
      <c r="K425" s="31">
        <v>749.1</v>
      </c>
      <c r="L425" s="31">
        <v>723.35</v>
      </c>
      <c r="M425" s="31">
        <v>3.5146000000000002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552.9</v>
      </c>
      <c r="D426" s="36">
        <v>552.81666666666672</v>
      </c>
      <c r="E426" s="36">
        <v>548.03333333333342</v>
      </c>
      <c r="F426" s="36">
        <v>543.16666666666674</v>
      </c>
      <c r="G426" s="36">
        <v>538.38333333333344</v>
      </c>
      <c r="H426" s="36">
        <v>557.68333333333339</v>
      </c>
      <c r="I426" s="36">
        <v>562.4666666666667</v>
      </c>
      <c r="J426" s="36">
        <v>567.33333333333337</v>
      </c>
      <c r="K426" s="31">
        <v>557.6</v>
      </c>
      <c r="L426" s="31">
        <v>547.95000000000005</v>
      </c>
      <c r="M426" s="31">
        <v>1.45984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730.95</v>
      </c>
      <c r="D427" s="36">
        <v>730.31666666666661</v>
      </c>
      <c r="E427" s="36">
        <v>722.73333333333323</v>
      </c>
      <c r="F427" s="36">
        <v>714.51666666666665</v>
      </c>
      <c r="G427" s="36">
        <v>706.93333333333328</v>
      </c>
      <c r="H427" s="36">
        <v>738.53333333333319</v>
      </c>
      <c r="I427" s="36">
        <v>746.11666666666667</v>
      </c>
      <c r="J427" s="36">
        <v>754.33333333333314</v>
      </c>
      <c r="K427" s="31">
        <v>737.9</v>
      </c>
      <c r="L427" s="31">
        <v>722.1</v>
      </c>
      <c r="M427" s="31">
        <v>181.45125999999999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125.95</v>
      </c>
      <c r="D428" s="36">
        <v>124.66666666666667</v>
      </c>
      <c r="E428" s="36">
        <v>122.73333333333335</v>
      </c>
      <c r="F428" s="36">
        <v>119.51666666666668</v>
      </c>
      <c r="G428" s="36">
        <v>117.58333333333336</v>
      </c>
      <c r="H428" s="36">
        <v>127.88333333333334</v>
      </c>
      <c r="I428" s="36">
        <v>129.81666666666666</v>
      </c>
      <c r="J428" s="36">
        <v>133.03333333333333</v>
      </c>
      <c r="K428" s="31">
        <v>126.6</v>
      </c>
      <c r="L428" s="31">
        <v>121.45</v>
      </c>
      <c r="M428" s="31">
        <v>312.90051999999997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485.5</v>
      </c>
      <c r="D429" s="36">
        <v>485.3</v>
      </c>
      <c r="E429" s="36">
        <v>474.25</v>
      </c>
      <c r="F429" s="36">
        <v>463</v>
      </c>
      <c r="G429" s="36">
        <v>451.95</v>
      </c>
      <c r="H429" s="36">
        <v>496.55</v>
      </c>
      <c r="I429" s="36">
        <v>507.60000000000008</v>
      </c>
      <c r="J429" s="36">
        <v>518.85</v>
      </c>
      <c r="K429" s="31">
        <v>496.35</v>
      </c>
      <c r="L429" s="31">
        <v>474.05</v>
      </c>
      <c r="M429" s="31">
        <v>13.398899999999999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120.9</v>
      </c>
      <c r="D430" s="36">
        <v>121.93333333333332</v>
      </c>
      <c r="E430" s="36">
        <v>119.06666666666665</v>
      </c>
      <c r="F430" s="36">
        <v>117.23333333333332</v>
      </c>
      <c r="G430" s="36">
        <v>114.36666666666665</v>
      </c>
      <c r="H430" s="36">
        <v>123.76666666666665</v>
      </c>
      <c r="I430" s="36">
        <v>126.63333333333333</v>
      </c>
      <c r="J430" s="36">
        <v>128.46666666666664</v>
      </c>
      <c r="K430" s="31">
        <v>124.8</v>
      </c>
      <c r="L430" s="31">
        <v>120.1</v>
      </c>
      <c r="M430" s="31">
        <v>8.58141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343.4</v>
      </c>
      <c r="D431" s="36">
        <v>343.18333333333334</v>
      </c>
      <c r="E431" s="36">
        <v>340.36666666666667</v>
      </c>
      <c r="F431" s="36">
        <v>337.33333333333331</v>
      </c>
      <c r="G431" s="36">
        <v>334.51666666666665</v>
      </c>
      <c r="H431" s="36">
        <v>346.2166666666667</v>
      </c>
      <c r="I431" s="36">
        <v>349.03333333333342</v>
      </c>
      <c r="J431" s="36">
        <v>352.06666666666672</v>
      </c>
      <c r="K431" s="31">
        <v>346</v>
      </c>
      <c r="L431" s="31">
        <v>340.15</v>
      </c>
      <c r="M431" s="31">
        <v>1.7692699999999999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363</v>
      </c>
      <c r="D432" s="36">
        <v>355.63333333333338</v>
      </c>
      <c r="E432" s="36">
        <v>348.26666666666677</v>
      </c>
      <c r="F432" s="36">
        <v>333.53333333333336</v>
      </c>
      <c r="G432" s="36">
        <v>326.16666666666674</v>
      </c>
      <c r="H432" s="36">
        <v>370.36666666666679</v>
      </c>
      <c r="I432" s="36">
        <v>377.73333333333346</v>
      </c>
      <c r="J432" s="36">
        <v>392.46666666666681</v>
      </c>
      <c r="K432" s="31">
        <v>363</v>
      </c>
      <c r="L432" s="31">
        <v>340.9</v>
      </c>
      <c r="M432" s="31">
        <v>1.53328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1571.25</v>
      </c>
      <c r="D433" s="36">
        <v>1563.6499999999999</v>
      </c>
      <c r="E433" s="36">
        <v>1551.0499999999997</v>
      </c>
      <c r="F433" s="36">
        <v>1530.85</v>
      </c>
      <c r="G433" s="36">
        <v>1518.2499999999998</v>
      </c>
      <c r="H433" s="36">
        <v>1583.8499999999997</v>
      </c>
      <c r="I433" s="36">
        <v>1596.4499999999996</v>
      </c>
      <c r="J433" s="36">
        <v>1616.6499999999996</v>
      </c>
      <c r="K433" s="31">
        <v>1576.25</v>
      </c>
      <c r="L433" s="31">
        <v>1543.45</v>
      </c>
      <c r="M433" s="31">
        <v>22.818729999999999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591.15</v>
      </c>
      <c r="D434" s="36">
        <v>592.58333333333337</v>
      </c>
      <c r="E434" s="36">
        <v>586.66666666666674</v>
      </c>
      <c r="F434" s="36">
        <v>582.18333333333339</v>
      </c>
      <c r="G434" s="36">
        <v>576.26666666666677</v>
      </c>
      <c r="H434" s="36">
        <v>597.06666666666672</v>
      </c>
      <c r="I434" s="36">
        <v>602.98333333333346</v>
      </c>
      <c r="J434" s="36">
        <v>607.4666666666667</v>
      </c>
      <c r="K434" s="31">
        <v>598.5</v>
      </c>
      <c r="L434" s="31">
        <v>588.1</v>
      </c>
      <c r="M434" s="31">
        <v>3.63598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3850.15</v>
      </c>
      <c r="D435" s="36">
        <v>3782.4</v>
      </c>
      <c r="E435" s="36">
        <v>3690</v>
      </c>
      <c r="F435" s="36">
        <v>3529.85</v>
      </c>
      <c r="G435" s="36">
        <v>3437.45</v>
      </c>
      <c r="H435" s="36">
        <v>3942.55</v>
      </c>
      <c r="I435" s="36">
        <v>4034.9500000000007</v>
      </c>
      <c r="J435" s="36">
        <v>4195.1000000000004</v>
      </c>
      <c r="K435" s="31">
        <v>3874.8</v>
      </c>
      <c r="L435" s="31">
        <v>3622.25</v>
      </c>
      <c r="M435" s="31">
        <v>3.07707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1022.05</v>
      </c>
      <c r="D436" s="36">
        <v>1035.8666666666668</v>
      </c>
      <c r="E436" s="36">
        <v>999.73333333333358</v>
      </c>
      <c r="F436" s="36">
        <v>977.41666666666674</v>
      </c>
      <c r="G436" s="36">
        <v>941.28333333333353</v>
      </c>
      <c r="H436" s="36">
        <v>1058.1833333333336</v>
      </c>
      <c r="I436" s="36">
        <v>1094.3166666666668</v>
      </c>
      <c r="J436" s="36">
        <v>1116.6333333333337</v>
      </c>
      <c r="K436" s="31">
        <v>1072</v>
      </c>
      <c r="L436" s="31">
        <v>1013.55</v>
      </c>
      <c r="M436" s="31">
        <v>0.64173999999999998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392.3</v>
      </c>
      <c r="D437" s="36">
        <v>392.90000000000003</v>
      </c>
      <c r="E437" s="36">
        <v>385.40000000000009</v>
      </c>
      <c r="F437" s="36">
        <v>378.50000000000006</v>
      </c>
      <c r="G437" s="36">
        <v>371.00000000000011</v>
      </c>
      <c r="H437" s="36">
        <v>399.80000000000007</v>
      </c>
      <c r="I437" s="36">
        <v>407.29999999999995</v>
      </c>
      <c r="J437" s="36">
        <v>414.20000000000005</v>
      </c>
      <c r="K437" s="31">
        <v>400.4</v>
      </c>
      <c r="L437" s="31">
        <v>386</v>
      </c>
      <c r="M437" s="31">
        <v>4.1456200000000001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408.35</v>
      </c>
      <c r="D438" s="36">
        <v>411.05</v>
      </c>
      <c r="E438" s="36">
        <v>401.15000000000003</v>
      </c>
      <c r="F438" s="36">
        <v>393.95000000000005</v>
      </c>
      <c r="G438" s="36">
        <v>384.05000000000007</v>
      </c>
      <c r="H438" s="36">
        <v>418.25</v>
      </c>
      <c r="I438" s="36">
        <v>428.15</v>
      </c>
      <c r="J438" s="36">
        <v>435.34999999999997</v>
      </c>
      <c r="K438" s="31">
        <v>420.95</v>
      </c>
      <c r="L438" s="31">
        <v>403.85</v>
      </c>
      <c r="M438" s="31">
        <v>1.8956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3811.4</v>
      </c>
      <c r="D439" s="36">
        <v>3828.6</v>
      </c>
      <c r="E439" s="36">
        <v>3760.7999999999997</v>
      </c>
      <c r="F439" s="36">
        <v>3710.2</v>
      </c>
      <c r="G439" s="36">
        <v>3642.3999999999996</v>
      </c>
      <c r="H439" s="36">
        <v>3879.2</v>
      </c>
      <c r="I439" s="36">
        <v>3947</v>
      </c>
      <c r="J439" s="36">
        <v>3997.6</v>
      </c>
      <c r="K439" s="31">
        <v>3896.4</v>
      </c>
      <c r="L439" s="31">
        <v>3778</v>
      </c>
      <c r="M439" s="31">
        <v>0.92108999999999996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617.85</v>
      </c>
      <c r="D440" s="36">
        <v>615.43333333333328</v>
      </c>
      <c r="E440" s="36">
        <v>601.46666666666658</v>
      </c>
      <c r="F440" s="36">
        <v>585.08333333333326</v>
      </c>
      <c r="G440" s="36">
        <v>571.11666666666656</v>
      </c>
      <c r="H440" s="36">
        <v>631.81666666666661</v>
      </c>
      <c r="I440" s="36">
        <v>645.7833333333333</v>
      </c>
      <c r="J440" s="36">
        <v>662.16666666666663</v>
      </c>
      <c r="K440" s="31">
        <v>629.4</v>
      </c>
      <c r="L440" s="31">
        <v>599.04999999999995</v>
      </c>
      <c r="M440" s="31">
        <v>1.4995400000000001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38.549999999999997</v>
      </c>
      <c r="D441" s="36">
        <v>38.383333333333333</v>
      </c>
      <c r="E441" s="36">
        <v>37.866666666666667</v>
      </c>
      <c r="F441" s="36">
        <v>37.183333333333337</v>
      </c>
      <c r="G441" s="36">
        <v>36.666666666666671</v>
      </c>
      <c r="H441" s="36">
        <v>39.066666666666663</v>
      </c>
      <c r="I441" s="36">
        <v>39.583333333333329</v>
      </c>
      <c r="J441" s="36">
        <v>40.266666666666659</v>
      </c>
      <c r="K441" s="31">
        <v>38.9</v>
      </c>
      <c r="L441" s="31">
        <v>37.700000000000003</v>
      </c>
      <c r="M441" s="31">
        <v>226.47157000000001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563.04999999999995</v>
      </c>
      <c r="D442" s="36">
        <v>564.19999999999993</v>
      </c>
      <c r="E442" s="36">
        <v>541.39999999999986</v>
      </c>
      <c r="F442" s="36">
        <v>519.74999999999989</v>
      </c>
      <c r="G442" s="36">
        <v>496.94999999999982</v>
      </c>
      <c r="H442" s="36">
        <v>585.84999999999991</v>
      </c>
      <c r="I442" s="36">
        <v>608.64999999999986</v>
      </c>
      <c r="J442" s="36">
        <v>630.29999999999995</v>
      </c>
      <c r="K442" s="31">
        <v>587</v>
      </c>
      <c r="L442" s="31">
        <v>542.54999999999995</v>
      </c>
      <c r="M442" s="31">
        <v>42.534219999999998</v>
      </c>
      <c r="N442" s="1"/>
      <c r="O442" s="1"/>
    </row>
    <row r="443" spans="1:15" ht="12.75" customHeight="1">
      <c r="A443" s="33">
        <v>433</v>
      </c>
      <c r="B443" s="53" t="s">
        <v>895</v>
      </c>
      <c r="C443" s="31">
        <v>832.35</v>
      </c>
      <c r="D443" s="36">
        <v>833.20000000000016</v>
      </c>
      <c r="E443" s="36">
        <v>826.45000000000027</v>
      </c>
      <c r="F443" s="36">
        <v>820.55000000000007</v>
      </c>
      <c r="G443" s="36">
        <v>813.80000000000018</v>
      </c>
      <c r="H443" s="36">
        <v>839.10000000000036</v>
      </c>
      <c r="I443" s="36">
        <v>845.85000000000014</v>
      </c>
      <c r="J443" s="36">
        <v>851.75000000000045</v>
      </c>
      <c r="K443" s="31">
        <v>839.95</v>
      </c>
      <c r="L443" s="31">
        <v>827.3</v>
      </c>
      <c r="M443" s="31">
        <v>0.64515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682</v>
      </c>
      <c r="D444" s="36">
        <v>678.85</v>
      </c>
      <c r="E444" s="36">
        <v>673.2</v>
      </c>
      <c r="F444" s="36">
        <v>664.4</v>
      </c>
      <c r="G444" s="36">
        <v>658.75</v>
      </c>
      <c r="H444" s="36">
        <v>687.65000000000009</v>
      </c>
      <c r="I444" s="36">
        <v>693.3</v>
      </c>
      <c r="J444" s="36">
        <v>702.10000000000014</v>
      </c>
      <c r="K444" s="31">
        <v>684.5</v>
      </c>
      <c r="L444" s="31">
        <v>670.05</v>
      </c>
      <c r="M444" s="31">
        <v>4.8272300000000001</v>
      </c>
      <c r="N444" s="1"/>
      <c r="O444" s="1"/>
    </row>
    <row r="445" spans="1:15" ht="12.75" customHeight="1">
      <c r="A445" s="33">
        <v>435</v>
      </c>
      <c r="B445" s="53" t="s">
        <v>896</v>
      </c>
      <c r="C445" s="31">
        <v>496</v>
      </c>
      <c r="D445" s="36">
        <v>499.68333333333334</v>
      </c>
      <c r="E445" s="36">
        <v>490.31666666666666</v>
      </c>
      <c r="F445" s="36">
        <v>484.63333333333333</v>
      </c>
      <c r="G445" s="36">
        <v>475.26666666666665</v>
      </c>
      <c r="H445" s="36">
        <v>505.36666666666667</v>
      </c>
      <c r="I445" s="36">
        <v>514.73333333333335</v>
      </c>
      <c r="J445" s="36">
        <v>520.41666666666674</v>
      </c>
      <c r="K445" s="31">
        <v>509.05</v>
      </c>
      <c r="L445" s="31">
        <v>494</v>
      </c>
      <c r="M445" s="31">
        <v>2.9749599999999998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700</v>
      </c>
      <c r="D446" s="36">
        <v>700.48333333333323</v>
      </c>
      <c r="E446" s="36">
        <v>692.26666666666642</v>
      </c>
      <c r="F446" s="36">
        <v>684.53333333333319</v>
      </c>
      <c r="G446" s="36">
        <v>676.31666666666638</v>
      </c>
      <c r="H446" s="36">
        <v>708.21666666666647</v>
      </c>
      <c r="I446" s="36">
        <v>716.43333333333339</v>
      </c>
      <c r="J446" s="36">
        <v>724.16666666666652</v>
      </c>
      <c r="K446" s="31">
        <v>708.7</v>
      </c>
      <c r="L446" s="31">
        <v>692.75</v>
      </c>
      <c r="M446" s="31">
        <v>0.38091999999999998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51.3</v>
      </c>
      <c r="D447" s="36">
        <v>50.466666666666661</v>
      </c>
      <c r="E447" s="36">
        <v>49.633333333333326</v>
      </c>
      <c r="F447" s="36">
        <v>47.966666666666661</v>
      </c>
      <c r="G447" s="36">
        <v>47.133333333333326</v>
      </c>
      <c r="H447" s="36">
        <v>52.133333333333326</v>
      </c>
      <c r="I447" s="36">
        <v>52.966666666666654</v>
      </c>
      <c r="J447" s="36">
        <v>54.633333333333326</v>
      </c>
      <c r="K447" s="31">
        <v>51.3</v>
      </c>
      <c r="L447" s="31">
        <v>48.8</v>
      </c>
      <c r="M447" s="31">
        <v>29.019079999999999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2031.45</v>
      </c>
      <c r="D448" s="36">
        <v>2037.0833333333333</v>
      </c>
      <c r="E448" s="36">
        <v>2006.4166666666665</v>
      </c>
      <c r="F448" s="36">
        <v>1981.3833333333332</v>
      </c>
      <c r="G448" s="36">
        <v>1950.7166666666665</v>
      </c>
      <c r="H448" s="36">
        <v>2062.1166666666668</v>
      </c>
      <c r="I448" s="36">
        <v>2092.7833333333328</v>
      </c>
      <c r="J448" s="36">
        <v>2117.8166666666666</v>
      </c>
      <c r="K448" s="31">
        <v>2067.75</v>
      </c>
      <c r="L448" s="31">
        <v>2012.05</v>
      </c>
      <c r="M448" s="31">
        <v>12.91028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845.3</v>
      </c>
      <c r="D449" s="36">
        <v>850.1</v>
      </c>
      <c r="E449" s="36">
        <v>835.2</v>
      </c>
      <c r="F449" s="36">
        <v>825.1</v>
      </c>
      <c r="G449" s="36">
        <v>810.2</v>
      </c>
      <c r="H449" s="36">
        <v>860.2</v>
      </c>
      <c r="I449" s="36">
        <v>875.09999999999991</v>
      </c>
      <c r="J449" s="36">
        <v>885.2</v>
      </c>
      <c r="K449" s="31">
        <v>865</v>
      </c>
      <c r="L449" s="31">
        <v>840</v>
      </c>
      <c r="M449" s="31">
        <v>2.5808800000000001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1136.55</v>
      </c>
      <c r="D450" s="36">
        <v>1127.6666666666667</v>
      </c>
      <c r="E450" s="36">
        <v>1111.9333333333334</v>
      </c>
      <c r="F450" s="36">
        <v>1087.3166666666666</v>
      </c>
      <c r="G450" s="36">
        <v>1071.5833333333333</v>
      </c>
      <c r="H450" s="36">
        <v>1152.2833333333335</v>
      </c>
      <c r="I450" s="36">
        <v>1168.0166666666667</v>
      </c>
      <c r="J450" s="36">
        <v>1192.6333333333337</v>
      </c>
      <c r="K450" s="31">
        <v>1143.4000000000001</v>
      </c>
      <c r="L450" s="31">
        <v>1103.05</v>
      </c>
      <c r="M450" s="31">
        <v>9.2131299999999996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1962.65</v>
      </c>
      <c r="D451" s="36">
        <v>1946.0666666666668</v>
      </c>
      <c r="E451" s="36">
        <v>1919.1833333333336</v>
      </c>
      <c r="F451" s="36">
        <v>1875.7166666666667</v>
      </c>
      <c r="G451" s="36">
        <v>1848.8333333333335</v>
      </c>
      <c r="H451" s="36">
        <v>1989.5333333333338</v>
      </c>
      <c r="I451" s="36">
        <v>2016.416666666667</v>
      </c>
      <c r="J451" s="36">
        <v>2059.8833333333341</v>
      </c>
      <c r="K451" s="31">
        <v>1972.95</v>
      </c>
      <c r="L451" s="31">
        <v>1902.6</v>
      </c>
      <c r="M451" s="31">
        <v>7.1291000000000002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4152.5</v>
      </c>
      <c r="D452" s="36">
        <v>4175.0333333333338</v>
      </c>
      <c r="E452" s="36">
        <v>4095.3166666666675</v>
      </c>
      <c r="F452" s="36">
        <v>4038.1333333333341</v>
      </c>
      <c r="G452" s="36">
        <v>3958.4166666666679</v>
      </c>
      <c r="H452" s="36">
        <v>4232.2166666666672</v>
      </c>
      <c r="I452" s="36">
        <v>4311.9333333333325</v>
      </c>
      <c r="J452" s="36">
        <v>4369.1166666666668</v>
      </c>
      <c r="K452" s="31">
        <v>4254.75</v>
      </c>
      <c r="L452" s="31">
        <v>4117.8500000000004</v>
      </c>
      <c r="M452" s="31">
        <v>15.26904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1186.95</v>
      </c>
      <c r="D453" s="36">
        <v>1196.3000000000002</v>
      </c>
      <c r="E453" s="36">
        <v>1174.9500000000003</v>
      </c>
      <c r="F453" s="36">
        <v>1162.95</v>
      </c>
      <c r="G453" s="36">
        <v>1141.6000000000001</v>
      </c>
      <c r="H453" s="36">
        <v>1208.3000000000004</v>
      </c>
      <c r="I453" s="36">
        <v>1229.6500000000003</v>
      </c>
      <c r="J453" s="36">
        <v>1241.6500000000005</v>
      </c>
      <c r="K453" s="31">
        <v>1217.6500000000001</v>
      </c>
      <c r="L453" s="31">
        <v>1184.3</v>
      </c>
      <c r="M453" s="31">
        <v>8.0315799999999999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7702.7</v>
      </c>
      <c r="D454" s="36">
        <v>7716.5666666666666</v>
      </c>
      <c r="E454" s="36">
        <v>7643.1333333333332</v>
      </c>
      <c r="F454" s="36">
        <v>7583.5666666666666</v>
      </c>
      <c r="G454" s="36">
        <v>7510.1333333333332</v>
      </c>
      <c r="H454" s="36">
        <v>7776.1333333333332</v>
      </c>
      <c r="I454" s="36">
        <v>7849.5666666666657</v>
      </c>
      <c r="J454" s="36">
        <v>7909.1333333333332</v>
      </c>
      <c r="K454" s="31">
        <v>7790</v>
      </c>
      <c r="L454" s="31">
        <v>7657</v>
      </c>
      <c r="M454" s="31">
        <v>0.79507000000000005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7172.25</v>
      </c>
      <c r="D455" s="36">
        <v>7281.166666666667</v>
      </c>
      <c r="E455" s="36">
        <v>7063.3333333333339</v>
      </c>
      <c r="F455" s="36">
        <v>6954.416666666667</v>
      </c>
      <c r="G455" s="36">
        <v>6736.5833333333339</v>
      </c>
      <c r="H455" s="36">
        <v>7390.0833333333339</v>
      </c>
      <c r="I455" s="36">
        <v>7607.9166666666679</v>
      </c>
      <c r="J455" s="36">
        <v>7716.8333333333339</v>
      </c>
      <c r="K455" s="31">
        <v>7499</v>
      </c>
      <c r="L455" s="31">
        <v>7172.25</v>
      </c>
      <c r="M455" s="31">
        <v>1.40262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643.54999999999995</v>
      </c>
      <c r="D456" s="36">
        <v>635.33333333333337</v>
      </c>
      <c r="E456" s="36">
        <v>625.91666666666674</v>
      </c>
      <c r="F456" s="36">
        <v>608.28333333333342</v>
      </c>
      <c r="G456" s="36">
        <v>598.86666666666679</v>
      </c>
      <c r="H456" s="36">
        <v>652.9666666666667</v>
      </c>
      <c r="I456" s="36">
        <v>662.38333333333344</v>
      </c>
      <c r="J456" s="36">
        <v>680.01666666666665</v>
      </c>
      <c r="K456" s="31">
        <v>644.75</v>
      </c>
      <c r="L456" s="31">
        <v>617.70000000000005</v>
      </c>
      <c r="M456" s="31">
        <v>19.813880000000001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972.45</v>
      </c>
      <c r="D457" s="36">
        <v>961.30000000000007</v>
      </c>
      <c r="E457" s="36">
        <v>947.80000000000018</v>
      </c>
      <c r="F457" s="36">
        <v>923.15000000000009</v>
      </c>
      <c r="G457" s="36">
        <v>909.6500000000002</v>
      </c>
      <c r="H457" s="36">
        <v>985.95000000000016</v>
      </c>
      <c r="I457" s="36">
        <v>999.44999999999993</v>
      </c>
      <c r="J457" s="36">
        <v>1024.1000000000001</v>
      </c>
      <c r="K457" s="31">
        <v>974.8</v>
      </c>
      <c r="L457" s="31">
        <v>936.65</v>
      </c>
      <c r="M457" s="31">
        <v>121.21719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392.75</v>
      </c>
      <c r="D458" s="36">
        <v>388.58333333333331</v>
      </c>
      <c r="E458" s="36">
        <v>382.71666666666664</v>
      </c>
      <c r="F458" s="36">
        <v>372.68333333333334</v>
      </c>
      <c r="G458" s="36">
        <v>366.81666666666666</v>
      </c>
      <c r="H458" s="36">
        <v>398.61666666666662</v>
      </c>
      <c r="I458" s="36">
        <v>404.48333333333329</v>
      </c>
      <c r="J458" s="36">
        <v>414.51666666666659</v>
      </c>
      <c r="K458" s="31">
        <v>394.45</v>
      </c>
      <c r="L458" s="31">
        <v>378.55</v>
      </c>
      <c r="M458" s="31">
        <v>340.69247000000001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149.69999999999999</v>
      </c>
      <c r="D459" s="36">
        <v>147.38333333333333</v>
      </c>
      <c r="E459" s="36">
        <v>144.51666666666665</v>
      </c>
      <c r="F459" s="36">
        <v>139.33333333333331</v>
      </c>
      <c r="G459" s="36">
        <v>136.46666666666664</v>
      </c>
      <c r="H459" s="36">
        <v>152.56666666666666</v>
      </c>
      <c r="I459" s="36">
        <v>155.43333333333334</v>
      </c>
      <c r="J459" s="36">
        <v>160.61666666666667</v>
      </c>
      <c r="K459" s="31">
        <v>150.25</v>
      </c>
      <c r="L459" s="31">
        <v>142.19999999999999</v>
      </c>
      <c r="M459" s="31">
        <v>1669.13078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80</v>
      </c>
      <c r="D460" s="36">
        <v>80.55</v>
      </c>
      <c r="E460" s="36">
        <v>78.849999999999994</v>
      </c>
      <c r="F460" s="36">
        <v>77.7</v>
      </c>
      <c r="G460" s="36">
        <v>76</v>
      </c>
      <c r="H460" s="36">
        <v>81.699999999999989</v>
      </c>
      <c r="I460" s="36">
        <v>83.4</v>
      </c>
      <c r="J460" s="36">
        <v>84.549999999999983</v>
      </c>
      <c r="K460" s="31">
        <v>82.25</v>
      </c>
      <c r="L460" s="31">
        <v>79.400000000000006</v>
      </c>
      <c r="M460" s="31">
        <v>62.856969999999997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2821.15</v>
      </c>
      <c r="D461" s="36">
        <v>2801.5333333333333</v>
      </c>
      <c r="E461" s="36">
        <v>2754.9666666666667</v>
      </c>
      <c r="F461" s="36">
        <v>2688.7833333333333</v>
      </c>
      <c r="G461" s="36">
        <v>2642.2166666666667</v>
      </c>
      <c r="H461" s="36">
        <v>2867.7166666666667</v>
      </c>
      <c r="I461" s="36">
        <v>2914.2833333333333</v>
      </c>
      <c r="J461" s="36">
        <v>2980.4666666666667</v>
      </c>
      <c r="K461" s="31">
        <v>2848.1</v>
      </c>
      <c r="L461" s="31">
        <v>2735.35</v>
      </c>
      <c r="M461" s="31">
        <v>0.34978999999999999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1272.6500000000001</v>
      </c>
      <c r="D462" s="36">
        <v>1276.0500000000002</v>
      </c>
      <c r="E462" s="36">
        <v>1264.6500000000003</v>
      </c>
      <c r="F462" s="36">
        <v>1256.6500000000001</v>
      </c>
      <c r="G462" s="36">
        <v>1245.2500000000002</v>
      </c>
      <c r="H462" s="36">
        <v>1284.0500000000004</v>
      </c>
      <c r="I462" s="36">
        <v>1295.45</v>
      </c>
      <c r="J462" s="36">
        <v>1303.4500000000005</v>
      </c>
      <c r="K462" s="31">
        <v>1287.45</v>
      </c>
      <c r="L462" s="31">
        <v>1268.05</v>
      </c>
      <c r="M462" s="31">
        <v>6.3080699999999998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706.75</v>
      </c>
      <c r="D463" s="36">
        <v>709.88333333333333</v>
      </c>
      <c r="E463" s="36">
        <v>700.86666666666667</v>
      </c>
      <c r="F463" s="36">
        <v>694.98333333333335</v>
      </c>
      <c r="G463" s="36">
        <v>685.9666666666667</v>
      </c>
      <c r="H463" s="36">
        <v>715.76666666666665</v>
      </c>
      <c r="I463" s="36">
        <v>724.7833333333333</v>
      </c>
      <c r="J463" s="36">
        <v>730.66666666666663</v>
      </c>
      <c r="K463" s="31">
        <v>718.9</v>
      </c>
      <c r="L463" s="31">
        <v>704</v>
      </c>
      <c r="M463" s="31">
        <v>1.29565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231</v>
      </c>
      <c r="D464" s="36">
        <v>233.13333333333333</v>
      </c>
      <c r="E464" s="36">
        <v>226.06666666666666</v>
      </c>
      <c r="F464" s="36">
        <v>221.13333333333333</v>
      </c>
      <c r="G464" s="36">
        <v>214.06666666666666</v>
      </c>
      <c r="H464" s="36">
        <v>238.06666666666666</v>
      </c>
      <c r="I464" s="36">
        <v>245.13333333333333</v>
      </c>
      <c r="J464" s="36">
        <v>250.06666666666666</v>
      </c>
      <c r="K464" s="31">
        <v>240.2</v>
      </c>
      <c r="L464" s="31">
        <v>228.2</v>
      </c>
      <c r="M464" s="31">
        <v>21.607479999999999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803.8</v>
      </c>
      <c r="D465" s="36">
        <v>803.58333333333337</v>
      </c>
      <c r="E465" s="36">
        <v>798.31666666666672</v>
      </c>
      <c r="F465" s="36">
        <v>792.83333333333337</v>
      </c>
      <c r="G465" s="36">
        <v>787.56666666666672</v>
      </c>
      <c r="H465" s="36">
        <v>809.06666666666672</v>
      </c>
      <c r="I465" s="36">
        <v>814.33333333333337</v>
      </c>
      <c r="J465" s="36">
        <v>819.81666666666672</v>
      </c>
      <c r="K465" s="31">
        <v>808.85</v>
      </c>
      <c r="L465" s="31">
        <v>798.1</v>
      </c>
      <c r="M465" s="31">
        <v>1.51464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3690.5</v>
      </c>
      <c r="D466" s="36">
        <v>3608.15</v>
      </c>
      <c r="E466" s="36">
        <v>3491.3</v>
      </c>
      <c r="F466" s="36">
        <v>3292.1</v>
      </c>
      <c r="G466" s="36">
        <v>3175.25</v>
      </c>
      <c r="H466" s="36">
        <v>3807.3500000000004</v>
      </c>
      <c r="I466" s="36">
        <v>3924.2</v>
      </c>
      <c r="J466" s="36">
        <v>4123.4000000000005</v>
      </c>
      <c r="K466" s="31">
        <v>3725</v>
      </c>
      <c r="L466" s="31">
        <v>3408.95</v>
      </c>
      <c r="M466" s="31">
        <v>1.33565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2786.25</v>
      </c>
      <c r="D467" s="36">
        <v>2767.7333333333336</v>
      </c>
      <c r="E467" s="36">
        <v>2709.5166666666673</v>
      </c>
      <c r="F467" s="36">
        <v>2632.7833333333338</v>
      </c>
      <c r="G467" s="36">
        <v>2574.5666666666675</v>
      </c>
      <c r="H467" s="36">
        <v>2844.4666666666672</v>
      </c>
      <c r="I467" s="36">
        <v>2902.6833333333334</v>
      </c>
      <c r="J467" s="36">
        <v>2979.416666666667</v>
      </c>
      <c r="K467" s="31">
        <v>2825.95</v>
      </c>
      <c r="L467" s="31">
        <v>2691</v>
      </c>
      <c r="M467" s="31">
        <v>2.2884500000000001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3579.7</v>
      </c>
      <c r="D468" s="36">
        <v>3588.2666666666664</v>
      </c>
      <c r="E468" s="36">
        <v>3556.5333333333328</v>
      </c>
      <c r="F468" s="36">
        <v>3533.3666666666663</v>
      </c>
      <c r="G468" s="36">
        <v>3501.6333333333328</v>
      </c>
      <c r="H468" s="36">
        <v>3611.4333333333329</v>
      </c>
      <c r="I468" s="36">
        <v>3643.1666666666665</v>
      </c>
      <c r="J468" s="36">
        <v>3666.333333333333</v>
      </c>
      <c r="K468" s="31">
        <v>3620</v>
      </c>
      <c r="L468" s="31">
        <v>3565.1</v>
      </c>
      <c r="M468" s="31">
        <v>7.8525700000000001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2569.65</v>
      </c>
      <c r="D469" s="36">
        <v>2571.8833333333332</v>
      </c>
      <c r="E469" s="36">
        <v>2541.7666666666664</v>
      </c>
      <c r="F469" s="36">
        <v>2513.8833333333332</v>
      </c>
      <c r="G469" s="36">
        <v>2483.7666666666664</v>
      </c>
      <c r="H469" s="36">
        <v>2599.7666666666664</v>
      </c>
      <c r="I469" s="36">
        <v>2629.8833333333332</v>
      </c>
      <c r="J469" s="36">
        <v>2657.7666666666664</v>
      </c>
      <c r="K469" s="31">
        <v>2602</v>
      </c>
      <c r="L469" s="31">
        <v>2544</v>
      </c>
      <c r="M469" s="31">
        <v>4.5237100000000003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1190.3499999999999</v>
      </c>
      <c r="D470" s="36">
        <v>1205.2833333333333</v>
      </c>
      <c r="E470" s="36">
        <v>1161.0666666666666</v>
      </c>
      <c r="F470" s="36">
        <v>1131.7833333333333</v>
      </c>
      <c r="G470" s="36">
        <v>1087.5666666666666</v>
      </c>
      <c r="H470" s="36">
        <v>1234.5666666666666</v>
      </c>
      <c r="I470" s="36">
        <v>1278.7833333333333</v>
      </c>
      <c r="J470" s="36">
        <v>1308.0666666666666</v>
      </c>
      <c r="K470" s="31">
        <v>1249.5</v>
      </c>
      <c r="L470" s="31">
        <v>1176</v>
      </c>
      <c r="M470" s="31">
        <v>53.269120000000001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4071.05</v>
      </c>
      <c r="D471" s="36">
        <v>4053.65</v>
      </c>
      <c r="E471" s="36">
        <v>4023.3</v>
      </c>
      <c r="F471" s="36">
        <v>3975.55</v>
      </c>
      <c r="G471" s="36">
        <v>3945.2000000000003</v>
      </c>
      <c r="H471" s="36">
        <v>4101.3999999999996</v>
      </c>
      <c r="I471" s="36">
        <v>4131.75</v>
      </c>
      <c r="J471" s="36">
        <v>4179.5</v>
      </c>
      <c r="K471" s="31">
        <v>4084</v>
      </c>
      <c r="L471" s="31">
        <v>4005.9</v>
      </c>
      <c r="M471" s="31">
        <v>3.28538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37.5</v>
      </c>
      <c r="D472" s="36">
        <v>37.616666666666667</v>
      </c>
      <c r="E472" s="36">
        <v>36.883333333333333</v>
      </c>
      <c r="F472" s="36">
        <v>36.266666666666666</v>
      </c>
      <c r="G472" s="36">
        <v>35.533333333333331</v>
      </c>
      <c r="H472" s="36">
        <v>38.233333333333334</v>
      </c>
      <c r="I472" s="36">
        <v>38.966666666666669</v>
      </c>
      <c r="J472" s="36">
        <v>39.583333333333336</v>
      </c>
      <c r="K472" s="31">
        <v>38.35</v>
      </c>
      <c r="L472" s="31">
        <v>37</v>
      </c>
      <c r="M472" s="31">
        <v>86.42698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323.3</v>
      </c>
      <c r="D473" s="36">
        <v>320.5</v>
      </c>
      <c r="E473" s="36">
        <v>315.75</v>
      </c>
      <c r="F473" s="36">
        <v>308.2</v>
      </c>
      <c r="G473" s="36">
        <v>303.45</v>
      </c>
      <c r="H473" s="36">
        <v>328.05</v>
      </c>
      <c r="I473" s="36">
        <v>332.8</v>
      </c>
      <c r="J473" s="36">
        <v>340.35</v>
      </c>
      <c r="K473" s="31">
        <v>325.25</v>
      </c>
      <c r="L473" s="31">
        <v>312.95</v>
      </c>
      <c r="M473" s="31">
        <v>3.7932299999999999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461.5</v>
      </c>
      <c r="D474" s="36">
        <v>464.88333333333338</v>
      </c>
      <c r="E474" s="36">
        <v>455.01666666666677</v>
      </c>
      <c r="F474" s="36">
        <v>448.53333333333336</v>
      </c>
      <c r="G474" s="36">
        <v>438.66666666666674</v>
      </c>
      <c r="H474" s="36">
        <v>471.36666666666679</v>
      </c>
      <c r="I474" s="36">
        <v>481.23333333333346</v>
      </c>
      <c r="J474" s="36">
        <v>487.71666666666681</v>
      </c>
      <c r="K474" s="31">
        <v>474.75</v>
      </c>
      <c r="L474" s="31">
        <v>458.4</v>
      </c>
      <c r="M474" s="31">
        <v>3.4653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3510.6</v>
      </c>
      <c r="D475" s="36">
        <v>3510.7333333333336</v>
      </c>
      <c r="E475" s="36">
        <v>3481.916666666667</v>
      </c>
      <c r="F475" s="36">
        <v>3453.2333333333336</v>
      </c>
      <c r="G475" s="36">
        <v>3424.416666666667</v>
      </c>
      <c r="H475" s="36">
        <v>3539.416666666667</v>
      </c>
      <c r="I475" s="36">
        <v>3568.2333333333336</v>
      </c>
      <c r="J475" s="36">
        <v>3596.916666666667</v>
      </c>
      <c r="K475" s="31">
        <v>3539.55</v>
      </c>
      <c r="L475" s="31">
        <v>3482.05</v>
      </c>
      <c r="M475" s="31">
        <v>1.1704699999999999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50.6</v>
      </c>
      <c r="D476" s="36">
        <v>51.216666666666669</v>
      </c>
      <c r="E476" s="36">
        <v>49.733333333333334</v>
      </c>
      <c r="F476" s="36">
        <v>48.866666666666667</v>
      </c>
      <c r="G476" s="36">
        <v>47.383333333333333</v>
      </c>
      <c r="H476" s="36">
        <v>52.083333333333336</v>
      </c>
      <c r="I476" s="36">
        <v>53.56666666666667</v>
      </c>
      <c r="J476" s="36">
        <v>54.433333333333337</v>
      </c>
      <c r="K476" s="31">
        <v>52.7</v>
      </c>
      <c r="L476" s="31">
        <v>50.35</v>
      </c>
      <c r="M476" s="31">
        <v>129.99879999999999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638.70000000000005</v>
      </c>
      <c r="D477" s="36">
        <v>631.31666666666661</v>
      </c>
      <c r="E477" s="36">
        <v>617.73333333333323</v>
      </c>
      <c r="F477" s="36">
        <v>596.76666666666665</v>
      </c>
      <c r="G477" s="36">
        <v>583.18333333333328</v>
      </c>
      <c r="H477" s="36">
        <v>652.28333333333319</v>
      </c>
      <c r="I477" s="36">
        <v>665.86666666666667</v>
      </c>
      <c r="J477" s="36">
        <v>686.83333333333314</v>
      </c>
      <c r="K477" s="31">
        <v>644.9</v>
      </c>
      <c r="L477" s="31">
        <v>610.35</v>
      </c>
      <c r="M477" s="31">
        <v>12.481680000000001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466.05</v>
      </c>
      <c r="D478" s="36">
        <v>468.01666666666665</v>
      </c>
      <c r="E478" s="36">
        <v>461.0333333333333</v>
      </c>
      <c r="F478" s="36">
        <v>456.01666666666665</v>
      </c>
      <c r="G478" s="36">
        <v>449.0333333333333</v>
      </c>
      <c r="H478" s="36">
        <v>473.0333333333333</v>
      </c>
      <c r="I478" s="36">
        <v>480.01666666666665</v>
      </c>
      <c r="J478" s="36">
        <v>485.0333333333333</v>
      </c>
      <c r="K478" s="31">
        <v>475</v>
      </c>
      <c r="L478" s="31">
        <v>463</v>
      </c>
      <c r="M478" s="31">
        <v>29.519780000000001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825.65</v>
      </c>
      <c r="D479" s="36">
        <v>828.84999999999991</v>
      </c>
      <c r="E479" s="36">
        <v>817.89999999999986</v>
      </c>
      <c r="F479" s="36">
        <v>810.15</v>
      </c>
      <c r="G479" s="36">
        <v>799.19999999999993</v>
      </c>
      <c r="H479" s="36">
        <v>836.5999999999998</v>
      </c>
      <c r="I479" s="36">
        <v>847.54999999999984</v>
      </c>
      <c r="J479" s="36">
        <v>855.29999999999973</v>
      </c>
      <c r="K479" s="31">
        <v>839.8</v>
      </c>
      <c r="L479" s="31">
        <v>821.1</v>
      </c>
      <c r="M479" s="31">
        <v>0.88575000000000004</v>
      </c>
      <c r="N479" s="1"/>
      <c r="O479" s="1"/>
    </row>
    <row r="480" spans="1:15" ht="12.75" customHeight="1">
      <c r="A480" s="33">
        <v>470</v>
      </c>
      <c r="B480" s="53" t="s">
        <v>897</v>
      </c>
      <c r="C480" s="31">
        <v>47.05</v>
      </c>
      <c r="D480" s="36">
        <v>47.083333333333336</v>
      </c>
      <c r="E480" s="36">
        <v>46.616666666666674</v>
      </c>
      <c r="F480" s="36">
        <v>46.183333333333337</v>
      </c>
      <c r="G480" s="36">
        <v>45.716666666666676</v>
      </c>
      <c r="H480" s="36">
        <v>47.516666666666673</v>
      </c>
      <c r="I480" s="36">
        <v>47.983333333333327</v>
      </c>
      <c r="J480" s="36">
        <v>48.416666666666671</v>
      </c>
      <c r="K480" s="31">
        <v>47.55</v>
      </c>
      <c r="L480" s="31">
        <v>46.65</v>
      </c>
      <c r="M480" s="31">
        <v>54.489260000000002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9611.35</v>
      </c>
      <c r="D481" s="36">
        <v>9618.3833333333332</v>
      </c>
      <c r="E481" s="36">
        <v>9562.9666666666672</v>
      </c>
      <c r="F481" s="36">
        <v>9514.5833333333339</v>
      </c>
      <c r="G481" s="36">
        <v>9459.1666666666679</v>
      </c>
      <c r="H481" s="36">
        <v>9666.7666666666664</v>
      </c>
      <c r="I481" s="36">
        <v>9722.1833333333343</v>
      </c>
      <c r="J481" s="31">
        <v>9770.5666666666657</v>
      </c>
      <c r="K481" s="31">
        <v>9673.7999999999993</v>
      </c>
      <c r="L481" s="31">
        <v>9570</v>
      </c>
      <c r="M481" s="53">
        <v>2.2644799999999998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153.25</v>
      </c>
      <c r="D482" s="36">
        <v>151.21666666666667</v>
      </c>
      <c r="E482" s="36">
        <v>148.43333333333334</v>
      </c>
      <c r="F482" s="36">
        <v>143.61666666666667</v>
      </c>
      <c r="G482" s="36">
        <v>140.83333333333334</v>
      </c>
      <c r="H482" s="36">
        <v>156.03333333333333</v>
      </c>
      <c r="I482" s="36">
        <v>158.81666666666669</v>
      </c>
      <c r="J482" s="31">
        <v>163.63333333333333</v>
      </c>
      <c r="K482" s="31">
        <v>154</v>
      </c>
      <c r="L482" s="31">
        <v>146.4</v>
      </c>
      <c r="M482" s="53">
        <v>168.80446000000001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1731.2</v>
      </c>
      <c r="D483" s="36">
        <v>1722.5666666666666</v>
      </c>
      <c r="E483" s="36">
        <v>1694.8833333333332</v>
      </c>
      <c r="F483" s="36">
        <v>1658.5666666666666</v>
      </c>
      <c r="G483" s="36">
        <v>1630.8833333333332</v>
      </c>
      <c r="H483" s="36">
        <v>1758.8833333333332</v>
      </c>
      <c r="I483" s="36">
        <v>1786.5666666666666</v>
      </c>
      <c r="J483" s="36">
        <v>1822.8833333333332</v>
      </c>
      <c r="K483" s="31">
        <v>1750.25</v>
      </c>
      <c r="L483" s="31">
        <v>1686.25</v>
      </c>
      <c r="M483" s="31">
        <v>1.5219100000000001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1108.3</v>
      </c>
      <c r="D484" s="36">
        <v>1108.3499999999999</v>
      </c>
      <c r="E484" s="36">
        <v>1099.2999999999997</v>
      </c>
      <c r="F484" s="36">
        <v>1090.2999999999997</v>
      </c>
      <c r="G484" s="36">
        <v>1081.2499999999995</v>
      </c>
      <c r="H484" s="36">
        <v>1117.3499999999999</v>
      </c>
      <c r="I484" s="36">
        <v>1126.4000000000001</v>
      </c>
      <c r="J484" s="31">
        <v>1135.4000000000001</v>
      </c>
      <c r="K484" s="31">
        <v>1117.4000000000001</v>
      </c>
      <c r="L484" s="31">
        <v>1099.3499999999999</v>
      </c>
      <c r="M484" s="53">
        <v>5.6006600000000004</v>
      </c>
      <c r="N484" s="1"/>
      <c r="O484" s="1"/>
    </row>
    <row r="485" spans="1:15" ht="12.75" customHeight="1">
      <c r="A485" s="33">
        <v>475</v>
      </c>
      <c r="B485" s="31" t="s">
        <v>898</v>
      </c>
      <c r="C485" s="31">
        <v>286.35000000000002</v>
      </c>
      <c r="D485" s="36">
        <v>284.23333333333335</v>
      </c>
      <c r="E485" s="36">
        <v>279.4666666666667</v>
      </c>
      <c r="F485" s="36">
        <v>272.58333333333337</v>
      </c>
      <c r="G485" s="36">
        <v>267.81666666666672</v>
      </c>
      <c r="H485" s="36">
        <v>291.11666666666667</v>
      </c>
      <c r="I485" s="36">
        <v>295.88333333333333</v>
      </c>
      <c r="J485" s="36">
        <v>302.76666666666665</v>
      </c>
      <c r="K485" s="31">
        <v>289</v>
      </c>
      <c r="L485" s="31">
        <v>277.35000000000002</v>
      </c>
      <c r="M485" s="31">
        <v>15.47526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324.64999999999998</v>
      </c>
      <c r="D486" s="36">
        <v>323.28333333333336</v>
      </c>
      <c r="E486" s="36">
        <v>320.7166666666667</v>
      </c>
      <c r="F486" s="36">
        <v>316.78333333333336</v>
      </c>
      <c r="G486" s="36">
        <v>314.2166666666667</v>
      </c>
      <c r="H486" s="36">
        <v>327.2166666666667</v>
      </c>
      <c r="I486" s="36">
        <v>329.78333333333342</v>
      </c>
      <c r="J486" s="36">
        <v>333.7166666666667</v>
      </c>
      <c r="K486" s="31">
        <v>325.85000000000002</v>
      </c>
      <c r="L486" s="31">
        <v>319.35000000000002</v>
      </c>
      <c r="M486" s="31">
        <v>1.599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2016.4</v>
      </c>
      <c r="D487" s="36">
        <v>1973.3000000000002</v>
      </c>
      <c r="E487" s="36">
        <v>1903.1500000000003</v>
      </c>
      <c r="F487" s="36">
        <v>1789.9</v>
      </c>
      <c r="G487" s="36">
        <v>1719.7500000000002</v>
      </c>
      <c r="H487" s="36">
        <v>2086.5500000000002</v>
      </c>
      <c r="I487" s="36">
        <v>2156.6999999999998</v>
      </c>
      <c r="J487" s="36">
        <v>2269.9500000000007</v>
      </c>
      <c r="K487" s="31">
        <v>2043.45</v>
      </c>
      <c r="L487" s="31">
        <v>1860.05</v>
      </c>
      <c r="M487" s="31">
        <v>0.73807999999999996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457.15</v>
      </c>
      <c r="D488" s="36">
        <v>460.0333333333333</v>
      </c>
      <c r="E488" s="36">
        <v>449.81666666666661</v>
      </c>
      <c r="F488" s="36">
        <v>442.48333333333329</v>
      </c>
      <c r="G488" s="36">
        <v>432.26666666666659</v>
      </c>
      <c r="H488" s="36">
        <v>467.36666666666662</v>
      </c>
      <c r="I488" s="36">
        <v>477.58333333333331</v>
      </c>
      <c r="J488" s="36">
        <v>484.91666666666663</v>
      </c>
      <c r="K488" s="31">
        <v>470.25</v>
      </c>
      <c r="L488" s="31">
        <v>452.7</v>
      </c>
      <c r="M488" s="31">
        <v>8.4242899999999992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376.3</v>
      </c>
      <c r="D489" s="36">
        <v>375.95</v>
      </c>
      <c r="E489" s="36">
        <v>369.75</v>
      </c>
      <c r="F489" s="36">
        <v>363.2</v>
      </c>
      <c r="G489" s="36">
        <v>357</v>
      </c>
      <c r="H489" s="36">
        <v>382.5</v>
      </c>
      <c r="I489" s="36">
        <v>388.69999999999993</v>
      </c>
      <c r="J489" s="36">
        <v>395.25</v>
      </c>
      <c r="K489" s="31">
        <v>382.15</v>
      </c>
      <c r="L489" s="31">
        <v>369.4</v>
      </c>
      <c r="M489" s="31">
        <v>3.5990199999999999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420.1</v>
      </c>
      <c r="D490" s="36">
        <v>418.8</v>
      </c>
      <c r="E490" s="36">
        <v>412.65000000000003</v>
      </c>
      <c r="F490" s="36">
        <v>405.20000000000005</v>
      </c>
      <c r="G490" s="36">
        <v>399.05000000000007</v>
      </c>
      <c r="H490" s="36">
        <v>426.25</v>
      </c>
      <c r="I490" s="36">
        <v>432.4</v>
      </c>
      <c r="J490" s="36">
        <v>439.84999999999997</v>
      </c>
      <c r="K490" s="31">
        <v>424.95</v>
      </c>
      <c r="L490" s="31">
        <v>411.35</v>
      </c>
      <c r="M490" s="31">
        <v>2.1055000000000001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488.3</v>
      </c>
      <c r="D491" s="36">
        <v>483.13333333333338</v>
      </c>
      <c r="E491" s="36">
        <v>471.96666666666675</v>
      </c>
      <c r="F491" s="36">
        <v>455.63333333333338</v>
      </c>
      <c r="G491" s="36">
        <v>444.46666666666675</v>
      </c>
      <c r="H491" s="36">
        <v>499.46666666666675</v>
      </c>
      <c r="I491" s="36">
        <v>510.63333333333338</v>
      </c>
      <c r="J491" s="36">
        <v>526.9666666666667</v>
      </c>
      <c r="K491" s="31">
        <v>494.3</v>
      </c>
      <c r="L491" s="31">
        <v>466.8</v>
      </c>
      <c r="M491" s="31">
        <v>2.4217499999999998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1436.45</v>
      </c>
      <c r="D492" s="36">
        <v>1435.3166666666668</v>
      </c>
      <c r="E492" s="36">
        <v>1422.7833333333338</v>
      </c>
      <c r="F492" s="36">
        <v>1409.116666666667</v>
      </c>
      <c r="G492" s="36">
        <v>1396.5833333333339</v>
      </c>
      <c r="H492" s="36">
        <v>1448.9833333333336</v>
      </c>
      <c r="I492" s="36">
        <v>1461.5166666666669</v>
      </c>
      <c r="J492" s="36">
        <v>1475.1833333333334</v>
      </c>
      <c r="K492" s="31">
        <v>1447.85</v>
      </c>
      <c r="L492" s="31">
        <v>1421.65</v>
      </c>
      <c r="M492" s="31">
        <v>15.4049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907.55</v>
      </c>
      <c r="D493" s="36">
        <v>915.26666666666677</v>
      </c>
      <c r="E493" s="36">
        <v>893.53333333333353</v>
      </c>
      <c r="F493" s="36">
        <v>879.51666666666677</v>
      </c>
      <c r="G493" s="36">
        <v>857.78333333333353</v>
      </c>
      <c r="H493" s="36">
        <v>929.28333333333353</v>
      </c>
      <c r="I493" s="36">
        <v>951.01666666666688</v>
      </c>
      <c r="J493" s="36">
        <v>965.03333333333353</v>
      </c>
      <c r="K493" s="31">
        <v>937</v>
      </c>
      <c r="L493" s="31">
        <v>901.25</v>
      </c>
      <c r="M493" s="31">
        <v>2.8425099999999999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271.05</v>
      </c>
      <c r="D494" s="36">
        <v>268.75</v>
      </c>
      <c r="E494" s="36">
        <v>264.55</v>
      </c>
      <c r="F494" s="36">
        <v>258.05</v>
      </c>
      <c r="G494" s="36">
        <v>253.85000000000002</v>
      </c>
      <c r="H494" s="36">
        <v>275.25</v>
      </c>
      <c r="I494" s="36">
        <v>279.45000000000005</v>
      </c>
      <c r="J494" s="36">
        <v>285.95</v>
      </c>
      <c r="K494" s="31">
        <v>272.95</v>
      </c>
      <c r="L494" s="31">
        <v>262.25</v>
      </c>
      <c r="M494" s="31">
        <v>72.341560000000001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607.5</v>
      </c>
      <c r="D495" s="36">
        <v>606.65</v>
      </c>
      <c r="E495" s="36">
        <v>596.9</v>
      </c>
      <c r="F495" s="36">
        <v>586.29999999999995</v>
      </c>
      <c r="G495" s="36">
        <v>576.54999999999995</v>
      </c>
      <c r="H495" s="36">
        <v>617.25</v>
      </c>
      <c r="I495" s="36">
        <v>627</v>
      </c>
      <c r="J495" s="36">
        <v>637.6</v>
      </c>
      <c r="K495" s="31">
        <v>616.4</v>
      </c>
      <c r="L495" s="31">
        <v>596.04999999999995</v>
      </c>
      <c r="M495" s="31">
        <v>0.53149999999999997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1634.1</v>
      </c>
      <c r="D496" s="36">
        <v>1630.7</v>
      </c>
      <c r="E496" s="36">
        <v>1616.4</v>
      </c>
      <c r="F496" s="36">
        <v>1598.7</v>
      </c>
      <c r="G496" s="36">
        <v>1584.4</v>
      </c>
      <c r="H496" s="36">
        <v>1648.4</v>
      </c>
      <c r="I496" s="36">
        <v>1662.6999999999998</v>
      </c>
      <c r="J496" s="36">
        <v>1680.4</v>
      </c>
      <c r="K496" s="31">
        <v>1645</v>
      </c>
      <c r="L496" s="31">
        <v>1613</v>
      </c>
      <c r="M496" s="31">
        <v>0.60006000000000004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13.15</v>
      </c>
      <c r="D497" s="36">
        <v>13.166666666666666</v>
      </c>
      <c r="E497" s="36">
        <v>12.983333333333333</v>
      </c>
      <c r="F497" s="36">
        <v>12.816666666666666</v>
      </c>
      <c r="G497" s="36">
        <v>12.633333333333333</v>
      </c>
      <c r="H497" s="36">
        <v>13.333333333333332</v>
      </c>
      <c r="I497" s="36">
        <v>13.516666666666666</v>
      </c>
      <c r="J497" s="36">
        <v>13.683333333333332</v>
      </c>
      <c r="K497" s="31">
        <v>13.35</v>
      </c>
      <c r="L497" s="31">
        <v>13</v>
      </c>
      <c r="M497" s="31">
        <v>1868.92003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1056.5999999999999</v>
      </c>
      <c r="D498" s="36">
        <v>1053.4333333333332</v>
      </c>
      <c r="E498" s="36">
        <v>1039.8166666666664</v>
      </c>
      <c r="F498" s="36">
        <v>1023.0333333333333</v>
      </c>
      <c r="G498" s="36">
        <v>1009.4166666666665</v>
      </c>
      <c r="H498" s="36">
        <v>1070.2166666666662</v>
      </c>
      <c r="I498" s="36">
        <v>1083.833333333333</v>
      </c>
      <c r="J498" s="36">
        <v>1100.6166666666661</v>
      </c>
      <c r="K498" s="31">
        <v>1067.05</v>
      </c>
      <c r="L498" s="31">
        <v>1036.6500000000001</v>
      </c>
      <c r="M498" s="31">
        <v>14.7963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516.20000000000005</v>
      </c>
      <c r="D499" s="36">
        <v>513.05000000000007</v>
      </c>
      <c r="E499" s="36">
        <v>505.80000000000018</v>
      </c>
      <c r="F499" s="36">
        <v>495.40000000000009</v>
      </c>
      <c r="G499" s="36">
        <v>488.1500000000002</v>
      </c>
      <c r="H499" s="36">
        <v>523.45000000000016</v>
      </c>
      <c r="I499" s="36">
        <v>530.69999999999993</v>
      </c>
      <c r="J499" s="36">
        <v>541.10000000000014</v>
      </c>
      <c r="K499" s="31">
        <v>520.29999999999995</v>
      </c>
      <c r="L499" s="31">
        <v>502.65</v>
      </c>
      <c r="M499" s="31">
        <v>4.0446099999999996</v>
      </c>
      <c r="N499" s="1"/>
      <c r="O499" s="1"/>
    </row>
    <row r="500" spans="1:15" ht="12.75" customHeight="1">
      <c r="A500" s="33">
        <v>490</v>
      </c>
      <c r="B500" s="53" t="s">
        <v>899</v>
      </c>
      <c r="C500" s="53">
        <v>147.1</v>
      </c>
      <c r="D500" s="36">
        <v>147.96666666666667</v>
      </c>
      <c r="E500" s="36">
        <v>145.23333333333335</v>
      </c>
      <c r="F500" s="36">
        <v>143.36666666666667</v>
      </c>
      <c r="G500" s="36">
        <v>140.63333333333335</v>
      </c>
      <c r="H500" s="36">
        <v>149.83333333333334</v>
      </c>
      <c r="I500" s="36">
        <v>152.56666666666663</v>
      </c>
      <c r="J500" s="36">
        <v>154.43333333333334</v>
      </c>
      <c r="K500" s="31">
        <v>150.69999999999999</v>
      </c>
      <c r="L500" s="31">
        <v>146.1</v>
      </c>
      <c r="M500" s="31">
        <v>10.642989999999999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740.25</v>
      </c>
      <c r="D501" s="36">
        <v>736.23333333333323</v>
      </c>
      <c r="E501" s="36">
        <v>730.06666666666649</v>
      </c>
      <c r="F501" s="36">
        <v>719.88333333333321</v>
      </c>
      <c r="G501" s="36">
        <v>713.71666666666647</v>
      </c>
      <c r="H501" s="36">
        <v>746.41666666666652</v>
      </c>
      <c r="I501" s="36">
        <v>752.58333333333326</v>
      </c>
      <c r="J501" s="36">
        <v>762.76666666666654</v>
      </c>
      <c r="K501" s="31">
        <v>742.4</v>
      </c>
      <c r="L501" s="31">
        <v>726.05</v>
      </c>
      <c r="M501" s="31">
        <v>0.59750999999999999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1262.6500000000001</v>
      </c>
      <c r="D502" s="36">
        <v>1253.8833333333334</v>
      </c>
      <c r="E502" s="36">
        <v>1235.7666666666669</v>
      </c>
      <c r="F502" s="36">
        <v>1208.8833333333334</v>
      </c>
      <c r="G502" s="36">
        <v>1190.7666666666669</v>
      </c>
      <c r="H502" s="36">
        <v>1280.7666666666669</v>
      </c>
      <c r="I502" s="36">
        <v>1298.8833333333332</v>
      </c>
      <c r="J502" s="36">
        <v>1325.7666666666669</v>
      </c>
      <c r="K502" s="31">
        <v>1272</v>
      </c>
      <c r="L502" s="31">
        <v>1227</v>
      </c>
      <c r="M502" s="31">
        <v>1.33266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510.2</v>
      </c>
      <c r="D503" s="36">
        <v>512.58333333333337</v>
      </c>
      <c r="E503" s="36">
        <v>506.61666666666679</v>
      </c>
      <c r="F503" s="36">
        <v>503.03333333333342</v>
      </c>
      <c r="G503" s="36">
        <v>497.06666666666683</v>
      </c>
      <c r="H503" s="36">
        <v>516.16666666666674</v>
      </c>
      <c r="I503" s="36">
        <v>522.13333333333321</v>
      </c>
      <c r="J503" s="31">
        <v>525.7166666666667</v>
      </c>
      <c r="K503" s="31">
        <v>518.54999999999995</v>
      </c>
      <c r="L503" s="31">
        <v>509</v>
      </c>
      <c r="M503" s="53">
        <v>31.969799999999999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23.45</v>
      </c>
      <c r="D504" s="36">
        <v>23.599999999999998</v>
      </c>
      <c r="E504" s="36">
        <v>23.099999999999994</v>
      </c>
      <c r="F504" s="36">
        <v>22.749999999999996</v>
      </c>
      <c r="G504" s="36">
        <v>22.249999999999993</v>
      </c>
      <c r="H504" s="36">
        <v>23.949999999999996</v>
      </c>
      <c r="I504" s="36">
        <v>24.450000000000003</v>
      </c>
      <c r="J504" s="31">
        <v>24.799999999999997</v>
      </c>
      <c r="K504" s="31">
        <v>24.1</v>
      </c>
      <c r="L504" s="31">
        <v>23.25</v>
      </c>
      <c r="M504" s="53">
        <v>2582.5671699999998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15787.1</v>
      </c>
      <c r="D505" s="36">
        <v>15502.716666666667</v>
      </c>
      <c r="E505" s="36">
        <v>15116.483333333334</v>
      </c>
      <c r="F505" s="36">
        <v>14445.866666666667</v>
      </c>
      <c r="G505" s="36">
        <v>14059.633333333333</v>
      </c>
      <c r="H505" s="36">
        <v>16173.333333333334</v>
      </c>
      <c r="I505" s="36">
        <v>16559.566666666666</v>
      </c>
      <c r="J505" s="36">
        <v>17230.183333333334</v>
      </c>
      <c r="K505" s="31">
        <v>15888.95</v>
      </c>
      <c r="L505" s="31">
        <v>14832.1</v>
      </c>
      <c r="M505" s="31">
        <v>0.13696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142.94999999999999</v>
      </c>
      <c r="D506" s="36">
        <v>143.5</v>
      </c>
      <c r="E506" s="36">
        <v>141.44999999999999</v>
      </c>
      <c r="F506" s="36">
        <v>139.94999999999999</v>
      </c>
      <c r="G506" s="36">
        <v>137.89999999999998</v>
      </c>
      <c r="H506" s="36">
        <v>145</v>
      </c>
      <c r="I506" s="36">
        <v>147.05000000000001</v>
      </c>
      <c r="J506" s="36">
        <v>148.55000000000001</v>
      </c>
      <c r="K506" s="31">
        <v>145.55000000000001</v>
      </c>
      <c r="L506" s="31">
        <v>142</v>
      </c>
      <c r="M506" s="31">
        <v>109.19077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583.54999999999995</v>
      </c>
      <c r="D507" s="36">
        <v>578.83333333333337</v>
      </c>
      <c r="E507" s="36">
        <v>553.41666666666674</v>
      </c>
      <c r="F507" s="36">
        <v>523.28333333333342</v>
      </c>
      <c r="G507" s="36">
        <v>497.86666666666679</v>
      </c>
      <c r="H507" s="36">
        <v>608.9666666666667</v>
      </c>
      <c r="I507" s="36">
        <v>634.38333333333344</v>
      </c>
      <c r="J507" s="31">
        <v>664.51666666666665</v>
      </c>
      <c r="K507" s="31">
        <v>604.25</v>
      </c>
      <c r="L507" s="31">
        <v>548.70000000000005</v>
      </c>
      <c r="M507" s="53">
        <v>60.762860000000003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158.25</v>
      </c>
      <c r="D508" s="36">
        <v>159.98333333333332</v>
      </c>
      <c r="E508" s="36">
        <v>155.51666666666665</v>
      </c>
      <c r="F508" s="36">
        <v>152.78333333333333</v>
      </c>
      <c r="G508" s="36">
        <v>148.31666666666666</v>
      </c>
      <c r="H508" s="36">
        <v>162.71666666666664</v>
      </c>
      <c r="I508" s="36">
        <v>167.18333333333328</v>
      </c>
      <c r="J508" s="36">
        <v>169.91666666666663</v>
      </c>
      <c r="K508" s="31">
        <v>164.45</v>
      </c>
      <c r="L508" s="31">
        <v>157.25</v>
      </c>
      <c r="M508" s="31">
        <v>353.82756000000001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991.25</v>
      </c>
      <c r="D509" s="231">
        <v>991.41666666666663</v>
      </c>
      <c r="E509" s="231">
        <v>972.93333333333328</v>
      </c>
      <c r="F509" s="231">
        <v>954.61666666666667</v>
      </c>
      <c r="G509" s="231">
        <v>936.13333333333333</v>
      </c>
      <c r="H509" s="231">
        <v>1009.7333333333332</v>
      </c>
      <c r="I509" s="231">
        <v>1028.2166666666667</v>
      </c>
      <c r="J509" s="231">
        <v>1046.5333333333333</v>
      </c>
      <c r="K509" s="232">
        <v>1009.9</v>
      </c>
      <c r="L509" s="232">
        <v>973.1</v>
      </c>
      <c r="M509" s="232">
        <v>17.107839999999999</v>
      </c>
      <c r="N509" s="1"/>
      <c r="O509" s="1"/>
    </row>
    <row r="510" spans="1:15" ht="12.75" customHeight="1">
      <c r="A510" s="245">
        <v>500</v>
      </c>
      <c r="B510" s="246" t="s">
        <v>549</v>
      </c>
      <c r="C510" s="246">
        <v>1474.3</v>
      </c>
      <c r="D510" s="247">
        <v>1469.7833333333335</v>
      </c>
      <c r="E510" s="247">
        <v>1444.666666666667</v>
      </c>
      <c r="F510" s="247">
        <v>1415.0333333333335</v>
      </c>
      <c r="G510" s="247">
        <v>1389.916666666667</v>
      </c>
      <c r="H510" s="247">
        <v>1499.416666666667</v>
      </c>
      <c r="I510" s="247">
        <v>1524.5333333333333</v>
      </c>
      <c r="J510" s="247">
        <v>1554.166666666667</v>
      </c>
      <c r="K510" s="245">
        <v>1494.9</v>
      </c>
      <c r="L510" s="245">
        <v>1440.15</v>
      </c>
      <c r="M510" s="245">
        <v>0.63558999999999999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72" t="s">
        <v>552</v>
      </c>
      <c r="C7" s="372"/>
      <c r="D7" s="7">
        <f>Main!B10</f>
        <v>45370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45369</v>
      </c>
      <c r="B10" s="32">
        <v>532403</v>
      </c>
      <c r="C10" s="31" t="s">
        <v>1085</v>
      </c>
      <c r="D10" s="31" t="s">
        <v>1086</v>
      </c>
      <c r="E10" s="31" t="s">
        <v>561</v>
      </c>
      <c r="F10" s="84">
        <v>25927</v>
      </c>
      <c r="G10" s="32">
        <v>4.96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45369</v>
      </c>
      <c r="B11" s="32">
        <v>532403</v>
      </c>
      <c r="C11" s="31" t="s">
        <v>1085</v>
      </c>
      <c r="D11" s="31" t="s">
        <v>1087</v>
      </c>
      <c r="E11" s="31" t="s">
        <v>562</v>
      </c>
      <c r="F11" s="84">
        <v>27527</v>
      </c>
      <c r="G11" s="32">
        <v>4.96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45369</v>
      </c>
      <c r="B12" s="32">
        <v>539506</v>
      </c>
      <c r="C12" s="31" t="s">
        <v>1088</v>
      </c>
      <c r="D12" s="31" t="s">
        <v>1089</v>
      </c>
      <c r="E12" s="31" t="s">
        <v>562</v>
      </c>
      <c r="F12" s="84">
        <v>2082105</v>
      </c>
      <c r="G12" s="32">
        <v>0.84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45369</v>
      </c>
      <c r="B13" s="32">
        <v>542020</v>
      </c>
      <c r="C13" s="31" t="s">
        <v>1090</v>
      </c>
      <c r="D13" s="31" t="s">
        <v>1091</v>
      </c>
      <c r="E13" s="31" t="s">
        <v>561</v>
      </c>
      <c r="F13" s="84">
        <v>540699</v>
      </c>
      <c r="G13" s="32">
        <v>19.75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45369</v>
      </c>
      <c r="B14" s="32">
        <v>542020</v>
      </c>
      <c r="C14" s="31" t="s">
        <v>1090</v>
      </c>
      <c r="D14" s="31" t="s">
        <v>1092</v>
      </c>
      <c r="E14" s="31" t="s">
        <v>562</v>
      </c>
      <c r="F14" s="84">
        <v>540699</v>
      </c>
      <c r="G14" s="32">
        <v>19.75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45369</v>
      </c>
      <c r="B15" s="32">
        <v>543804</v>
      </c>
      <c r="C15" s="31" t="s">
        <v>1093</v>
      </c>
      <c r="D15" s="31" t="s">
        <v>1040</v>
      </c>
      <c r="E15" s="31" t="s">
        <v>561</v>
      </c>
      <c r="F15" s="84">
        <v>36000</v>
      </c>
      <c r="G15" s="32">
        <v>17.91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45369</v>
      </c>
      <c r="B16" s="32">
        <v>523844</v>
      </c>
      <c r="C16" s="31" t="s">
        <v>1094</v>
      </c>
      <c r="D16" s="31" t="s">
        <v>1095</v>
      </c>
      <c r="E16" s="31" t="s">
        <v>562</v>
      </c>
      <c r="F16" s="84">
        <v>258996</v>
      </c>
      <c r="G16" s="32">
        <v>39.51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45369</v>
      </c>
      <c r="B17" s="32">
        <v>523844</v>
      </c>
      <c r="C17" s="31" t="s">
        <v>1094</v>
      </c>
      <c r="D17" s="31" t="s">
        <v>1096</v>
      </c>
      <c r="E17" s="31" t="s">
        <v>561</v>
      </c>
      <c r="F17" s="84">
        <v>48000</v>
      </c>
      <c r="G17" s="32">
        <v>39.51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45369</v>
      </c>
      <c r="B18" s="32">
        <v>523844</v>
      </c>
      <c r="C18" s="31" t="s">
        <v>1094</v>
      </c>
      <c r="D18" s="31" t="s">
        <v>1097</v>
      </c>
      <c r="E18" s="31" t="s">
        <v>561</v>
      </c>
      <c r="F18" s="84">
        <v>68300</v>
      </c>
      <c r="G18" s="32">
        <v>39.51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45369</v>
      </c>
      <c r="B19" s="32">
        <v>523844</v>
      </c>
      <c r="C19" s="31" t="s">
        <v>1094</v>
      </c>
      <c r="D19" s="31" t="s">
        <v>1098</v>
      </c>
      <c r="E19" s="31" t="s">
        <v>561</v>
      </c>
      <c r="F19" s="84">
        <v>43600</v>
      </c>
      <c r="G19" s="32">
        <v>39.51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45369</v>
      </c>
      <c r="B20" s="32">
        <v>523844</v>
      </c>
      <c r="C20" s="31" t="s">
        <v>1094</v>
      </c>
      <c r="D20" s="31" t="s">
        <v>1099</v>
      </c>
      <c r="E20" s="31" t="s">
        <v>561</v>
      </c>
      <c r="F20" s="84">
        <v>43400</v>
      </c>
      <c r="G20" s="32">
        <v>39.51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45369</v>
      </c>
      <c r="B21" s="32">
        <v>539596</v>
      </c>
      <c r="C21" s="31" t="s">
        <v>1055</v>
      </c>
      <c r="D21" s="31" t="s">
        <v>1100</v>
      </c>
      <c r="E21" s="31" t="s">
        <v>561</v>
      </c>
      <c r="F21" s="84">
        <v>57975</v>
      </c>
      <c r="G21" s="32">
        <v>33.799999999999997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45369</v>
      </c>
      <c r="B22" s="32">
        <v>521137</v>
      </c>
      <c r="C22" s="31" t="s">
        <v>1101</v>
      </c>
      <c r="D22" s="31" t="s">
        <v>1102</v>
      </c>
      <c r="E22" s="31" t="s">
        <v>562</v>
      </c>
      <c r="F22" s="84">
        <v>50100</v>
      </c>
      <c r="G22" s="32">
        <v>3.6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45369</v>
      </c>
      <c r="B23" s="32">
        <v>508954</v>
      </c>
      <c r="C23" s="31" t="s">
        <v>1103</v>
      </c>
      <c r="D23" s="31" t="s">
        <v>1104</v>
      </c>
      <c r="E23" s="31" t="s">
        <v>561</v>
      </c>
      <c r="F23" s="84">
        <v>1000000</v>
      </c>
      <c r="G23" s="32">
        <v>51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45369</v>
      </c>
      <c r="B24" s="32">
        <v>508954</v>
      </c>
      <c r="C24" s="31" t="s">
        <v>1103</v>
      </c>
      <c r="D24" s="31" t="s">
        <v>1105</v>
      </c>
      <c r="E24" s="31" t="s">
        <v>562</v>
      </c>
      <c r="F24" s="84">
        <v>1000000</v>
      </c>
      <c r="G24" s="32">
        <v>51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45369</v>
      </c>
      <c r="B25" s="32">
        <v>539032</v>
      </c>
      <c r="C25" s="31" t="s">
        <v>1106</v>
      </c>
      <c r="D25" s="31" t="s">
        <v>1107</v>
      </c>
      <c r="E25" s="31" t="s">
        <v>561</v>
      </c>
      <c r="F25" s="84">
        <v>43060</v>
      </c>
      <c r="G25" s="32">
        <v>6.31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45369</v>
      </c>
      <c r="B26" s="32">
        <v>531723</v>
      </c>
      <c r="C26" s="31" t="s">
        <v>1108</v>
      </c>
      <c r="D26" s="31" t="s">
        <v>940</v>
      </c>
      <c r="E26" s="31" t="s">
        <v>561</v>
      </c>
      <c r="F26" s="84">
        <v>1736844</v>
      </c>
      <c r="G26" s="32">
        <v>1.21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45369</v>
      </c>
      <c r="B27" s="32">
        <v>544108</v>
      </c>
      <c r="C27" s="31" t="s">
        <v>1109</v>
      </c>
      <c r="D27" s="31" t="s">
        <v>1110</v>
      </c>
      <c r="E27" s="31" t="s">
        <v>562</v>
      </c>
      <c r="F27" s="84">
        <v>16800</v>
      </c>
      <c r="G27" s="32">
        <v>124.86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45369</v>
      </c>
      <c r="B28" s="32">
        <v>536709</v>
      </c>
      <c r="C28" s="31" t="s">
        <v>1111</v>
      </c>
      <c r="D28" s="31" t="s">
        <v>1112</v>
      </c>
      <c r="E28" s="31" t="s">
        <v>562</v>
      </c>
      <c r="F28" s="84">
        <v>71140</v>
      </c>
      <c r="G28" s="32">
        <v>20.95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45369</v>
      </c>
      <c r="B29" s="32">
        <v>536709</v>
      </c>
      <c r="C29" s="31" t="s">
        <v>1111</v>
      </c>
      <c r="D29" s="31" t="s">
        <v>1113</v>
      </c>
      <c r="E29" s="31" t="s">
        <v>561</v>
      </c>
      <c r="F29" s="84">
        <v>100000</v>
      </c>
      <c r="G29" s="32">
        <v>20.9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45369</v>
      </c>
      <c r="B30" s="32">
        <v>524614</v>
      </c>
      <c r="C30" s="31" t="s">
        <v>992</v>
      </c>
      <c r="D30" s="31" t="s">
        <v>1056</v>
      </c>
      <c r="E30" s="31" t="s">
        <v>562</v>
      </c>
      <c r="F30" s="84">
        <v>261</v>
      </c>
      <c r="G30" s="32">
        <v>11.1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45369</v>
      </c>
      <c r="B31" s="32">
        <v>524614</v>
      </c>
      <c r="C31" s="31" t="s">
        <v>992</v>
      </c>
      <c r="D31" s="31" t="s">
        <v>1056</v>
      </c>
      <c r="E31" s="31" t="s">
        <v>561</v>
      </c>
      <c r="F31" s="84">
        <v>200261</v>
      </c>
      <c r="G31" s="32">
        <v>11.68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45369</v>
      </c>
      <c r="B32" s="32">
        <v>524614</v>
      </c>
      <c r="C32" s="31" t="s">
        <v>992</v>
      </c>
      <c r="D32" s="31" t="s">
        <v>1022</v>
      </c>
      <c r="E32" s="31" t="s">
        <v>562</v>
      </c>
      <c r="F32" s="84">
        <v>55044</v>
      </c>
      <c r="G32" s="32">
        <v>11.74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45369</v>
      </c>
      <c r="B33" s="32">
        <v>524614</v>
      </c>
      <c r="C33" s="31" t="s">
        <v>992</v>
      </c>
      <c r="D33" s="31" t="s">
        <v>1114</v>
      </c>
      <c r="E33" s="31" t="s">
        <v>562</v>
      </c>
      <c r="F33" s="84">
        <v>53157</v>
      </c>
      <c r="G33" s="32">
        <v>11.74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45369</v>
      </c>
      <c r="B34" s="32">
        <v>524614</v>
      </c>
      <c r="C34" s="31" t="s">
        <v>992</v>
      </c>
      <c r="D34" s="31" t="s">
        <v>1022</v>
      </c>
      <c r="E34" s="31" t="s">
        <v>561</v>
      </c>
      <c r="F34" s="84">
        <v>424000</v>
      </c>
      <c r="G34" s="32">
        <v>11.72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45369</v>
      </c>
      <c r="B35" s="32">
        <v>524614</v>
      </c>
      <c r="C35" s="31" t="s">
        <v>992</v>
      </c>
      <c r="D35" s="31" t="s">
        <v>1114</v>
      </c>
      <c r="E35" s="31" t="s">
        <v>561</v>
      </c>
      <c r="F35" s="84">
        <v>434600</v>
      </c>
      <c r="G35" s="32">
        <v>11.71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45369</v>
      </c>
      <c r="B36" s="32">
        <v>524614</v>
      </c>
      <c r="C36" s="31" t="s">
        <v>992</v>
      </c>
      <c r="D36" s="31" t="s">
        <v>1115</v>
      </c>
      <c r="E36" s="31" t="s">
        <v>562</v>
      </c>
      <c r="F36" s="84">
        <v>206060</v>
      </c>
      <c r="G36" s="32">
        <v>11.72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45369</v>
      </c>
      <c r="B37" s="32">
        <v>524614</v>
      </c>
      <c r="C37" s="31" t="s">
        <v>992</v>
      </c>
      <c r="D37" s="31" t="s">
        <v>1116</v>
      </c>
      <c r="E37" s="31" t="s">
        <v>562</v>
      </c>
      <c r="F37" s="84">
        <v>274329</v>
      </c>
      <c r="G37" s="32">
        <v>11.72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45369</v>
      </c>
      <c r="B38" s="32">
        <v>531784</v>
      </c>
      <c r="C38" s="31" t="s">
        <v>1057</v>
      </c>
      <c r="D38" s="31" t="s">
        <v>1058</v>
      </c>
      <c r="E38" s="31" t="s">
        <v>562</v>
      </c>
      <c r="F38" s="84">
        <v>1865390</v>
      </c>
      <c r="G38" s="32">
        <v>1.82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45369</v>
      </c>
      <c r="B39" s="32">
        <v>531784</v>
      </c>
      <c r="C39" s="31" t="s">
        <v>1057</v>
      </c>
      <c r="D39" s="31" t="s">
        <v>1059</v>
      </c>
      <c r="E39" s="31" t="s">
        <v>561</v>
      </c>
      <c r="F39" s="84">
        <v>1836815</v>
      </c>
      <c r="G39" s="32">
        <v>1.82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45369</v>
      </c>
      <c r="B40" s="32">
        <v>539762</v>
      </c>
      <c r="C40" s="31" t="s">
        <v>993</v>
      </c>
      <c r="D40" s="31" t="s">
        <v>1117</v>
      </c>
      <c r="E40" s="31" t="s">
        <v>561</v>
      </c>
      <c r="F40" s="84">
        <v>86620</v>
      </c>
      <c r="G40" s="32">
        <v>89.13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45369</v>
      </c>
      <c r="B41" s="32">
        <v>531832</v>
      </c>
      <c r="C41" s="31" t="s">
        <v>1118</v>
      </c>
      <c r="D41" s="31" t="s">
        <v>1119</v>
      </c>
      <c r="E41" s="31" t="s">
        <v>561</v>
      </c>
      <c r="F41" s="84">
        <v>51000</v>
      </c>
      <c r="G41" s="32">
        <v>10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45369</v>
      </c>
      <c r="B42" s="32">
        <v>531832</v>
      </c>
      <c r="C42" s="31" t="s">
        <v>1118</v>
      </c>
      <c r="D42" s="31" t="s">
        <v>1120</v>
      </c>
      <c r="E42" s="31" t="s">
        <v>562</v>
      </c>
      <c r="F42" s="84">
        <v>98155</v>
      </c>
      <c r="G42" s="32">
        <v>9.93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45369</v>
      </c>
      <c r="B43" s="32">
        <v>543522</v>
      </c>
      <c r="C43" s="31" t="s">
        <v>1023</v>
      </c>
      <c r="D43" s="31" t="s">
        <v>1060</v>
      </c>
      <c r="E43" s="31" t="s">
        <v>562</v>
      </c>
      <c r="F43" s="84">
        <v>105000</v>
      </c>
      <c r="G43" s="32">
        <v>50.83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45369</v>
      </c>
      <c r="B44" s="32">
        <v>543540</v>
      </c>
      <c r="C44" s="31" t="s">
        <v>1121</v>
      </c>
      <c r="D44" s="31" t="s">
        <v>1122</v>
      </c>
      <c r="E44" s="31" t="s">
        <v>562</v>
      </c>
      <c r="F44" s="84">
        <v>18000</v>
      </c>
      <c r="G44" s="32">
        <v>220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45369</v>
      </c>
      <c r="B45" s="32">
        <v>543540</v>
      </c>
      <c r="C45" s="31" t="s">
        <v>1121</v>
      </c>
      <c r="D45" s="31" t="s">
        <v>1123</v>
      </c>
      <c r="E45" s="31" t="s">
        <v>561</v>
      </c>
      <c r="F45" s="84">
        <v>28800</v>
      </c>
      <c r="G45" s="32">
        <v>220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45369</v>
      </c>
      <c r="B46" s="32">
        <v>543540</v>
      </c>
      <c r="C46" s="31" t="s">
        <v>1121</v>
      </c>
      <c r="D46" s="31" t="s">
        <v>1089</v>
      </c>
      <c r="E46" s="31" t="s">
        <v>561</v>
      </c>
      <c r="F46" s="84">
        <v>3000</v>
      </c>
      <c r="G46" s="32">
        <v>220.57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45369</v>
      </c>
      <c r="B47" s="32">
        <v>543540</v>
      </c>
      <c r="C47" s="31" t="s">
        <v>1121</v>
      </c>
      <c r="D47" s="31" t="s">
        <v>1089</v>
      </c>
      <c r="E47" s="31" t="s">
        <v>562</v>
      </c>
      <c r="F47" s="84">
        <v>21600</v>
      </c>
      <c r="G47" s="32">
        <v>220.14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45369</v>
      </c>
      <c r="B48" s="32">
        <v>543540</v>
      </c>
      <c r="C48" s="31" t="s">
        <v>1121</v>
      </c>
      <c r="D48" s="31" t="s">
        <v>1124</v>
      </c>
      <c r="E48" s="31" t="s">
        <v>561</v>
      </c>
      <c r="F48" s="84">
        <v>18000</v>
      </c>
      <c r="G48" s="32">
        <v>220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45369</v>
      </c>
      <c r="B49" s="32">
        <v>541601</v>
      </c>
      <c r="C49" s="31" t="s">
        <v>1125</v>
      </c>
      <c r="D49" s="31" t="s">
        <v>1126</v>
      </c>
      <c r="E49" s="31" t="s">
        <v>562</v>
      </c>
      <c r="F49" s="84">
        <v>3968657</v>
      </c>
      <c r="G49" s="32">
        <v>7.25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45369</v>
      </c>
      <c r="B50" s="32">
        <v>530025</v>
      </c>
      <c r="C50" s="31" t="s">
        <v>1127</v>
      </c>
      <c r="D50" s="31" t="s">
        <v>1128</v>
      </c>
      <c r="E50" s="31" t="s">
        <v>562</v>
      </c>
      <c r="F50" s="84">
        <v>44752</v>
      </c>
      <c r="G50" s="32">
        <v>22.75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45369</v>
      </c>
      <c r="B51" s="32">
        <v>530025</v>
      </c>
      <c r="C51" s="31" t="s">
        <v>1127</v>
      </c>
      <c r="D51" s="31" t="s">
        <v>1129</v>
      </c>
      <c r="E51" s="31" t="s">
        <v>561</v>
      </c>
      <c r="F51" s="84">
        <v>45000</v>
      </c>
      <c r="G51" s="32">
        <v>22.75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45369</v>
      </c>
      <c r="B52" s="32">
        <v>533202</v>
      </c>
      <c r="C52" s="31" t="s">
        <v>1130</v>
      </c>
      <c r="D52" s="31" t="s">
        <v>1131</v>
      </c>
      <c r="E52" s="31" t="s">
        <v>562</v>
      </c>
      <c r="F52" s="84">
        <v>1818000</v>
      </c>
      <c r="G52" s="32">
        <v>2.92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45369</v>
      </c>
      <c r="B53" s="32">
        <v>533202</v>
      </c>
      <c r="C53" s="31" t="s">
        <v>1130</v>
      </c>
      <c r="D53" s="31" t="s">
        <v>1132</v>
      </c>
      <c r="E53" s="31" t="s">
        <v>561</v>
      </c>
      <c r="F53" s="84">
        <v>1944000</v>
      </c>
      <c r="G53" s="32">
        <v>2.93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45369</v>
      </c>
      <c r="B54" s="32">
        <v>544074</v>
      </c>
      <c r="C54" s="31" t="s">
        <v>1133</v>
      </c>
      <c r="D54" s="31" t="s">
        <v>1134</v>
      </c>
      <c r="E54" s="31" t="s">
        <v>561</v>
      </c>
      <c r="F54" s="84">
        <v>75600</v>
      </c>
      <c r="G54" s="32">
        <v>175.07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45369</v>
      </c>
      <c r="B55" s="32">
        <v>527005</v>
      </c>
      <c r="C55" s="31" t="s">
        <v>1135</v>
      </c>
      <c r="D55" s="31" t="s">
        <v>1136</v>
      </c>
      <c r="E55" s="31" t="s">
        <v>562</v>
      </c>
      <c r="F55" s="84">
        <v>45000</v>
      </c>
      <c r="G55" s="32">
        <v>170.85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45369</v>
      </c>
      <c r="B56" s="32">
        <v>527005</v>
      </c>
      <c r="C56" s="31" t="s">
        <v>1135</v>
      </c>
      <c r="D56" s="31" t="s">
        <v>1137</v>
      </c>
      <c r="E56" s="31" t="s">
        <v>561</v>
      </c>
      <c r="F56" s="84">
        <v>49205</v>
      </c>
      <c r="G56" s="32">
        <v>170.85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45369</v>
      </c>
      <c r="B57" s="32">
        <v>540738</v>
      </c>
      <c r="C57" s="31" t="s">
        <v>1138</v>
      </c>
      <c r="D57" s="31" t="s">
        <v>1139</v>
      </c>
      <c r="E57" s="31" t="s">
        <v>562</v>
      </c>
      <c r="F57" s="84">
        <v>2517900</v>
      </c>
      <c r="G57" s="32">
        <v>30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45369</v>
      </c>
      <c r="B58" s="32">
        <v>540738</v>
      </c>
      <c r="C58" s="31" t="s">
        <v>1138</v>
      </c>
      <c r="D58" s="31" t="s">
        <v>1140</v>
      </c>
      <c r="E58" s="31" t="s">
        <v>561</v>
      </c>
      <c r="F58" s="84">
        <v>1200000</v>
      </c>
      <c r="G58" s="32">
        <v>30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45369</v>
      </c>
      <c r="B59" s="32">
        <v>543274</v>
      </c>
      <c r="C59" s="31" t="s">
        <v>1141</v>
      </c>
      <c r="D59" s="31" t="s">
        <v>1142</v>
      </c>
      <c r="E59" s="31" t="s">
        <v>562</v>
      </c>
      <c r="F59" s="84">
        <v>701550</v>
      </c>
      <c r="G59" s="32">
        <v>6.25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45369</v>
      </c>
      <c r="B60" s="32">
        <v>543274</v>
      </c>
      <c r="C60" s="31" t="s">
        <v>1141</v>
      </c>
      <c r="D60" s="31" t="s">
        <v>1059</v>
      </c>
      <c r="E60" s="31" t="s">
        <v>562</v>
      </c>
      <c r="F60" s="84">
        <v>423450</v>
      </c>
      <c r="G60" s="32">
        <v>6.25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45369</v>
      </c>
      <c r="B61" s="32">
        <v>540955</v>
      </c>
      <c r="C61" s="31" t="s">
        <v>1143</v>
      </c>
      <c r="D61" s="31" t="s">
        <v>1144</v>
      </c>
      <c r="E61" s="31" t="s">
        <v>562</v>
      </c>
      <c r="F61" s="84">
        <v>142838</v>
      </c>
      <c r="G61" s="32">
        <v>11.1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45369</v>
      </c>
      <c r="B62" s="32">
        <v>543616</v>
      </c>
      <c r="C62" s="31" t="s">
        <v>1145</v>
      </c>
      <c r="D62" s="31" t="s">
        <v>1092</v>
      </c>
      <c r="E62" s="31" t="s">
        <v>562</v>
      </c>
      <c r="F62" s="84">
        <v>80400</v>
      </c>
      <c r="G62" s="32">
        <v>157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45369</v>
      </c>
      <c r="B63" s="32">
        <v>543616</v>
      </c>
      <c r="C63" s="31" t="s">
        <v>1145</v>
      </c>
      <c r="D63" s="31" t="s">
        <v>1091</v>
      </c>
      <c r="E63" s="31" t="s">
        <v>561</v>
      </c>
      <c r="F63" s="84">
        <v>80400</v>
      </c>
      <c r="G63" s="32">
        <v>157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45369</v>
      </c>
      <c r="B64" s="32">
        <v>531716</v>
      </c>
      <c r="C64" s="31" t="s">
        <v>1146</v>
      </c>
      <c r="D64" s="31" t="s">
        <v>1147</v>
      </c>
      <c r="E64" s="31" t="s">
        <v>561</v>
      </c>
      <c r="F64" s="84">
        <v>90000</v>
      </c>
      <c r="G64" s="32">
        <v>1.27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45369</v>
      </c>
      <c r="B65" s="32">
        <v>531716</v>
      </c>
      <c r="C65" s="31" t="s">
        <v>1146</v>
      </c>
      <c r="D65" s="31" t="s">
        <v>1148</v>
      </c>
      <c r="E65" s="31" t="s">
        <v>562</v>
      </c>
      <c r="F65" s="84">
        <v>98257</v>
      </c>
      <c r="G65" s="32">
        <v>1.27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45369</v>
      </c>
      <c r="B66" s="32">
        <v>539040</v>
      </c>
      <c r="C66" s="31" t="s">
        <v>1149</v>
      </c>
      <c r="D66" s="31" t="s">
        <v>1150</v>
      </c>
      <c r="E66" s="31" t="s">
        <v>561</v>
      </c>
      <c r="F66" s="84">
        <v>135000</v>
      </c>
      <c r="G66" s="32">
        <v>73.94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45369</v>
      </c>
      <c r="B67" s="32">
        <v>539040</v>
      </c>
      <c r="C67" s="31" t="s">
        <v>1149</v>
      </c>
      <c r="D67" s="31" t="s">
        <v>1124</v>
      </c>
      <c r="E67" s="31" t="s">
        <v>562</v>
      </c>
      <c r="F67" s="84">
        <v>206700</v>
      </c>
      <c r="G67" s="32">
        <v>73.930000000000007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45369</v>
      </c>
      <c r="B68" s="32">
        <v>531411</v>
      </c>
      <c r="C68" s="31" t="s">
        <v>1151</v>
      </c>
      <c r="D68" s="31" t="s">
        <v>1152</v>
      </c>
      <c r="E68" s="31" t="s">
        <v>562</v>
      </c>
      <c r="F68" s="84">
        <v>1325409</v>
      </c>
      <c r="G68" s="32">
        <v>1.88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45369</v>
      </c>
      <c r="B69" s="32">
        <v>531650</v>
      </c>
      <c r="C69" s="31" t="s">
        <v>1153</v>
      </c>
      <c r="D69" s="31" t="s">
        <v>1154</v>
      </c>
      <c r="E69" s="31" t="s">
        <v>561</v>
      </c>
      <c r="F69" s="84">
        <v>61613</v>
      </c>
      <c r="G69" s="32">
        <v>2.92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45369</v>
      </c>
      <c r="B70" s="32">
        <v>530151</v>
      </c>
      <c r="C70" s="31" t="s">
        <v>1155</v>
      </c>
      <c r="D70" s="31" t="s">
        <v>1156</v>
      </c>
      <c r="E70" s="31" t="s">
        <v>562</v>
      </c>
      <c r="F70" s="84">
        <v>95893</v>
      </c>
      <c r="G70" s="32">
        <v>23.73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45369</v>
      </c>
      <c r="B71" s="32">
        <v>532372</v>
      </c>
      <c r="C71" s="31" t="s">
        <v>1157</v>
      </c>
      <c r="D71" s="31" t="s">
        <v>1158</v>
      </c>
      <c r="E71" s="31" t="s">
        <v>561</v>
      </c>
      <c r="F71" s="84">
        <v>627183</v>
      </c>
      <c r="G71" s="32">
        <v>33.15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45369</v>
      </c>
      <c r="B72" s="32" t="s">
        <v>1159</v>
      </c>
      <c r="C72" s="31" t="s">
        <v>1160</v>
      </c>
      <c r="D72" s="31" t="s">
        <v>1161</v>
      </c>
      <c r="E72" s="31" t="s">
        <v>561</v>
      </c>
      <c r="F72" s="84">
        <v>1100000</v>
      </c>
      <c r="G72" s="32">
        <v>8.9499999999999993</v>
      </c>
      <c r="H72" s="32" t="s">
        <v>941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45369</v>
      </c>
      <c r="B73" s="32" t="s">
        <v>874</v>
      </c>
      <c r="C73" s="31" t="s">
        <v>1162</v>
      </c>
      <c r="D73" s="31" t="s">
        <v>1163</v>
      </c>
      <c r="E73" s="31" t="s">
        <v>561</v>
      </c>
      <c r="F73" s="84">
        <v>431323</v>
      </c>
      <c r="G73" s="32">
        <v>254.65</v>
      </c>
      <c r="H73" s="32" t="s">
        <v>941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45369</v>
      </c>
      <c r="B74" s="32" t="s">
        <v>1061</v>
      </c>
      <c r="C74" s="31" t="s">
        <v>1062</v>
      </c>
      <c r="D74" s="31" t="s">
        <v>1063</v>
      </c>
      <c r="E74" s="31" t="s">
        <v>561</v>
      </c>
      <c r="F74" s="84">
        <v>62500</v>
      </c>
      <c r="G74" s="32">
        <v>49.25</v>
      </c>
      <c r="H74" s="32" t="s">
        <v>941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45369</v>
      </c>
      <c r="B75" s="32" t="s">
        <v>1164</v>
      </c>
      <c r="C75" s="31" t="s">
        <v>1165</v>
      </c>
      <c r="D75" s="31" t="s">
        <v>1008</v>
      </c>
      <c r="E75" s="31" t="s">
        <v>561</v>
      </c>
      <c r="F75" s="84">
        <v>300000</v>
      </c>
      <c r="G75" s="32">
        <v>15.5</v>
      </c>
      <c r="H75" s="32" t="s">
        <v>941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45369</v>
      </c>
      <c r="B76" s="32" t="s">
        <v>1166</v>
      </c>
      <c r="C76" s="31" t="s">
        <v>1167</v>
      </c>
      <c r="D76" s="31" t="s">
        <v>1168</v>
      </c>
      <c r="E76" s="31" t="s">
        <v>561</v>
      </c>
      <c r="F76" s="84">
        <v>717427</v>
      </c>
      <c r="G76" s="32">
        <v>91.73</v>
      </c>
      <c r="H76" s="32" t="s">
        <v>941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45369</v>
      </c>
      <c r="B77" s="32" t="s">
        <v>1166</v>
      </c>
      <c r="C77" s="31" t="s">
        <v>1167</v>
      </c>
      <c r="D77" s="31" t="s">
        <v>1169</v>
      </c>
      <c r="E77" s="31" t="s">
        <v>561</v>
      </c>
      <c r="F77" s="84">
        <v>163000</v>
      </c>
      <c r="G77" s="32">
        <v>91.5</v>
      </c>
      <c r="H77" s="32" t="s">
        <v>941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45369</v>
      </c>
      <c r="B78" s="32" t="s">
        <v>1166</v>
      </c>
      <c r="C78" s="31" t="s">
        <v>1167</v>
      </c>
      <c r="D78" s="31" t="s">
        <v>1170</v>
      </c>
      <c r="E78" s="31" t="s">
        <v>561</v>
      </c>
      <c r="F78" s="84">
        <v>588531</v>
      </c>
      <c r="G78" s="32">
        <v>91.42</v>
      </c>
      <c r="H78" s="32" t="s">
        <v>941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45369</v>
      </c>
      <c r="B79" s="32" t="s">
        <v>1166</v>
      </c>
      <c r="C79" s="31" t="s">
        <v>1167</v>
      </c>
      <c r="D79" s="31" t="s">
        <v>1171</v>
      </c>
      <c r="E79" s="31" t="s">
        <v>561</v>
      </c>
      <c r="F79" s="84">
        <v>288467</v>
      </c>
      <c r="G79" s="32">
        <v>92.82</v>
      </c>
      <c r="H79" s="32" t="s">
        <v>941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45369</v>
      </c>
      <c r="B80" s="32" t="s">
        <v>1172</v>
      </c>
      <c r="C80" s="31" t="s">
        <v>1173</v>
      </c>
      <c r="D80" s="31" t="s">
        <v>1174</v>
      </c>
      <c r="E80" s="31" t="s">
        <v>561</v>
      </c>
      <c r="F80" s="84">
        <v>175000</v>
      </c>
      <c r="G80" s="32">
        <v>5.65</v>
      </c>
      <c r="H80" s="32" t="s">
        <v>941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45369</v>
      </c>
      <c r="B81" s="32" t="s">
        <v>1175</v>
      </c>
      <c r="C81" s="31" t="s">
        <v>1176</v>
      </c>
      <c r="D81" s="31" t="s">
        <v>1177</v>
      </c>
      <c r="E81" s="31" t="s">
        <v>561</v>
      </c>
      <c r="F81" s="84">
        <v>68605</v>
      </c>
      <c r="G81" s="32">
        <v>54.78</v>
      </c>
      <c r="H81" s="32" t="s">
        <v>941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45369</v>
      </c>
      <c r="B82" s="32" t="s">
        <v>1178</v>
      </c>
      <c r="C82" s="31" t="s">
        <v>1179</v>
      </c>
      <c r="D82" s="31" t="s">
        <v>1180</v>
      </c>
      <c r="E82" s="31" t="s">
        <v>561</v>
      </c>
      <c r="F82" s="84">
        <v>131200</v>
      </c>
      <c r="G82" s="32">
        <v>113.69</v>
      </c>
      <c r="H82" s="32" t="s">
        <v>941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45369</v>
      </c>
      <c r="B83" s="32" t="s">
        <v>1181</v>
      </c>
      <c r="C83" s="31" t="s">
        <v>1182</v>
      </c>
      <c r="D83" s="31" t="s">
        <v>1183</v>
      </c>
      <c r="E83" s="31" t="s">
        <v>561</v>
      </c>
      <c r="F83" s="84">
        <v>600000</v>
      </c>
      <c r="G83" s="32">
        <v>395</v>
      </c>
      <c r="H83" s="32" t="s">
        <v>941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45369</v>
      </c>
      <c r="B84" s="32" t="s">
        <v>1038</v>
      </c>
      <c r="C84" s="31" t="s">
        <v>1039</v>
      </c>
      <c r="D84" s="31" t="s">
        <v>1040</v>
      </c>
      <c r="E84" s="31" t="s">
        <v>561</v>
      </c>
      <c r="F84" s="84">
        <v>150000</v>
      </c>
      <c r="G84" s="32">
        <v>26.07</v>
      </c>
      <c r="H84" s="32" t="s">
        <v>941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45369</v>
      </c>
      <c r="B85" s="32" t="s">
        <v>1184</v>
      </c>
      <c r="C85" s="31" t="s">
        <v>1185</v>
      </c>
      <c r="D85" s="31" t="s">
        <v>1186</v>
      </c>
      <c r="E85" s="31" t="s">
        <v>561</v>
      </c>
      <c r="F85" s="84">
        <v>509016</v>
      </c>
      <c r="G85" s="32">
        <v>83.77</v>
      </c>
      <c r="H85" s="32" t="s">
        <v>941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45369</v>
      </c>
      <c r="B86" s="32" t="s">
        <v>1187</v>
      </c>
      <c r="C86" s="31" t="s">
        <v>1188</v>
      </c>
      <c r="D86" s="31" t="s">
        <v>1189</v>
      </c>
      <c r="E86" s="31" t="s">
        <v>561</v>
      </c>
      <c r="F86" s="84">
        <v>3500000</v>
      </c>
      <c r="G86" s="32">
        <v>1.06</v>
      </c>
      <c r="H86" s="32" t="s">
        <v>941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45369</v>
      </c>
      <c r="B87" s="32" t="s">
        <v>1190</v>
      </c>
      <c r="C87" s="31" t="s">
        <v>1191</v>
      </c>
      <c r="D87" s="31" t="s">
        <v>1192</v>
      </c>
      <c r="E87" s="31" t="s">
        <v>561</v>
      </c>
      <c r="F87" s="84">
        <v>73778</v>
      </c>
      <c r="G87" s="32">
        <v>2.9</v>
      </c>
      <c r="H87" s="32" t="s">
        <v>941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45369</v>
      </c>
      <c r="B88" s="32" t="s">
        <v>1024</v>
      </c>
      <c r="C88" s="31" t="s">
        <v>1025</v>
      </c>
      <c r="D88" s="31" t="s">
        <v>1026</v>
      </c>
      <c r="E88" s="31" t="s">
        <v>561</v>
      </c>
      <c r="F88" s="84">
        <v>537187</v>
      </c>
      <c r="G88" s="32">
        <v>176.87</v>
      </c>
      <c r="H88" s="32" t="s">
        <v>941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45369</v>
      </c>
      <c r="B89" s="32" t="s">
        <v>1193</v>
      </c>
      <c r="C89" s="31" t="s">
        <v>1194</v>
      </c>
      <c r="D89" s="31" t="s">
        <v>1195</v>
      </c>
      <c r="E89" s="31" t="s">
        <v>561</v>
      </c>
      <c r="F89" s="84">
        <v>269900</v>
      </c>
      <c r="G89" s="32">
        <v>21.66</v>
      </c>
      <c r="H89" s="32" t="s">
        <v>941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45369</v>
      </c>
      <c r="B90" s="32" t="s">
        <v>1196</v>
      </c>
      <c r="C90" s="31" t="s">
        <v>1197</v>
      </c>
      <c r="D90" s="31" t="s">
        <v>940</v>
      </c>
      <c r="E90" s="31" t="s">
        <v>561</v>
      </c>
      <c r="F90" s="84">
        <v>405000</v>
      </c>
      <c r="G90" s="32">
        <v>69.66</v>
      </c>
      <c r="H90" s="32" t="s">
        <v>941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45369</v>
      </c>
      <c r="B91" s="32" t="s">
        <v>1159</v>
      </c>
      <c r="C91" s="31" t="s">
        <v>1160</v>
      </c>
      <c r="D91" s="31" t="s">
        <v>1198</v>
      </c>
      <c r="E91" s="31" t="s">
        <v>562</v>
      </c>
      <c r="F91" s="84">
        <v>1100000</v>
      </c>
      <c r="G91" s="32">
        <v>8.9499999999999993</v>
      </c>
      <c r="H91" s="32" t="s">
        <v>941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45369</v>
      </c>
      <c r="B92" s="32" t="s">
        <v>874</v>
      </c>
      <c r="C92" s="31" t="s">
        <v>1162</v>
      </c>
      <c r="D92" s="31" t="s">
        <v>1163</v>
      </c>
      <c r="E92" s="31" t="s">
        <v>562</v>
      </c>
      <c r="F92" s="84">
        <v>352140</v>
      </c>
      <c r="G92" s="32">
        <v>252.76</v>
      </c>
      <c r="H92" s="32" t="s">
        <v>941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45369</v>
      </c>
      <c r="B93" s="32" t="s">
        <v>1061</v>
      </c>
      <c r="C93" s="31" t="s">
        <v>1062</v>
      </c>
      <c r="D93" s="31" t="s">
        <v>1064</v>
      </c>
      <c r="E93" s="31" t="s">
        <v>562</v>
      </c>
      <c r="F93" s="84">
        <v>62500</v>
      </c>
      <c r="G93" s="32">
        <v>49.25</v>
      </c>
      <c r="H93" s="32" t="s">
        <v>941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45369</v>
      </c>
      <c r="B94" s="32" t="s">
        <v>1166</v>
      </c>
      <c r="C94" s="31" t="s">
        <v>1167</v>
      </c>
      <c r="D94" s="31" t="s">
        <v>1199</v>
      </c>
      <c r="E94" s="31" t="s">
        <v>562</v>
      </c>
      <c r="F94" s="84">
        <v>209598</v>
      </c>
      <c r="G94" s="32">
        <v>91.04</v>
      </c>
      <c r="H94" s="32" t="s">
        <v>941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45369</v>
      </c>
      <c r="B95" s="32" t="s">
        <v>1166</v>
      </c>
      <c r="C95" s="31" t="s">
        <v>1167</v>
      </c>
      <c r="D95" s="31" t="s">
        <v>1200</v>
      </c>
      <c r="E95" s="31" t="s">
        <v>562</v>
      </c>
      <c r="F95" s="84">
        <v>204085</v>
      </c>
      <c r="G95" s="32">
        <v>92.12</v>
      </c>
      <c r="H95" s="32" t="s">
        <v>941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45369</v>
      </c>
      <c r="B96" s="32" t="s">
        <v>1166</v>
      </c>
      <c r="C96" s="31" t="s">
        <v>1167</v>
      </c>
      <c r="D96" s="31" t="s">
        <v>1201</v>
      </c>
      <c r="E96" s="31" t="s">
        <v>562</v>
      </c>
      <c r="F96" s="84">
        <v>630020</v>
      </c>
      <c r="G96" s="32">
        <v>91.25</v>
      </c>
      <c r="H96" s="32" t="s">
        <v>941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45369</v>
      </c>
      <c r="B97" s="32" t="s">
        <v>1166</v>
      </c>
      <c r="C97" s="31" t="s">
        <v>1167</v>
      </c>
      <c r="D97" s="31" t="s">
        <v>1170</v>
      </c>
      <c r="E97" s="31" t="s">
        <v>562</v>
      </c>
      <c r="F97" s="84">
        <v>1</v>
      </c>
      <c r="G97" s="32">
        <v>93.05</v>
      </c>
      <c r="H97" s="32" t="s">
        <v>941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45369</v>
      </c>
      <c r="B98" s="32" t="s">
        <v>1166</v>
      </c>
      <c r="C98" s="31" t="s">
        <v>1167</v>
      </c>
      <c r="D98" s="31" t="s">
        <v>1202</v>
      </c>
      <c r="E98" s="31" t="s">
        <v>562</v>
      </c>
      <c r="F98" s="84">
        <v>857834</v>
      </c>
      <c r="G98" s="32">
        <v>92.79</v>
      </c>
      <c r="H98" s="32" t="s">
        <v>941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45369</v>
      </c>
      <c r="B99" s="32" t="s">
        <v>1166</v>
      </c>
      <c r="C99" s="31" t="s">
        <v>1167</v>
      </c>
      <c r="D99" s="31" t="s">
        <v>1203</v>
      </c>
      <c r="E99" s="31" t="s">
        <v>562</v>
      </c>
      <c r="F99" s="84">
        <v>172626</v>
      </c>
      <c r="G99" s="32">
        <v>91.25</v>
      </c>
      <c r="H99" s="32" t="s">
        <v>941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45369</v>
      </c>
      <c r="B100" s="32" t="s">
        <v>1172</v>
      </c>
      <c r="C100" s="31" t="s">
        <v>1173</v>
      </c>
      <c r="D100" s="31" t="s">
        <v>1204</v>
      </c>
      <c r="E100" s="31" t="s">
        <v>562</v>
      </c>
      <c r="F100" s="84">
        <v>173361</v>
      </c>
      <c r="G100" s="32">
        <v>5.65</v>
      </c>
      <c r="H100" s="32" t="s">
        <v>941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45369</v>
      </c>
      <c r="B101" s="32" t="s">
        <v>1175</v>
      </c>
      <c r="C101" s="31" t="s">
        <v>1176</v>
      </c>
      <c r="D101" s="31" t="s">
        <v>1177</v>
      </c>
      <c r="E101" s="31" t="s">
        <v>562</v>
      </c>
      <c r="F101" s="84">
        <v>83634</v>
      </c>
      <c r="G101" s="32">
        <v>55.19</v>
      </c>
      <c r="H101" s="32" t="s">
        <v>941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45369</v>
      </c>
      <c r="B102" s="32" t="s">
        <v>1181</v>
      </c>
      <c r="C102" s="31" t="s">
        <v>1182</v>
      </c>
      <c r="D102" s="31" t="s">
        <v>1205</v>
      </c>
      <c r="E102" s="31" t="s">
        <v>562</v>
      </c>
      <c r="F102" s="84">
        <v>500000</v>
      </c>
      <c r="G102" s="32">
        <v>395</v>
      </c>
      <c r="H102" s="32" t="s">
        <v>941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45369</v>
      </c>
      <c r="B103" s="32" t="s">
        <v>1038</v>
      </c>
      <c r="C103" s="31" t="s">
        <v>1039</v>
      </c>
      <c r="D103" s="31" t="s">
        <v>1040</v>
      </c>
      <c r="E103" s="31" t="s">
        <v>562</v>
      </c>
      <c r="F103" s="84">
        <v>60000</v>
      </c>
      <c r="G103" s="32">
        <v>25.84</v>
      </c>
      <c r="H103" s="32" t="s">
        <v>941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45369</v>
      </c>
      <c r="B104" s="32" t="s">
        <v>1184</v>
      </c>
      <c r="C104" s="31" t="s">
        <v>1185</v>
      </c>
      <c r="D104" s="31" t="s">
        <v>1206</v>
      </c>
      <c r="E104" s="31" t="s">
        <v>562</v>
      </c>
      <c r="F104" s="84">
        <v>522200</v>
      </c>
      <c r="G104" s="32">
        <v>83.83</v>
      </c>
      <c r="H104" s="32" t="s">
        <v>941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45369</v>
      </c>
      <c r="B105" s="32" t="s">
        <v>1190</v>
      </c>
      <c r="C105" s="31" t="s">
        <v>1191</v>
      </c>
      <c r="D105" s="31" t="s">
        <v>1192</v>
      </c>
      <c r="E105" s="31" t="s">
        <v>562</v>
      </c>
      <c r="F105" s="84">
        <v>2407122</v>
      </c>
      <c r="G105" s="32">
        <v>2.92</v>
      </c>
      <c r="H105" s="32" t="s">
        <v>941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45369</v>
      </c>
      <c r="B106" s="32" t="s">
        <v>1024</v>
      </c>
      <c r="C106" s="31" t="s">
        <v>1025</v>
      </c>
      <c r="D106" s="31" t="s">
        <v>1026</v>
      </c>
      <c r="E106" s="31" t="s">
        <v>562</v>
      </c>
      <c r="F106" s="84">
        <v>456276</v>
      </c>
      <c r="G106" s="32">
        <v>176.54</v>
      </c>
      <c r="H106" s="32" t="s">
        <v>941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45369</v>
      </c>
      <c r="B107" s="32" t="s">
        <v>1193</v>
      </c>
      <c r="C107" s="31" t="s">
        <v>1194</v>
      </c>
      <c r="D107" s="31" t="s">
        <v>1207</v>
      </c>
      <c r="E107" s="31" t="s">
        <v>562</v>
      </c>
      <c r="F107" s="84">
        <v>269643</v>
      </c>
      <c r="G107" s="32">
        <v>21.66</v>
      </c>
      <c r="H107" s="32" t="s">
        <v>941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45369</v>
      </c>
      <c r="B108" s="32" t="s">
        <v>1196</v>
      </c>
      <c r="C108" s="31" t="s">
        <v>1197</v>
      </c>
      <c r="D108" s="31" t="s">
        <v>940</v>
      </c>
      <c r="E108" s="31" t="s">
        <v>562</v>
      </c>
      <c r="F108" s="84">
        <v>405000</v>
      </c>
      <c r="G108" s="32">
        <v>75.349999999999994</v>
      </c>
      <c r="H108" s="32" t="s">
        <v>941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/>
      <c r="B109" s="32"/>
      <c r="C109" s="31"/>
      <c r="D109" s="31"/>
      <c r="E109" s="31"/>
      <c r="F109" s="84"/>
      <c r="G109" s="32"/>
      <c r="H109" s="3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/>
      <c r="B110" s="32"/>
      <c r="C110" s="31"/>
      <c r="D110" s="31"/>
      <c r="E110" s="31"/>
      <c r="F110" s="84"/>
      <c r="G110" s="32"/>
      <c r="H110" s="3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/>
      <c r="B111" s="32"/>
      <c r="C111" s="31"/>
      <c r="D111" s="31"/>
      <c r="E111" s="31"/>
      <c r="F111" s="84"/>
      <c r="G111" s="32"/>
      <c r="H111" s="3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/>
      <c r="B112" s="32"/>
      <c r="C112" s="31"/>
      <c r="D112" s="31"/>
      <c r="E112" s="31"/>
      <c r="F112" s="84"/>
      <c r="G112" s="32"/>
      <c r="H112" s="3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/>
      <c r="B113" s="32"/>
      <c r="C113" s="31"/>
      <c r="D113" s="31"/>
      <c r="E113" s="31"/>
      <c r="F113" s="84"/>
      <c r="G113" s="32"/>
      <c r="H113" s="3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/>
      <c r="B114" s="32"/>
      <c r="C114" s="31"/>
      <c r="D114" s="31"/>
      <c r="E114" s="31"/>
      <c r="F114" s="84"/>
      <c r="G114" s="32"/>
      <c r="H114" s="3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/>
      <c r="B115" s="32"/>
      <c r="C115" s="31"/>
      <c r="D115" s="31"/>
      <c r="E115" s="31"/>
      <c r="F115" s="84"/>
      <c r="G115" s="32"/>
      <c r="H115" s="3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/>
      <c r="B116" s="32"/>
      <c r="C116" s="31"/>
      <c r="D116" s="31"/>
      <c r="E116" s="31"/>
      <c r="F116" s="84"/>
      <c r="G116" s="32"/>
      <c r="H116" s="3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/>
      <c r="B117" s="32"/>
      <c r="C117" s="31"/>
      <c r="D117" s="31"/>
      <c r="E117" s="31"/>
      <c r="F117" s="84"/>
      <c r="G117" s="32"/>
      <c r="H117" s="3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/>
      <c r="B118" s="32"/>
      <c r="C118" s="31"/>
      <c r="D118" s="31"/>
      <c r="E118" s="31"/>
      <c r="F118" s="84"/>
      <c r="G118" s="32"/>
      <c r="H118" s="3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/>
      <c r="B119" s="32"/>
      <c r="C119" s="31"/>
      <c r="D119" s="31"/>
      <c r="E119" s="31"/>
      <c r="F119" s="84"/>
      <c r="G119" s="32"/>
      <c r="H119" s="3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/>
      <c r="B120" s="32"/>
      <c r="C120" s="31"/>
      <c r="D120" s="31"/>
      <c r="E120" s="31"/>
      <c r="F120" s="84"/>
      <c r="G120" s="32"/>
      <c r="H120" s="3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/>
      <c r="B121" s="32"/>
      <c r="C121" s="31"/>
      <c r="D121" s="31"/>
      <c r="E121" s="31"/>
      <c r="F121" s="84"/>
      <c r="G121" s="32"/>
      <c r="H121" s="3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/>
      <c r="B122" s="32"/>
      <c r="C122" s="31"/>
      <c r="D122" s="31"/>
      <c r="E122" s="31"/>
      <c r="F122" s="84"/>
      <c r="G122" s="32"/>
      <c r="H122" s="3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/>
      <c r="B123" s="32"/>
      <c r="C123" s="31"/>
      <c r="D123" s="31"/>
      <c r="E123" s="31"/>
      <c r="F123" s="84"/>
      <c r="G123" s="32"/>
      <c r="H123" s="3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/>
      <c r="B124" s="32"/>
      <c r="C124" s="31"/>
      <c r="D124" s="31"/>
      <c r="E124" s="31"/>
      <c r="F124" s="84"/>
      <c r="G124" s="32"/>
      <c r="H124" s="3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0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45370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2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3">
        <v>1</v>
      </c>
      <c r="B10" s="274">
        <v>45321</v>
      </c>
      <c r="C10" s="275"/>
      <c r="D10" s="276" t="s">
        <v>211</v>
      </c>
      <c r="E10" s="277" t="s">
        <v>577</v>
      </c>
      <c r="F10" s="308">
        <v>2870</v>
      </c>
      <c r="G10" s="205">
        <v>2640</v>
      </c>
      <c r="H10" s="308">
        <v>3024</v>
      </c>
      <c r="I10" s="308" t="s">
        <v>870</v>
      </c>
      <c r="J10" s="278" t="s">
        <v>936</v>
      </c>
      <c r="K10" s="278">
        <f t="shared" ref="K10" si="0">H10-F10</f>
        <v>154</v>
      </c>
      <c r="L10" s="279">
        <f t="shared" ref="L10" si="1">(F10*-0.3)/100</f>
        <v>-8.61</v>
      </c>
      <c r="M10" s="280">
        <f t="shared" ref="M10" si="2">(K10+L10)/F10</f>
        <v>5.065853658536585E-2</v>
      </c>
      <c r="N10" s="278" t="s">
        <v>580</v>
      </c>
      <c r="O10" s="281">
        <v>45355</v>
      </c>
      <c r="P10" s="294"/>
      <c r="Q10" s="260"/>
      <c r="S10" s="37" t="s">
        <v>579</v>
      </c>
    </row>
    <row r="11" spans="1:27" ht="15" customHeight="1">
      <c r="A11" s="352">
        <v>2</v>
      </c>
      <c r="B11" s="353">
        <v>45328</v>
      </c>
      <c r="C11" s="354"/>
      <c r="D11" s="355" t="s">
        <v>352</v>
      </c>
      <c r="E11" s="356" t="s">
        <v>577</v>
      </c>
      <c r="F11" s="323">
        <v>1085</v>
      </c>
      <c r="G11" s="324">
        <v>1030</v>
      </c>
      <c r="H11" s="323">
        <v>1090</v>
      </c>
      <c r="I11" s="323" t="s">
        <v>871</v>
      </c>
      <c r="J11" s="325" t="s">
        <v>942</v>
      </c>
      <c r="K11" s="325">
        <f t="shared" ref="K11" si="3">H11-F11</f>
        <v>5</v>
      </c>
      <c r="L11" s="357">
        <f t="shared" ref="L11" si="4">(F11*-0.3)/100</f>
        <v>-3.2549999999999999</v>
      </c>
      <c r="M11" s="358">
        <f t="shared" ref="M11" si="5">(K11+L11)/F11</f>
        <v>1.6082949308755762E-3</v>
      </c>
      <c r="N11" s="325" t="s">
        <v>597</v>
      </c>
      <c r="O11" s="359">
        <v>45366</v>
      </c>
      <c r="P11" s="360"/>
      <c r="Q11" s="260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872</v>
      </c>
      <c r="G12" s="209">
        <v>4990</v>
      </c>
      <c r="H12" s="207"/>
      <c r="I12" s="207" t="s">
        <v>873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5167.45</v>
      </c>
      <c r="Q12" s="260"/>
      <c r="S12" s="37" t="s">
        <v>579</v>
      </c>
    </row>
    <row r="13" spans="1:27" ht="15" customHeight="1">
      <c r="A13" s="273">
        <v>4</v>
      </c>
      <c r="B13" s="274">
        <v>45331</v>
      </c>
      <c r="C13" s="275"/>
      <c r="D13" s="276" t="s">
        <v>129</v>
      </c>
      <c r="E13" s="277" t="s">
        <v>577</v>
      </c>
      <c r="F13" s="308">
        <v>1400</v>
      </c>
      <c r="G13" s="205">
        <v>1290</v>
      </c>
      <c r="H13" s="308">
        <v>1470</v>
      </c>
      <c r="I13" s="308" t="s">
        <v>875</v>
      </c>
      <c r="J13" s="278" t="s">
        <v>761</v>
      </c>
      <c r="K13" s="278">
        <f t="shared" ref="K13:K14" si="6">H13-F13</f>
        <v>70</v>
      </c>
      <c r="L13" s="279">
        <f t="shared" ref="L13:L14" si="7">(F13*-0.3)/100</f>
        <v>-4.2</v>
      </c>
      <c r="M13" s="280">
        <f t="shared" ref="M13:M14" si="8">(K13+L13)/F13</f>
        <v>4.7E-2</v>
      </c>
      <c r="N13" s="278" t="s">
        <v>580</v>
      </c>
      <c r="O13" s="281">
        <v>45364</v>
      </c>
      <c r="P13" s="294"/>
      <c r="Q13" s="260"/>
      <c r="S13" s="37" t="s">
        <v>579</v>
      </c>
    </row>
    <row r="14" spans="1:27" ht="15" customHeight="1">
      <c r="A14" s="343">
        <v>5</v>
      </c>
      <c r="B14" s="344">
        <v>45338</v>
      </c>
      <c r="C14" s="345"/>
      <c r="D14" s="346" t="s">
        <v>854</v>
      </c>
      <c r="E14" s="347" t="s">
        <v>577</v>
      </c>
      <c r="F14" s="282">
        <v>853</v>
      </c>
      <c r="G14" s="285">
        <v>805</v>
      </c>
      <c r="H14" s="282">
        <v>805</v>
      </c>
      <c r="I14" s="282" t="s">
        <v>882</v>
      </c>
      <c r="J14" s="291" t="s">
        <v>1014</v>
      </c>
      <c r="K14" s="291">
        <f t="shared" si="6"/>
        <v>-48</v>
      </c>
      <c r="L14" s="348">
        <f t="shared" si="7"/>
        <v>-2.5589999999999997</v>
      </c>
      <c r="M14" s="349">
        <f t="shared" si="8"/>
        <v>-5.9271981242672918E-2</v>
      </c>
      <c r="N14" s="291" t="s">
        <v>590</v>
      </c>
      <c r="O14" s="350">
        <v>45364</v>
      </c>
      <c r="P14" s="351"/>
      <c r="Q14" s="260"/>
      <c r="S14" s="37" t="s">
        <v>771</v>
      </c>
    </row>
    <row r="15" spans="1:27" ht="15" customHeight="1">
      <c r="A15" s="343">
        <v>6</v>
      </c>
      <c r="B15" s="344">
        <v>45343</v>
      </c>
      <c r="C15" s="345"/>
      <c r="D15" s="346" t="s">
        <v>137</v>
      </c>
      <c r="E15" s="347" t="s">
        <v>577</v>
      </c>
      <c r="F15" s="282">
        <v>180</v>
      </c>
      <c r="G15" s="285">
        <v>164</v>
      </c>
      <c r="H15" s="282">
        <v>168</v>
      </c>
      <c r="I15" s="282" t="s">
        <v>901</v>
      </c>
      <c r="J15" s="291" t="s">
        <v>1015</v>
      </c>
      <c r="K15" s="291">
        <f t="shared" ref="K15" si="9">H15-F15</f>
        <v>-12</v>
      </c>
      <c r="L15" s="348">
        <f t="shared" ref="L15" si="10">(F15*-0.3)/100</f>
        <v>-0.54</v>
      </c>
      <c r="M15" s="349">
        <f t="shared" ref="M15" si="11">(K15+L15)/F15</f>
        <v>-6.9666666666666668E-2</v>
      </c>
      <c r="N15" s="291" t="s">
        <v>590</v>
      </c>
      <c r="O15" s="350">
        <v>45364</v>
      </c>
      <c r="P15" s="351"/>
      <c r="Q15" s="260"/>
      <c r="S15" s="37" t="s">
        <v>579</v>
      </c>
    </row>
    <row r="16" spans="1:27" ht="15" customHeight="1">
      <c r="A16" s="343">
        <v>7</v>
      </c>
      <c r="B16" s="344">
        <v>45345</v>
      </c>
      <c r="C16" s="345"/>
      <c r="D16" s="346" t="s">
        <v>874</v>
      </c>
      <c r="E16" s="347" t="s">
        <v>577</v>
      </c>
      <c r="F16" s="282">
        <v>258.75</v>
      </c>
      <c r="G16" s="285">
        <v>238</v>
      </c>
      <c r="H16" s="282">
        <v>238</v>
      </c>
      <c r="I16" s="282" t="s">
        <v>866</v>
      </c>
      <c r="J16" s="291" t="s">
        <v>1012</v>
      </c>
      <c r="K16" s="291">
        <f t="shared" ref="K16" si="12">H16-F16</f>
        <v>-20.75</v>
      </c>
      <c r="L16" s="348">
        <f t="shared" ref="L16" si="13">(F16*-0.3)/100</f>
        <v>-0.77625</v>
      </c>
      <c r="M16" s="349">
        <f t="shared" ref="M16" si="14">(K16+L16)/F16</f>
        <v>-8.3193236714975846E-2</v>
      </c>
      <c r="N16" s="291" t="s">
        <v>590</v>
      </c>
      <c r="O16" s="350">
        <v>45364</v>
      </c>
      <c r="P16" s="351"/>
      <c r="Q16" s="260"/>
      <c r="S16" s="37" t="s">
        <v>579</v>
      </c>
    </row>
    <row r="17" spans="1:19" ht="15" customHeight="1">
      <c r="A17" s="273">
        <v>8</v>
      </c>
      <c r="B17" s="274">
        <v>45351</v>
      </c>
      <c r="C17" s="275"/>
      <c r="D17" s="276" t="s">
        <v>422</v>
      </c>
      <c r="E17" s="277" t="s">
        <v>577</v>
      </c>
      <c r="F17" s="308">
        <v>119.5</v>
      </c>
      <c r="G17" s="205">
        <v>111.8</v>
      </c>
      <c r="H17" s="308">
        <v>125.5</v>
      </c>
      <c r="I17" s="308" t="s">
        <v>908</v>
      </c>
      <c r="J17" s="278" t="s">
        <v>900</v>
      </c>
      <c r="K17" s="278">
        <f t="shared" ref="K17" si="15">H17-F17</f>
        <v>6</v>
      </c>
      <c r="L17" s="279">
        <f t="shared" ref="L17" si="16">(F17*-0.3)/100</f>
        <v>-0.35850000000000004</v>
      </c>
      <c r="M17" s="280">
        <f t="shared" ref="M17" si="17">(K17+L17)/F17</f>
        <v>4.7209205020920499E-2</v>
      </c>
      <c r="N17" s="278" t="s">
        <v>580</v>
      </c>
      <c r="O17" s="281">
        <v>45352</v>
      </c>
      <c r="P17" s="294"/>
      <c r="Q17" s="260"/>
      <c r="S17" s="37" t="s">
        <v>579</v>
      </c>
    </row>
    <row r="18" spans="1:1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917</v>
      </c>
      <c r="G18" s="209">
        <v>477.5</v>
      </c>
      <c r="H18" s="207"/>
      <c r="I18" s="207" t="s">
        <v>918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510.2</v>
      </c>
      <c r="Q18" s="260"/>
      <c r="S18" s="37"/>
    </row>
    <row r="19" spans="1:19" ht="15" customHeight="1">
      <c r="A19" s="273">
        <v>10</v>
      </c>
      <c r="B19" s="274">
        <v>45353</v>
      </c>
      <c r="C19" s="275"/>
      <c r="D19" s="276" t="s">
        <v>212</v>
      </c>
      <c r="E19" s="277" t="s">
        <v>577</v>
      </c>
      <c r="F19" s="308">
        <v>136.75</v>
      </c>
      <c r="G19" s="205">
        <v>128</v>
      </c>
      <c r="H19" s="308">
        <v>144.1</v>
      </c>
      <c r="I19" s="308" t="s">
        <v>928</v>
      </c>
      <c r="J19" s="278" t="s">
        <v>937</v>
      </c>
      <c r="K19" s="278">
        <f t="shared" ref="K19" si="18">H19-F19</f>
        <v>7.3499999999999943</v>
      </c>
      <c r="L19" s="279">
        <f t="shared" ref="L19" si="19">(F19*-0.3)/100</f>
        <v>-0.41025</v>
      </c>
      <c r="M19" s="280">
        <f t="shared" ref="M19" si="20">(K19+L19)/F19</f>
        <v>5.0747714808043839E-2</v>
      </c>
      <c r="N19" s="278" t="s">
        <v>580</v>
      </c>
      <c r="O19" s="281">
        <v>45355</v>
      </c>
      <c r="P19" s="294"/>
      <c r="Q19" s="260"/>
      <c r="S19" s="37"/>
    </row>
    <row r="20" spans="1:19" ht="15" customHeight="1">
      <c r="A20" s="352">
        <v>11</v>
      </c>
      <c r="B20" s="353">
        <v>45355</v>
      </c>
      <c r="C20" s="354"/>
      <c r="D20" s="355" t="s">
        <v>228</v>
      </c>
      <c r="E20" s="356" t="s">
        <v>577</v>
      </c>
      <c r="F20" s="323">
        <v>148</v>
      </c>
      <c r="G20" s="324">
        <v>139</v>
      </c>
      <c r="H20" s="323">
        <v>148.5</v>
      </c>
      <c r="I20" s="323" t="s">
        <v>929</v>
      </c>
      <c r="J20" s="325" t="s">
        <v>1075</v>
      </c>
      <c r="K20" s="325">
        <f t="shared" ref="K20" si="21">H20-F20</f>
        <v>0.5</v>
      </c>
      <c r="L20" s="357">
        <f t="shared" ref="L20" si="22">(F20*-0.3)/100</f>
        <v>-0.44400000000000001</v>
      </c>
      <c r="M20" s="358">
        <f t="shared" ref="M20" si="23">(K20+L20)/F20</f>
        <v>3.7837837837837834E-4</v>
      </c>
      <c r="N20" s="325" t="s">
        <v>597</v>
      </c>
      <c r="O20" s="359">
        <v>45369</v>
      </c>
      <c r="P20" s="360"/>
      <c r="Q20" s="260"/>
      <c r="S20" s="37" t="s">
        <v>579</v>
      </c>
    </row>
    <row r="21" spans="1:19" ht="15" customHeight="1">
      <c r="A21" s="343">
        <v>12</v>
      </c>
      <c r="B21" s="344">
        <v>45355</v>
      </c>
      <c r="C21" s="345"/>
      <c r="D21" s="346" t="s">
        <v>397</v>
      </c>
      <c r="E21" s="347" t="s">
        <v>577</v>
      </c>
      <c r="F21" s="347">
        <v>3485</v>
      </c>
      <c r="G21" s="285">
        <v>3290</v>
      </c>
      <c r="H21" s="282">
        <v>3290</v>
      </c>
      <c r="I21" s="282" t="s">
        <v>933</v>
      </c>
      <c r="J21" s="291" t="s">
        <v>1013</v>
      </c>
      <c r="K21" s="291">
        <f t="shared" ref="K21" si="24">H21-F21</f>
        <v>-195</v>
      </c>
      <c r="L21" s="348">
        <f t="shared" ref="L21" si="25">(F21*-0.3)/100</f>
        <v>-10.455</v>
      </c>
      <c r="M21" s="349">
        <f t="shared" ref="M21" si="26">(K21+L21)/F21</f>
        <v>-5.8954088952654235E-2</v>
      </c>
      <c r="N21" s="291" t="s">
        <v>590</v>
      </c>
      <c r="O21" s="350">
        <v>45364</v>
      </c>
      <c r="P21" s="351"/>
      <c r="Q21" s="260"/>
      <c r="S21" s="37" t="s">
        <v>579</v>
      </c>
    </row>
    <row r="22" spans="1:19" ht="15" customHeight="1">
      <c r="A22" s="273">
        <v>13</v>
      </c>
      <c r="B22" s="274">
        <v>45356</v>
      </c>
      <c r="C22" s="275"/>
      <c r="D22" s="276" t="s">
        <v>241</v>
      </c>
      <c r="E22" s="277" t="s">
        <v>577</v>
      </c>
      <c r="F22" s="308">
        <v>155</v>
      </c>
      <c r="G22" s="205">
        <v>144</v>
      </c>
      <c r="H22" s="308">
        <v>164.25</v>
      </c>
      <c r="I22" s="308" t="s">
        <v>953</v>
      </c>
      <c r="J22" s="278" t="s">
        <v>981</v>
      </c>
      <c r="K22" s="278">
        <f t="shared" ref="K22" si="27">H22-F22</f>
        <v>9.25</v>
      </c>
      <c r="L22" s="279">
        <f t="shared" ref="L22" si="28">(F22*-0.3)/100</f>
        <v>-0.46500000000000002</v>
      </c>
      <c r="M22" s="280">
        <f t="shared" ref="M22" si="29">(K22+L22)/F22</f>
        <v>5.6677419354838714E-2</v>
      </c>
      <c r="N22" s="278" t="s">
        <v>580</v>
      </c>
      <c r="O22" s="281">
        <v>45362</v>
      </c>
      <c r="P22" s="294"/>
      <c r="Q22" s="260"/>
      <c r="S22" s="37" t="s">
        <v>579</v>
      </c>
    </row>
    <row r="23" spans="1:19" ht="15" customHeight="1">
      <c r="A23" s="273">
        <v>14</v>
      </c>
      <c r="B23" s="274">
        <v>45357</v>
      </c>
      <c r="C23" s="275"/>
      <c r="D23" s="276" t="s">
        <v>364</v>
      </c>
      <c r="E23" s="277" t="s">
        <v>577</v>
      </c>
      <c r="F23" s="308">
        <v>2880</v>
      </c>
      <c r="G23" s="205">
        <v>2700</v>
      </c>
      <c r="H23" s="308">
        <v>3007.5</v>
      </c>
      <c r="I23" s="308" t="s">
        <v>958</v>
      </c>
      <c r="J23" s="278" t="s">
        <v>1054</v>
      </c>
      <c r="K23" s="278">
        <f t="shared" ref="K23" si="30">H23-F23</f>
        <v>127.5</v>
      </c>
      <c r="L23" s="279">
        <f t="shared" ref="L23" si="31">(F23*-0.3)/100</f>
        <v>-8.64</v>
      </c>
      <c r="M23" s="280">
        <f t="shared" ref="M23" si="32">(K23+L23)/F23</f>
        <v>4.1270833333333333E-2</v>
      </c>
      <c r="N23" s="278" t="s">
        <v>580</v>
      </c>
      <c r="O23" s="281">
        <v>45366</v>
      </c>
      <c r="P23" s="294"/>
      <c r="Q23" s="260"/>
      <c r="S23" s="37" t="s">
        <v>579</v>
      </c>
    </row>
    <row r="24" spans="1:1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959</v>
      </c>
      <c r="G24" s="209">
        <v>230</v>
      </c>
      <c r="H24" s="207"/>
      <c r="I24" s="207" t="s">
        <v>960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248.5</v>
      </c>
      <c r="Q24" s="260"/>
      <c r="S24" s="37" t="s">
        <v>579</v>
      </c>
    </row>
    <row r="25" spans="1:1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982</v>
      </c>
      <c r="G25" s="209">
        <v>2390</v>
      </c>
      <c r="H25" s="207"/>
      <c r="I25" s="207" t="s">
        <v>983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2580.35</v>
      </c>
      <c r="Q25" s="260"/>
      <c r="S25" s="37"/>
    </row>
    <row r="26" spans="1:19" ht="15" customHeight="1">
      <c r="A26" s="273">
        <v>17</v>
      </c>
      <c r="B26" s="274">
        <v>45362</v>
      </c>
      <c r="C26" s="275"/>
      <c r="D26" s="276" t="s">
        <v>887</v>
      </c>
      <c r="E26" s="277" t="s">
        <v>577</v>
      </c>
      <c r="F26" s="308">
        <v>715</v>
      </c>
      <c r="G26" s="205">
        <v>668</v>
      </c>
      <c r="H26" s="308">
        <v>755</v>
      </c>
      <c r="I26" s="308" t="s">
        <v>989</v>
      </c>
      <c r="J26" s="278" t="s">
        <v>620</v>
      </c>
      <c r="K26" s="278">
        <f t="shared" ref="K26" si="33">H26-F26</f>
        <v>40</v>
      </c>
      <c r="L26" s="279">
        <f t="shared" ref="L26" si="34">(F26*-0.3)/100</f>
        <v>-2.145</v>
      </c>
      <c r="M26" s="280">
        <f t="shared" ref="M26" si="35">(K26+L26)/F26</f>
        <v>5.2944055944055941E-2</v>
      </c>
      <c r="N26" s="278" t="s">
        <v>580</v>
      </c>
      <c r="O26" s="281">
        <v>45369</v>
      </c>
      <c r="P26" s="294"/>
      <c r="Q26" s="260"/>
      <c r="S26" s="37"/>
    </row>
    <row r="27" spans="1:19" ht="15" customHeight="1">
      <c r="A27" s="343">
        <v>18</v>
      </c>
      <c r="B27" s="344">
        <v>45363</v>
      </c>
      <c r="C27" s="345"/>
      <c r="D27" s="346" t="s">
        <v>241</v>
      </c>
      <c r="E27" s="347" t="s">
        <v>577</v>
      </c>
      <c r="F27" s="282">
        <v>152.5</v>
      </c>
      <c r="G27" s="285">
        <v>145</v>
      </c>
      <c r="H27" s="282">
        <v>145</v>
      </c>
      <c r="I27" s="282" t="s">
        <v>997</v>
      </c>
      <c r="J27" s="291" t="s">
        <v>1021</v>
      </c>
      <c r="K27" s="291">
        <f t="shared" ref="K27" si="36">H27-F27</f>
        <v>-7.5</v>
      </c>
      <c r="L27" s="348">
        <f t="shared" ref="L27" si="37">(F27*-0.3)/100</f>
        <v>-0.45750000000000002</v>
      </c>
      <c r="M27" s="349">
        <f t="shared" ref="M27" si="38">(K27+L27)/F27</f>
        <v>-5.2180327868852454E-2</v>
      </c>
      <c r="N27" s="291" t="s">
        <v>590</v>
      </c>
      <c r="O27" s="350">
        <v>45364</v>
      </c>
      <c r="P27" s="351"/>
      <c r="Q27" s="260"/>
      <c r="S27" s="37"/>
    </row>
    <row r="28" spans="1:19" ht="15" customHeight="1">
      <c r="A28" s="211">
        <v>19</v>
      </c>
      <c r="B28" s="208">
        <v>45364</v>
      </c>
      <c r="C28" s="212"/>
      <c r="D28" s="216" t="s">
        <v>440</v>
      </c>
      <c r="E28" s="213" t="s">
        <v>577</v>
      </c>
      <c r="F28" s="207" t="s">
        <v>1017</v>
      </c>
      <c r="G28" s="209">
        <v>419</v>
      </c>
      <c r="H28" s="207"/>
      <c r="I28" s="207" t="s">
        <v>1018</v>
      </c>
      <c r="J28" s="209" t="s">
        <v>578</v>
      </c>
      <c r="K28" s="209"/>
      <c r="L28" s="210"/>
      <c r="M28" s="214"/>
      <c r="N28" s="209"/>
      <c r="O28" s="215"/>
      <c r="P28" s="210">
        <f>VLOOKUP(D28,'MidCap Intra'!$B$11:$C$568,2,0)</f>
        <v>439.75</v>
      </c>
      <c r="Q28" s="260"/>
      <c r="S28" s="37"/>
    </row>
    <row r="29" spans="1:19" ht="15" customHeight="1">
      <c r="A29" s="273">
        <v>20</v>
      </c>
      <c r="B29" s="274">
        <v>45366</v>
      </c>
      <c r="C29" s="275"/>
      <c r="D29" s="276" t="s">
        <v>76</v>
      </c>
      <c r="E29" s="277" t="s">
        <v>577</v>
      </c>
      <c r="F29" s="308">
        <v>182</v>
      </c>
      <c r="G29" s="205">
        <v>169</v>
      </c>
      <c r="H29" s="308">
        <v>190</v>
      </c>
      <c r="I29" s="308" t="s">
        <v>1048</v>
      </c>
      <c r="J29" s="278" t="s">
        <v>1049</v>
      </c>
      <c r="K29" s="278">
        <f t="shared" ref="K29" si="39">H29-F29</f>
        <v>8</v>
      </c>
      <c r="L29" s="279">
        <f>(F29*-0.03)/100</f>
        <v>-5.4600000000000003E-2</v>
      </c>
      <c r="M29" s="280">
        <f t="shared" ref="M29" si="40">(K29+L29)/F29</f>
        <v>4.3656043956043958E-2</v>
      </c>
      <c r="N29" s="278" t="s">
        <v>580</v>
      </c>
      <c r="O29" s="281">
        <v>45366</v>
      </c>
      <c r="P29" s="294"/>
      <c r="Q29" s="260"/>
      <c r="S29" s="37"/>
    </row>
    <row r="30" spans="1:19" ht="15" customHeight="1">
      <c r="A30" s="211">
        <v>21</v>
      </c>
      <c r="B30" s="208">
        <v>45369</v>
      </c>
      <c r="C30" s="212"/>
      <c r="D30" s="216" t="s">
        <v>119</v>
      </c>
      <c r="E30" s="213" t="s">
        <v>577</v>
      </c>
      <c r="F30" s="207" t="s">
        <v>1065</v>
      </c>
      <c r="G30" s="209">
        <v>590</v>
      </c>
      <c r="H30" s="207"/>
      <c r="I30" s="207" t="s">
        <v>1066</v>
      </c>
      <c r="J30" s="209" t="s">
        <v>578</v>
      </c>
      <c r="K30" s="209"/>
      <c r="L30" s="210"/>
      <c r="M30" s="214"/>
      <c r="N30" s="209"/>
      <c r="O30" s="215"/>
      <c r="P30" s="210">
        <f>VLOOKUP(D30,'MidCap Intra'!$B$11:$C$568,2,0)</f>
        <v>620.75</v>
      </c>
      <c r="Q30" s="260"/>
      <c r="S30" s="37"/>
    </row>
    <row r="31" spans="1:19" ht="15" customHeight="1">
      <c r="A31" s="211">
        <v>22</v>
      </c>
      <c r="B31" s="208">
        <v>45369</v>
      </c>
      <c r="C31" s="212"/>
      <c r="D31" s="216" t="s">
        <v>844</v>
      </c>
      <c r="E31" s="213" t="s">
        <v>577</v>
      </c>
      <c r="F31" s="207" t="s">
        <v>1068</v>
      </c>
      <c r="G31" s="209">
        <v>580</v>
      </c>
      <c r="H31" s="207"/>
      <c r="I31" s="207" t="s">
        <v>1069</v>
      </c>
      <c r="J31" s="209" t="s">
        <v>578</v>
      </c>
      <c r="K31" s="209"/>
      <c r="L31" s="210"/>
      <c r="M31" s="214"/>
      <c r="N31" s="209"/>
      <c r="O31" s="215"/>
      <c r="P31" s="210"/>
      <c r="Q31" s="260"/>
      <c r="S31" s="37"/>
    </row>
    <row r="32" spans="1:19" ht="15" customHeight="1">
      <c r="A32" s="211"/>
      <c r="B32" s="208"/>
      <c r="C32" s="212"/>
      <c r="D32" s="216"/>
      <c r="E32" s="213"/>
      <c r="F32" s="207"/>
      <c r="G32" s="209"/>
      <c r="H32" s="207"/>
      <c r="I32" s="207"/>
      <c r="J32" s="209"/>
      <c r="K32" s="209"/>
      <c r="L32" s="210"/>
      <c r="M32" s="214"/>
      <c r="N32" s="209"/>
      <c r="O32" s="215"/>
      <c r="P32" s="210"/>
      <c r="Q32" s="260"/>
      <c r="S32" s="37"/>
    </row>
    <row r="33" spans="1:39" ht="15" customHeight="1">
      <c r="A33" s="211"/>
      <c r="B33" s="208"/>
      <c r="C33" s="212"/>
      <c r="D33" s="216"/>
      <c r="E33" s="213"/>
      <c r="F33" s="207"/>
      <c r="G33" s="209"/>
      <c r="H33" s="207"/>
      <c r="I33" s="207"/>
      <c r="J33" s="209"/>
      <c r="K33" s="209"/>
      <c r="L33" s="210"/>
      <c r="M33" s="214"/>
      <c r="N33" s="209"/>
      <c r="O33" s="215"/>
      <c r="P33" s="210"/>
      <c r="Q33" s="260"/>
      <c r="S33" s="37"/>
    </row>
    <row r="35" spans="1:39" ht="14.25" customHeight="1">
      <c r="A35" s="100"/>
      <c r="B35" s="101"/>
      <c r="C35" s="102"/>
      <c r="D35" s="103"/>
      <c r="E35" s="104"/>
      <c r="F35" s="104"/>
      <c r="G35" s="100"/>
      <c r="H35" s="104"/>
      <c r="I35" s="105"/>
      <c r="J35" s="106"/>
      <c r="K35" s="106"/>
      <c r="L35" s="107"/>
      <c r="M35" s="108"/>
      <c r="N35" s="109"/>
      <c r="O35" s="110"/>
      <c r="P35" s="111"/>
      <c r="Q35" s="111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2" t="s">
        <v>581</v>
      </c>
      <c r="B36" s="113"/>
      <c r="C36" s="114"/>
      <c r="E36" s="115"/>
      <c r="F36" s="115"/>
      <c r="G36" s="115"/>
      <c r="H36" s="115"/>
      <c r="I36" s="115"/>
      <c r="J36" s="116"/>
      <c r="K36" s="115"/>
      <c r="L36" s="117"/>
      <c r="M36" s="54"/>
      <c r="N36" s="116"/>
      <c r="O36" s="114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8" t="s">
        <v>582</v>
      </c>
      <c r="B37" s="112"/>
      <c r="C37" s="112"/>
      <c r="D37" s="112"/>
      <c r="E37" s="37"/>
      <c r="F37" s="119" t="s">
        <v>583</v>
      </c>
      <c r="G37" s="6"/>
      <c r="H37" s="6"/>
      <c r="I37" s="6"/>
      <c r="J37" s="120"/>
      <c r="K37" s="121"/>
      <c r="L37" s="121"/>
      <c r="M37" s="122"/>
      <c r="N37" s="1"/>
      <c r="O37" s="123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2" t="s">
        <v>584</v>
      </c>
      <c r="B38" s="112"/>
      <c r="C38" s="112"/>
      <c r="D38" s="112" t="s">
        <v>585</v>
      </c>
      <c r="E38" s="6"/>
      <c r="F38" s="119" t="s">
        <v>586</v>
      </c>
      <c r="G38" s="6"/>
      <c r="H38" s="6"/>
      <c r="I38" s="6"/>
      <c r="J38" s="120"/>
      <c r="K38" s="121"/>
      <c r="L38" s="121"/>
      <c r="M38" s="122"/>
      <c r="N38" s="1"/>
      <c r="O38" s="123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112"/>
      <c r="B39" s="112"/>
      <c r="C39" s="112"/>
      <c r="D39" s="112"/>
      <c r="E39" s="6"/>
      <c r="F39" s="6"/>
      <c r="G39" s="6"/>
      <c r="H39" s="6"/>
      <c r="I39" s="6"/>
      <c r="J39" s="124"/>
      <c r="K39" s="121"/>
      <c r="L39" s="121"/>
      <c r="M39" s="6"/>
      <c r="N39" s="125"/>
      <c r="O39" s="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" customHeight="1">
      <c r="A40" s="223"/>
      <c r="B40" s="223"/>
      <c r="C40" s="223"/>
      <c r="D40" s="223"/>
      <c r="E40" s="224"/>
      <c r="F40" s="224"/>
      <c r="G40" s="224"/>
      <c r="H40" s="224"/>
      <c r="I40" s="224"/>
      <c r="J40" s="225"/>
      <c r="K40" s="226"/>
      <c r="L40" s="226"/>
      <c r="M40" s="224"/>
      <c r="N40" s="227"/>
      <c r="O40" s="228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4.25" customHeight="1">
      <c r="A41" s="112"/>
      <c r="B41" s="112"/>
      <c r="C41" s="112"/>
      <c r="D41" s="112"/>
      <c r="E41" s="6"/>
      <c r="F41" s="6"/>
      <c r="G41" s="6"/>
      <c r="H41" s="6"/>
      <c r="I41" s="6"/>
      <c r="J41" s="124"/>
      <c r="K41" s="121"/>
      <c r="L41" s="122"/>
      <c r="M41" s="6"/>
      <c r="N41" s="125"/>
      <c r="O41" s="1"/>
      <c r="P41" s="37"/>
      <c r="Q41" s="37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135" t="s">
        <v>591</v>
      </c>
      <c r="B42" s="135"/>
      <c r="C42" s="135"/>
      <c r="D42" s="135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38.25" customHeight="1">
      <c r="A43" s="93" t="s">
        <v>16</v>
      </c>
      <c r="B43" s="93" t="s">
        <v>553</v>
      </c>
      <c r="C43" s="93"/>
      <c r="D43" s="94" t="s">
        <v>564</v>
      </c>
      <c r="E43" s="93" t="s">
        <v>565</v>
      </c>
      <c r="F43" s="93" t="s">
        <v>566</v>
      </c>
      <c r="G43" s="93" t="s">
        <v>587</v>
      </c>
      <c r="H43" s="93" t="s">
        <v>568</v>
      </c>
      <c r="I43" s="217" t="s">
        <v>569</v>
      </c>
      <c r="J43" s="219" t="s">
        <v>570</v>
      </c>
      <c r="K43" s="218" t="s">
        <v>592</v>
      </c>
      <c r="L43" s="95" t="s">
        <v>572</v>
      </c>
      <c r="M43" s="136" t="s">
        <v>593</v>
      </c>
      <c r="N43" s="93" t="s">
        <v>594</v>
      </c>
      <c r="O43" s="92" t="s">
        <v>574</v>
      </c>
      <c r="P43" s="94" t="s">
        <v>575</v>
      </c>
      <c r="Q43" s="263"/>
      <c r="R43" s="37"/>
      <c r="S43" s="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2.75" customHeight="1">
      <c r="A44" s="308">
        <v>1</v>
      </c>
      <c r="B44" s="309">
        <v>45348</v>
      </c>
      <c r="C44" s="237"/>
      <c r="D44" s="237" t="s">
        <v>905</v>
      </c>
      <c r="E44" s="308" t="s">
        <v>589</v>
      </c>
      <c r="F44" s="308">
        <v>812.5</v>
      </c>
      <c r="G44" s="308">
        <v>795</v>
      </c>
      <c r="H44" s="308">
        <v>826</v>
      </c>
      <c r="I44" s="205" t="s">
        <v>906</v>
      </c>
      <c r="J44" s="310" t="s">
        <v>913</v>
      </c>
      <c r="K44" s="220">
        <f>H44-F44</f>
        <v>13.5</v>
      </c>
      <c r="L44" s="292">
        <f t="shared" ref="L44" si="41">(H44*N44)*0.03%</f>
        <v>167.26499999999999</v>
      </c>
      <c r="M44" s="221">
        <f t="shared" ref="M44" si="42">(K44*N44)-L44</f>
        <v>8945.2350000000006</v>
      </c>
      <c r="N44" s="220">
        <v>675</v>
      </c>
      <c r="O44" s="99" t="s">
        <v>580</v>
      </c>
      <c r="P44" s="222">
        <v>45352</v>
      </c>
      <c r="Q44" s="258"/>
      <c r="R44" s="137"/>
      <c r="S44" s="54" t="s">
        <v>771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8"/>
      <c r="AH44" s="139"/>
      <c r="AI44" s="137"/>
      <c r="AJ44" s="137"/>
      <c r="AK44" s="138"/>
      <c r="AL44" s="138"/>
      <c r="AM44" s="138"/>
    </row>
    <row r="45" spans="1:39" ht="12.75" customHeight="1">
      <c r="A45" s="308">
        <v>2</v>
      </c>
      <c r="B45" s="309">
        <v>45351</v>
      </c>
      <c r="C45" s="237"/>
      <c r="D45" s="237" t="s">
        <v>909</v>
      </c>
      <c r="E45" s="308" t="s">
        <v>589</v>
      </c>
      <c r="F45" s="308">
        <v>151.19999999999999</v>
      </c>
      <c r="G45" s="308">
        <v>149</v>
      </c>
      <c r="H45" s="308">
        <v>153</v>
      </c>
      <c r="I45" s="205" t="s">
        <v>908</v>
      </c>
      <c r="J45" s="310" t="s">
        <v>915</v>
      </c>
      <c r="K45" s="220">
        <f>H45-F45</f>
        <v>1.8000000000000114</v>
      </c>
      <c r="L45" s="292">
        <f t="shared" ref="L45" si="43">(H45*N45)*0.03%</f>
        <v>229.49999999999997</v>
      </c>
      <c r="M45" s="221">
        <f t="shared" ref="M45" si="44">(K45*N45)-L45</f>
        <v>8770.5000000000564</v>
      </c>
      <c r="N45" s="220">
        <v>5000</v>
      </c>
      <c r="O45" s="99" t="s">
        <v>580</v>
      </c>
      <c r="P45" s="222">
        <v>45352</v>
      </c>
      <c r="Q45" s="258"/>
      <c r="R45" s="137"/>
      <c r="S45" s="54" t="s">
        <v>771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8"/>
      <c r="AH45" s="139"/>
      <c r="AI45" s="137"/>
      <c r="AJ45" s="137"/>
      <c r="AK45" s="138"/>
      <c r="AL45" s="138"/>
      <c r="AM45" s="138"/>
    </row>
    <row r="46" spans="1:39" ht="12.75" customHeight="1">
      <c r="A46" s="308">
        <v>3</v>
      </c>
      <c r="B46" s="309">
        <v>45351</v>
      </c>
      <c r="C46" s="237"/>
      <c r="D46" s="237" t="s">
        <v>910</v>
      </c>
      <c r="E46" s="308" t="s">
        <v>589</v>
      </c>
      <c r="F46" s="308">
        <v>2934</v>
      </c>
      <c r="G46" s="308">
        <v>2890</v>
      </c>
      <c r="H46" s="308">
        <v>2963.5</v>
      </c>
      <c r="I46" s="205" t="s">
        <v>911</v>
      </c>
      <c r="J46" s="310" t="s">
        <v>935</v>
      </c>
      <c r="K46" s="220">
        <f>H46-F46</f>
        <v>29.5</v>
      </c>
      <c r="L46" s="292">
        <f t="shared" ref="L46:L47" si="45">(H46*N46)*0.03%</f>
        <v>222.26249999999999</v>
      </c>
      <c r="M46" s="221">
        <f t="shared" ref="M46:M47" si="46">(K46*N46)-L46</f>
        <v>7152.7375000000002</v>
      </c>
      <c r="N46" s="220">
        <v>250</v>
      </c>
      <c r="O46" s="99" t="s">
        <v>580</v>
      </c>
      <c r="P46" s="222">
        <v>45352</v>
      </c>
      <c r="Q46" s="258"/>
      <c r="R46" s="137"/>
      <c r="S46" s="54" t="s">
        <v>877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8"/>
      <c r="AH46" s="139"/>
      <c r="AI46" s="137"/>
      <c r="AJ46" s="137"/>
      <c r="AK46" s="138"/>
      <c r="AL46" s="138"/>
      <c r="AM46" s="138"/>
    </row>
    <row r="47" spans="1:39" ht="12.75" customHeight="1">
      <c r="A47" s="282">
        <v>4</v>
      </c>
      <c r="B47" s="283">
        <v>45352</v>
      </c>
      <c r="C47" s="284"/>
      <c r="D47" s="284" t="s">
        <v>907</v>
      </c>
      <c r="E47" s="282" t="s">
        <v>860</v>
      </c>
      <c r="F47" s="282">
        <v>22295</v>
      </c>
      <c r="G47" s="282">
        <v>22420</v>
      </c>
      <c r="H47" s="282">
        <v>22405</v>
      </c>
      <c r="I47" s="285" t="s">
        <v>914</v>
      </c>
      <c r="J47" s="311" t="s">
        <v>902</v>
      </c>
      <c r="K47" s="288">
        <f>F47-H47</f>
        <v>-110</v>
      </c>
      <c r="L47" s="293">
        <f t="shared" si="45"/>
        <v>336.07499999999999</v>
      </c>
      <c r="M47" s="287">
        <f t="shared" si="46"/>
        <v>-5836.0749999999998</v>
      </c>
      <c r="N47" s="288">
        <v>50</v>
      </c>
      <c r="O47" s="289" t="s">
        <v>590</v>
      </c>
      <c r="P47" s="290">
        <v>45352</v>
      </c>
      <c r="Q47" s="258"/>
      <c r="R47" s="137"/>
      <c r="S47" s="54" t="s">
        <v>579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8"/>
      <c r="AH47" s="139"/>
      <c r="AI47" s="137"/>
      <c r="AJ47" s="137"/>
      <c r="AK47" s="138"/>
      <c r="AL47" s="138"/>
      <c r="AM47" s="138"/>
    </row>
    <row r="48" spans="1:39" ht="12.75" customHeight="1">
      <c r="A48" s="282">
        <v>5</v>
      </c>
      <c r="B48" s="283">
        <v>45352</v>
      </c>
      <c r="C48" s="284"/>
      <c r="D48" s="284" t="s">
        <v>919</v>
      </c>
      <c r="E48" s="282" t="s">
        <v>589</v>
      </c>
      <c r="F48" s="282">
        <v>3707.5</v>
      </c>
      <c r="G48" s="282">
        <v>3668</v>
      </c>
      <c r="H48" s="282">
        <v>3668</v>
      </c>
      <c r="I48" s="285" t="s">
        <v>922</v>
      </c>
      <c r="J48" s="311" t="s">
        <v>934</v>
      </c>
      <c r="K48" s="288">
        <f t="shared" ref="K48:K54" si="47">H48-F48</f>
        <v>-39.5</v>
      </c>
      <c r="L48" s="293">
        <f t="shared" ref="L48" si="48">(H48*N48)*0.03%</f>
        <v>275.09999999999997</v>
      </c>
      <c r="M48" s="287">
        <f t="shared" ref="M48" si="49">(K48*N48)-L48</f>
        <v>-10150.1</v>
      </c>
      <c r="N48" s="288">
        <v>250</v>
      </c>
      <c r="O48" s="289" t="s">
        <v>590</v>
      </c>
      <c r="P48" s="290">
        <v>45355</v>
      </c>
      <c r="Q48" s="258"/>
      <c r="R48" s="137"/>
      <c r="S48" s="54" t="s">
        <v>877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308">
        <v>6</v>
      </c>
      <c r="B49" s="309">
        <v>45352</v>
      </c>
      <c r="C49" s="237"/>
      <c r="D49" s="237" t="s">
        <v>920</v>
      </c>
      <c r="E49" s="308" t="s">
        <v>589</v>
      </c>
      <c r="F49" s="308">
        <v>47575</v>
      </c>
      <c r="G49" s="308">
        <v>47200</v>
      </c>
      <c r="H49" s="308">
        <v>47740</v>
      </c>
      <c r="I49" s="205" t="s">
        <v>923</v>
      </c>
      <c r="J49" s="310" t="s">
        <v>930</v>
      </c>
      <c r="K49" s="220">
        <f t="shared" si="47"/>
        <v>165</v>
      </c>
      <c r="L49" s="292">
        <f t="shared" ref="L49" si="50">(H49*N49)*0.03%</f>
        <v>214.82999999999998</v>
      </c>
      <c r="M49" s="221">
        <f t="shared" ref="M49" si="51">(K49*N49)-L49</f>
        <v>2260.17</v>
      </c>
      <c r="N49" s="220">
        <v>15</v>
      </c>
      <c r="O49" s="99" t="s">
        <v>580</v>
      </c>
      <c r="P49" s="222">
        <v>45355</v>
      </c>
      <c r="Q49" s="258"/>
      <c r="R49" s="137"/>
      <c r="S49" s="54" t="s">
        <v>579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308">
        <v>7</v>
      </c>
      <c r="B50" s="309">
        <v>45352</v>
      </c>
      <c r="C50" s="237"/>
      <c r="D50" s="237" t="s">
        <v>921</v>
      </c>
      <c r="E50" s="308" t="s">
        <v>589</v>
      </c>
      <c r="F50" s="308">
        <v>3775</v>
      </c>
      <c r="G50" s="308">
        <v>3718</v>
      </c>
      <c r="H50" s="308">
        <v>3823</v>
      </c>
      <c r="I50" s="205" t="s">
        <v>924</v>
      </c>
      <c r="J50" s="310" t="s">
        <v>968</v>
      </c>
      <c r="K50" s="220">
        <f t="shared" si="47"/>
        <v>48</v>
      </c>
      <c r="L50" s="292">
        <f t="shared" ref="L50" si="52">(H50*N50)*0.03%</f>
        <v>200.70749999999998</v>
      </c>
      <c r="M50" s="221">
        <f t="shared" ref="M50" si="53">(K50*N50)-L50</f>
        <v>8199.2924999999996</v>
      </c>
      <c r="N50" s="220">
        <v>175</v>
      </c>
      <c r="O50" s="99" t="s">
        <v>580</v>
      </c>
      <c r="P50" s="222">
        <v>45357</v>
      </c>
      <c r="Q50" s="258"/>
      <c r="R50" s="137"/>
      <c r="S50" s="54" t="s">
        <v>579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282">
        <v>8</v>
      </c>
      <c r="B51" s="283">
        <v>45353</v>
      </c>
      <c r="C51" s="284"/>
      <c r="D51" s="284" t="s">
        <v>926</v>
      </c>
      <c r="E51" s="282" t="s">
        <v>589</v>
      </c>
      <c r="F51" s="282">
        <v>2757.5</v>
      </c>
      <c r="G51" s="282">
        <v>2718</v>
      </c>
      <c r="H51" s="282">
        <v>2718</v>
      </c>
      <c r="I51" s="285" t="s">
        <v>927</v>
      </c>
      <c r="J51" s="311" t="s">
        <v>934</v>
      </c>
      <c r="K51" s="288">
        <f t="shared" si="47"/>
        <v>-39.5</v>
      </c>
      <c r="L51" s="293">
        <f t="shared" ref="L51" si="54">(H51*N51)*0.03%</f>
        <v>203.85</v>
      </c>
      <c r="M51" s="287">
        <f>(K51*N51)-L51</f>
        <v>-10078.85</v>
      </c>
      <c r="N51" s="288">
        <v>250</v>
      </c>
      <c r="O51" s="289" t="s">
        <v>590</v>
      </c>
      <c r="P51" s="290">
        <v>45355</v>
      </c>
      <c r="Q51" s="258"/>
      <c r="R51" s="137"/>
      <c r="S51" s="54" t="s">
        <v>877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282">
        <v>9</v>
      </c>
      <c r="B52" s="283">
        <v>45354</v>
      </c>
      <c r="C52" s="284"/>
      <c r="D52" s="284" t="s">
        <v>905</v>
      </c>
      <c r="E52" s="282" t="s">
        <v>589</v>
      </c>
      <c r="F52" s="282">
        <v>834</v>
      </c>
      <c r="G52" s="282">
        <v>816</v>
      </c>
      <c r="H52" s="282">
        <v>816</v>
      </c>
      <c r="I52" s="285" t="s">
        <v>931</v>
      </c>
      <c r="J52" s="311" t="s">
        <v>957</v>
      </c>
      <c r="K52" s="288">
        <f t="shared" si="47"/>
        <v>-18</v>
      </c>
      <c r="L52" s="293">
        <f t="shared" ref="L52:L53" si="55">(H52*N52)*0.03%</f>
        <v>165.23999999999998</v>
      </c>
      <c r="M52" s="287">
        <f t="shared" ref="M52:M53" si="56">(K52*N52)-L52</f>
        <v>-12315.24</v>
      </c>
      <c r="N52" s="288">
        <v>675</v>
      </c>
      <c r="O52" s="289" t="s">
        <v>590</v>
      </c>
      <c r="P52" s="290">
        <v>45357</v>
      </c>
      <c r="Q52" s="258"/>
      <c r="R52" s="137"/>
      <c r="S52" s="54" t="s">
        <v>771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308">
        <v>10</v>
      </c>
      <c r="B53" s="309">
        <v>45356</v>
      </c>
      <c r="C53" s="237"/>
      <c r="D53" s="237" t="s">
        <v>954</v>
      </c>
      <c r="E53" s="308" t="s">
        <v>589</v>
      </c>
      <c r="F53" s="308">
        <v>1445</v>
      </c>
      <c r="G53" s="308">
        <v>1425</v>
      </c>
      <c r="H53" s="308">
        <v>1462</v>
      </c>
      <c r="I53" s="205" t="s">
        <v>955</v>
      </c>
      <c r="J53" s="310" t="s">
        <v>1007</v>
      </c>
      <c r="K53" s="220">
        <f t="shared" si="47"/>
        <v>17</v>
      </c>
      <c r="L53" s="292">
        <f t="shared" si="55"/>
        <v>241.23</v>
      </c>
      <c r="M53" s="221">
        <f t="shared" si="56"/>
        <v>9108.77</v>
      </c>
      <c r="N53" s="220">
        <v>550</v>
      </c>
      <c r="O53" s="99" t="s">
        <v>580</v>
      </c>
      <c r="P53" s="222">
        <v>45363</v>
      </c>
      <c r="Q53" s="258"/>
      <c r="R53" s="137"/>
      <c r="S53" s="54" t="s">
        <v>579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308">
        <v>11</v>
      </c>
      <c r="B54" s="309">
        <v>45357</v>
      </c>
      <c r="C54" s="237"/>
      <c r="D54" s="237" t="s">
        <v>961</v>
      </c>
      <c r="E54" s="308" t="s">
        <v>589</v>
      </c>
      <c r="F54" s="308">
        <v>4020</v>
      </c>
      <c r="G54" s="308">
        <v>3960</v>
      </c>
      <c r="H54" s="308">
        <v>4067.5</v>
      </c>
      <c r="I54" s="205" t="s">
        <v>962</v>
      </c>
      <c r="J54" s="310" t="s">
        <v>599</v>
      </c>
      <c r="K54" s="220">
        <f t="shared" si="47"/>
        <v>47.5</v>
      </c>
      <c r="L54" s="292">
        <f t="shared" ref="L54" si="57">(H54*N54)*0.03%</f>
        <v>213.54374999999999</v>
      </c>
      <c r="M54" s="221">
        <f t="shared" ref="M54" si="58">(K54*N54)-L54</f>
        <v>8098.9562500000002</v>
      </c>
      <c r="N54" s="220">
        <v>175</v>
      </c>
      <c r="O54" s="99" t="s">
        <v>580</v>
      </c>
      <c r="P54" s="222">
        <v>45357</v>
      </c>
      <c r="Q54" s="258"/>
      <c r="R54" s="137"/>
      <c r="S54" s="54" t="s">
        <v>877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308">
        <v>12</v>
      </c>
      <c r="B55" s="309">
        <v>45357</v>
      </c>
      <c r="C55" s="237"/>
      <c r="D55" s="237" t="s">
        <v>963</v>
      </c>
      <c r="E55" s="308" t="s">
        <v>589</v>
      </c>
      <c r="F55" s="308">
        <v>1618</v>
      </c>
      <c r="G55" s="308">
        <v>1590</v>
      </c>
      <c r="H55" s="308">
        <v>1626.5</v>
      </c>
      <c r="I55" s="205" t="s">
        <v>964</v>
      </c>
      <c r="J55" s="310" t="s">
        <v>1027</v>
      </c>
      <c r="K55" s="220">
        <f t="shared" ref="K55" si="59">H55-F55</f>
        <v>8.5</v>
      </c>
      <c r="L55" s="292">
        <f t="shared" ref="L55" si="60">(H55*N55)*0.03%</f>
        <v>195.17999999999998</v>
      </c>
      <c r="M55" s="221">
        <f t="shared" ref="M55" si="61">(K55*N55)-L55</f>
        <v>3204.82</v>
      </c>
      <c r="N55" s="220">
        <v>400</v>
      </c>
      <c r="O55" s="99" t="s">
        <v>580</v>
      </c>
      <c r="P55" s="222">
        <v>45365</v>
      </c>
      <c r="Q55" s="258"/>
      <c r="R55" s="137"/>
      <c r="S55" s="54" t="s">
        <v>877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323">
        <v>13</v>
      </c>
      <c r="B56" s="334">
        <v>45357</v>
      </c>
      <c r="C56" s="322"/>
      <c r="D56" s="322" t="s">
        <v>965</v>
      </c>
      <c r="E56" s="323" t="s">
        <v>589</v>
      </c>
      <c r="F56" s="323">
        <v>410.5</v>
      </c>
      <c r="G56" s="323">
        <v>403</v>
      </c>
      <c r="H56" s="323">
        <v>410.5</v>
      </c>
      <c r="I56" s="324" t="s">
        <v>966</v>
      </c>
      <c r="J56" s="335" t="s">
        <v>971</v>
      </c>
      <c r="K56" s="336">
        <f t="shared" ref="K56:K63" si="62">H56-F56</f>
        <v>0</v>
      </c>
      <c r="L56" s="337">
        <f t="shared" ref="L56:L57" si="63">(H56*N56)*0.03%</f>
        <v>197.04</v>
      </c>
      <c r="M56" s="338">
        <f t="shared" ref="M56:M57" si="64">(K56*N56)-L56</f>
        <v>-197.04</v>
      </c>
      <c r="N56" s="336">
        <v>1600</v>
      </c>
      <c r="O56" s="339" t="s">
        <v>597</v>
      </c>
      <c r="P56" s="340">
        <v>45358</v>
      </c>
      <c r="Q56" s="258"/>
      <c r="R56" s="137"/>
      <c r="S56" s="54" t="s">
        <v>579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282">
        <v>14</v>
      </c>
      <c r="B57" s="283">
        <v>45357</v>
      </c>
      <c r="C57" s="284"/>
      <c r="D57" s="284" t="s">
        <v>907</v>
      </c>
      <c r="E57" s="282" t="s">
        <v>589</v>
      </c>
      <c r="F57" s="282">
        <v>22590</v>
      </c>
      <c r="G57" s="282">
        <v>22480</v>
      </c>
      <c r="H57" s="282">
        <v>22545</v>
      </c>
      <c r="I57" s="285" t="s">
        <v>967</v>
      </c>
      <c r="J57" s="311" t="s">
        <v>979</v>
      </c>
      <c r="K57" s="288">
        <f t="shared" si="62"/>
        <v>-45</v>
      </c>
      <c r="L57" s="293">
        <f t="shared" si="63"/>
        <v>338.17499999999995</v>
      </c>
      <c r="M57" s="287">
        <f t="shared" si="64"/>
        <v>-2588.1750000000002</v>
      </c>
      <c r="N57" s="288">
        <v>50</v>
      </c>
      <c r="O57" s="289" t="s">
        <v>590</v>
      </c>
      <c r="P57" s="290">
        <v>45358</v>
      </c>
      <c r="Q57" s="258"/>
      <c r="R57" s="137"/>
      <c r="S57" s="54" t="s">
        <v>579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308">
        <v>15</v>
      </c>
      <c r="B58" s="309">
        <v>45358</v>
      </c>
      <c r="C58" s="237"/>
      <c r="D58" s="237" t="s">
        <v>972</v>
      </c>
      <c r="E58" s="308" t="s">
        <v>589</v>
      </c>
      <c r="F58" s="308">
        <v>4865</v>
      </c>
      <c r="G58" s="308">
        <v>4815</v>
      </c>
      <c r="H58" s="308">
        <v>4918</v>
      </c>
      <c r="I58" s="205" t="s">
        <v>973</v>
      </c>
      <c r="J58" s="310" t="s">
        <v>978</v>
      </c>
      <c r="K58" s="220">
        <f t="shared" si="62"/>
        <v>53</v>
      </c>
      <c r="L58" s="292">
        <f t="shared" ref="L58" si="65">(H58*N58)*0.03%</f>
        <v>295.08</v>
      </c>
      <c r="M58" s="221">
        <f t="shared" ref="M58" si="66">(K58*N58)-L58</f>
        <v>10304.92</v>
      </c>
      <c r="N58" s="220">
        <v>200</v>
      </c>
      <c r="O58" s="99" t="s">
        <v>580</v>
      </c>
      <c r="P58" s="222">
        <v>45358</v>
      </c>
      <c r="Q58" s="258"/>
      <c r="R58" s="137"/>
      <c r="S58" s="54" t="s">
        <v>579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308">
        <v>16</v>
      </c>
      <c r="B59" s="309">
        <v>45358</v>
      </c>
      <c r="C59" s="237"/>
      <c r="D59" s="237" t="s">
        <v>974</v>
      </c>
      <c r="E59" s="308" t="s">
        <v>589</v>
      </c>
      <c r="F59" s="308">
        <v>4732</v>
      </c>
      <c r="G59" s="308">
        <v>4655</v>
      </c>
      <c r="H59" s="308">
        <v>4805</v>
      </c>
      <c r="I59" s="205" t="s">
        <v>975</v>
      </c>
      <c r="J59" s="310" t="s">
        <v>988</v>
      </c>
      <c r="K59" s="220">
        <f t="shared" si="62"/>
        <v>73</v>
      </c>
      <c r="L59" s="292">
        <f t="shared" ref="L59:L61" si="67">(H59*N59)*0.03%</f>
        <v>216.22499999999999</v>
      </c>
      <c r="M59" s="221">
        <f t="shared" ref="M59:M61" si="68">(K59*N59)-L59</f>
        <v>10733.775</v>
      </c>
      <c r="N59" s="220">
        <v>150</v>
      </c>
      <c r="O59" s="99" t="s">
        <v>580</v>
      </c>
      <c r="P59" s="222">
        <v>45362</v>
      </c>
      <c r="Q59" s="258"/>
      <c r="R59" s="137"/>
      <c r="S59" s="54" t="s">
        <v>771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323">
        <v>17</v>
      </c>
      <c r="B60" s="334">
        <v>45362</v>
      </c>
      <c r="C60" s="322"/>
      <c r="D60" s="322" t="s">
        <v>907</v>
      </c>
      <c r="E60" s="323" t="s">
        <v>589</v>
      </c>
      <c r="F60" s="323">
        <v>22490</v>
      </c>
      <c r="G60" s="323">
        <v>22315</v>
      </c>
      <c r="H60" s="323">
        <v>22495</v>
      </c>
      <c r="I60" s="324" t="s">
        <v>987</v>
      </c>
      <c r="J60" s="335" t="s">
        <v>942</v>
      </c>
      <c r="K60" s="336">
        <f t="shared" si="62"/>
        <v>5</v>
      </c>
      <c r="L60" s="337">
        <f t="shared" si="67"/>
        <v>337.42499999999995</v>
      </c>
      <c r="M60" s="338">
        <f t="shared" si="68"/>
        <v>-87.424999999999955</v>
      </c>
      <c r="N60" s="336">
        <v>50</v>
      </c>
      <c r="O60" s="339" t="s">
        <v>597</v>
      </c>
      <c r="P60" s="340">
        <v>45362</v>
      </c>
      <c r="Q60" s="258"/>
      <c r="R60" s="137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1" spans="1:39" ht="12.75" customHeight="1">
      <c r="A61" s="282">
        <v>18</v>
      </c>
      <c r="B61" s="283">
        <v>45363</v>
      </c>
      <c r="C61" s="284"/>
      <c r="D61" s="284" t="s">
        <v>909</v>
      </c>
      <c r="E61" s="282" t="s">
        <v>589</v>
      </c>
      <c r="F61" s="282">
        <v>152.65</v>
      </c>
      <c r="G61" s="282">
        <v>150.5</v>
      </c>
      <c r="H61" s="282">
        <v>150.5</v>
      </c>
      <c r="I61" s="285" t="s">
        <v>998</v>
      </c>
      <c r="J61" s="311" t="s">
        <v>1016</v>
      </c>
      <c r="K61" s="288">
        <f t="shared" si="62"/>
        <v>-2.1500000000000057</v>
      </c>
      <c r="L61" s="293">
        <f t="shared" si="67"/>
        <v>225.74999999999997</v>
      </c>
      <c r="M61" s="287">
        <f t="shared" si="68"/>
        <v>-10975.750000000029</v>
      </c>
      <c r="N61" s="288">
        <v>5000</v>
      </c>
      <c r="O61" s="289" t="s">
        <v>590</v>
      </c>
      <c r="P61" s="290">
        <v>45364</v>
      </c>
      <c r="Q61" s="258"/>
      <c r="R61" s="137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8"/>
      <c r="AH61" s="139"/>
      <c r="AI61" s="137"/>
      <c r="AJ61" s="137"/>
      <c r="AK61" s="138"/>
      <c r="AL61" s="138"/>
      <c r="AM61" s="138"/>
    </row>
    <row r="62" spans="1:39" ht="12.75" customHeight="1">
      <c r="A62" s="282">
        <v>19</v>
      </c>
      <c r="B62" s="283">
        <v>45363</v>
      </c>
      <c r="C62" s="284"/>
      <c r="D62" s="284" t="s">
        <v>1002</v>
      </c>
      <c r="E62" s="282" t="s">
        <v>589</v>
      </c>
      <c r="F62" s="282">
        <v>1227</v>
      </c>
      <c r="G62" s="282">
        <v>1205</v>
      </c>
      <c r="H62" s="282">
        <v>1198.5</v>
      </c>
      <c r="I62" s="285" t="s">
        <v>1003</v>
      </c>
      <c r="J62" s="311" t="s">
        <v>1020</v>
      </c>
      <c r="K62" s="288">
        <f t="shared" si="62"/>
        <v>-28.5</v>
      </c>
      <c r="L62" s="293">
        <f t="shared" ref="L62:L63" si="69">(H62*N62)*0.03%</f>
        <v>179.77499999999998</v>
      </c>
      <c r="M62" s="287">
        <f t="shared" ref="M62:M63" si="70">(K62*N62)-L62</f>
        <v>-14429.775</v>
      </c>
      <c r="N62" s="288">
        <v>500</v>
      </c>
      <c r="O62" s="289" t="s">
        <v>590</v>
      </c>
      <c r="P62" s="290">
        <v>45364</v>
      </c>
      <c r="Q62" s="258"/>
      <c r="R62" s="137"/>
      <c r="S62" s="5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8"/>
      <c r="AH62" s="139"/>
      <c r="AI62" s="137"/>
      <c r="AJ62" s="137"/>
      <c r="AK62" s="138"/>
      <c r="AL62" s="138"/>
      <c r="AM62" s="138"/>
    </row>
    <row r="63" spans="1:39" ht="12.75" customHeight="1">
      <c r="A63" s="308">
        <v>20</v>
      </c>
      <c r="B63" s="309">
        <v>45365</v>
      </c>
      <c r="C63" s="237"/>
      <c r="D63" s="237" t="s">
        <v>1034</v>
      </c>
      <c r="E63" s="308" t="s">
        <v>589</v>
      </c>
      <c r="F63" s="308">
        <v>11435</v>
      </c>
      <c r="G63" s="308">
        <v>11200</v>
      </c>
      <c r="H63" s="308">
        <v>11615</v>
      </c>
      <c r="I63" s="308" t="s">
        <v>1035</v>
      </c>
      <c r="J63" s="310" t="s">
        <v>1077</v>
      </c>
      <c r="K63" s="220">
        <f t="shared" si="62"/>
        <v>180</v>
      </c>
      <c r="L63" s="292">
        <f t="shared" si="69"/>
        <v>174.22499999999999</v>
      </c>
      <c r="M63" s="221">
        <f t="shared" si="70"/>
        <v>8825.7749999999996</v>
      </c>
      <c r="N63" s="220">
        <v>50</v>
      </c>
      <c r="O63" s="99" t="s">
        <v>580</v>
      </c>
      <c r="P63" s="222">
        <v>45369</v>
      </c>
      <c r="Q63" s="258"/>
      <c r="R63" s="137"/>
      <c r="S63" s="5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8"/>
      <c r="AH63" s="139"/>
      <c r="AI63" s="137"/>
      <c r="AJ63" s="137"/>
      <c r="AK63" s="138"/>
      <c r="AL63" s="138"/>
      <c r="AM63" s="138"/>
    </row>
    <row r="64" spans="1:39" ht="12.75" customHeight="1">
      <c r="A64" s="308">
        <v>21</v>
      </c>
      <c r="B64" s="309">
        <v>45365</v>
      </c>
      <c r="C64" s="237"/>
      <c r="D64" s="237" t="s">
        <v>961</v>
      </c>
      <c r="E64" s="308" t="s">
        <v>589</v>
      </c>
      <c r="F64" s="308">
        <v>4180</v>
      </c>
      <c r="G64" s="308">
        <v>4120</v>
      </c>
      <c r="H64" s="308">
        <v>4227.5</v>
      </c>
      <c r="I64" s="205" t="s">
        <v>1036</v>
      </c>
      <c r="J64" s="310" t="s">
        <v>599</v>
      </c>
      <c r="K64" s="220">
        <f t="shared" ref="K64" si="71">H64-F64</f>
        <v>47.5</v>
      </c>
      <c r="L64" s="292">
        <f t="shared" ref="L64" si="72">(H64*N64)*0.03%</f>
        <v>221.94374999999999</v>
      </c>
      <c r="M64" s="221">
        <f t="shared" ref="M64" si="73">(K64*N64)-L64</f>
        <v>8090.5562499999996</v>
      </c>
      <c r="N64" s="220">
        <v>175</v>
      </c>
      <c r="O64" s="99" t="s">
        <v>580</v>
      </c>
      <c r="P64" s="222">
        <v>45365</v>
      </c>
      <c r="Q64" s="258"/>
      <c r="R64" s="137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8"/>
      <c r="AH64" s="139"/>
      <c r="AI64" s="137"/>
      <c r="AJ64" s="137"/>
      <c r="AK64" s="138"/>
      <c r="AL64" s="138"/>
      <c r="AM64" s="138"/>
    </row>
    <row r="65" spans="1:39" ht="12.75" customHeight="1">
      <c r="A65" s="308">
        <v>22</v>
      </c>
      <c r="B65" s="309">
        <v>45365</v>
      </c>
      <c r="C65" s="237"/>
      <c r="D65" s="237" t="s">
        <v>921</v>
      </c>
      <c r="E65" s="308" t="s">
        <v>589</v>
      </c>
      <c r="F65" s="308">
        <v>3632.5</v>
      </c>
      <c r="G65" s="308">
        <v>3570</v>
      </c>
      <c r="H65" s="308">
        <v>3652.5</v>
      </c>
      <c r="I65" s="205" t="s">
        <v>1037</v>
      </c>
      <c r="J65" s="310" t="s">
        <v>1004</v>
      </c>
      <c r="K65" s="220">
        <f t="shared" ref="K65" si="74">H65-F65</f>
        <v>20</v>
      </c>
      <c r="L65" s="292">
        <f t="shared" ref="L65" si="75">(H65*N65)*0.03%</f>
        <v>191.75624999999999</v>
      </c>
      <c r="M65" s="221">
        <f t="shared" ref="M65" si="76">(K65*N65)-L65</f>
        <v>3308.2437500000001</v>
      </c>
      <c r="N65" s="220">
        <v>175</v>
      </c>
      <c r="O65" s="99" t="s">
        <v>580</v>
      </c>
      <c r="P65" s="222">
        <v>45366</v>
      </c>
      <c r="Q65" s="258"/>
      <c r="R65" s="137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8"/>
      <c r="AH65" s="139"/>
      <c r="AI65" s="137"/>
      <c r="AJ65" s="137"/>
      <c r="AK65" s="138"/>
      <c r="AL65" s="138"/>
      <c r="AM65" s="138"/>
    </row>
    <row r="66" spans="1:39" ht="12.75" customHeight="1">
      <c r="A66" s="207">
        <v>23</v>
      </c>
      <c r="B66" s="264">
        <v>45366</v>
      </c>
      <c r="C66" s="259"/>
      <c r="D66" s="259" t="s">
        <v>954</v>
      </c>
      <c r="E66" s="207" t="s">
        <v>589</v>
      </c>
      <c r="F66" s="207" t="s">
        <v>1041</v>
      </c>
      <c r="G66" s="207">
        <v>1433</v>
      </c>
      <c r="H66" s="207"/>
      <c r="I66" s="209" t="s">
        <v>1042</v>
      </c>
      <c r="J66" s="206" t="s">
        <v>578</v>
      </c>
      <c r="K66" s="96"/>
      <c r="L66" s="98"/>
      <c r="M66" s="261"/>
      <c r="N66" s="96"/>
      <c r="O66" s="97"/>
      <c r="P66" s="265"/>
      <c r="Q66" s="258"/>
      <c r="R66" s="137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8"/>
      <c r="AH66" s="139"/>
      <c r="AI66" s="137"/>
      <c r="AJ66" s="137"/>
      <c r="AK66" s="138"/>
      <c r="AL66" s="138"/>
      <c r="AM66" s="138"/>
    </row>
    <row r="67" spans="1:39" ht="12.75" customHeight="1">
      <c r="A67" s="308">
        <v>24</v>
      </c>
      <c r="B67" s="309">
        <v>45366</v>
      </c>
      <c r="C67" s="237"/>
      <c r="D67" s="237" t="s">
        <v>974</v>
      </c>
      <c r="E67" s="308" t="s">
        <v>589</v>
      </c>
      <c r="F67" s="308">
        <v>4720</v>
      </c>
      <c r="G67" s="308">
        <v>4650</v>
      </c>
      <c r="H67" s="308">
        <v>4785</v>
      </c>
      <c r="I67" s="205" t="s">
        <v>1050</v>
      </c>
      <c r="J67" s="310" t="s">
        <v>1051</v>
      </c>
      <c r="K67" s="220">
        <f t="shared" ref="K67" si="77">H67-F67</f>
        <v>65</v>
      </c>
      <c r="L67" s="292">
        <f t="shared" ref="L67" si="78">(H67*N67)*0.03%</f>
        <v>215.32499999999999</v>
      </c>
      <c r="M67" s="221">
        <f t="shared" ref="M67" si="79">(K67*N67)-L67</f>
        <v>9534.6749999999993</v>
      </c>
      <c r="N67" s="220">
        <v>150</v>
      </c>
      <c r="O67" s="99" t="s">
        <v>580</v>
      </c>
      <c r="P67" s="222">
        <v>45366</v>
      </c>
      <c r="Q67" s="258"/>
      <c r="R67" s="137"/>
      <c r="S67" s="5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8"/>
      <c r="AH67" s="139"/>
      <c r="AI67" s="137"/>
      <c r="AJ67" s="137"/>
      <c r="AK67" s="138"/>
      <c r="AL67" s="138"/>
      <c r="AM67" s="138"/>
    </row>
    <row r="68" spans="1:39" ht="12.75" customHeight="1">
      <c r="A68" s="308">
        <v>25</v>
      </c>
      <c r="B68" s="309">
        <v>45366</v>
      </c>
      <c r="C68" s="237"/>
      <c r="D68" s="237" t="s">
        <v>910</v>
      </c>
      <c r="E68" s="308" t="s">
        <v>589</v>
      </c>
      <c r="F68" s="308">
        <v>2852</v>
      </c>
      <c r="G68" s="308">
        <v>2805</v>
      </c>
      <c r="H68" s="308">
        <v>2885</v>
      </c>
      <c r="I68" s="205" t="s">
        <v>1052</v>
      </c>
      <c r="J68" s="310" t="s">
        <v>1080</v>
      </c>
      <c r="K68" s="220">
        <f t="shared" ref="K68" si="80">H68-F68</f>
        <v>33</v>
      </c>
      <c r="L68" s="292">
        <f t="shared" ref="L68" si="81">(H68*N68)*0.03%</f>
        <v>216.37499999999997</v>
      </c>
      <c r="M68" s="221">
        <f t="shared" ref="M68" si="82">(K68*N68)-L68</f>
        <v>8033.625</v>
      </c>
      <c r="N68" s="220">
        <v>250</v>
      </c>
      <c r="O68" s="99" t="s">
        <v>580</v>
      </c>
      <c r="P68" s="222">
        <v>45369</v>
      </c>
      <c r="Q68" s="258"/>
      <c r="R68" s="137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8"/>
      <c r="AH68" s="139"/>
      <c r="AI68" s="137"/>
      <c r="AJ68" s="137"/>
      <c r="AK68" s="138"/>
      <c r="AL68" s="138"/>
      <c r="AM68" s="138"/>
    </row>
    <row r="69" spans="1:39" ht="12.75" customHeight="1">
      <c r="A69" s="308">
        <v>26</v>
      </c>
      <c r="B69" s="309">
        <v>45369</v>
      </c>
      <c r="C69" s="237"/>
      <c r="D69" s="237" t="s">
        <v>919</v>
      </c>
      <c r="E69" s="308" t="s">
        <v>589</v>
      </c>
      <c r="F69" s="308">
        <v>3672.5</v>
      </c>
      <c r="G69" s="308">
        <v>3630</v>
      </c>
      <c r="H69" s="308">
        <v>3732</v>
      </c>
      <c r="I69" s="205" t="s">
        <v>1072</v>
      </c>
      <c r="J69" s="310" t="s">
        <v>1073</v>
      </c>
      <c r="K69" s="220">
        <f t="shared" ref="K69:K70" si="83">H69-F69</f>
        <v>59.5</v>
      </c>
      <c r="L69" s="292">
        <f t="shared" ref="L69:L70" si="84">(H69*N69)*0.03%</f>
        <v>279.89999999999998</v>
      </c>
      <c r="M69" s="221">
        <f t="shared" ref="M69:M70" si="85">(K69*N69)-L69</f>
        <v>14595.1</v>
      </c>
      <c r="N69" s="220">
        <v>250</v>
      </c>
      <c r="O69" s="99" t="s">
        <v>580</v>
      </c>
      <c r="P69" s="222">
        <v>45369</v>
      </c>
      <c r="Q69" s="258"/>
      <c r="R69" s="137"/>
      <c r="S69" s="5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8"/>
      <c r="AH69" s="139"/>
      <c r="AI69" s="137"/>
      <c r="AJ69" s="137"/>
      <c r="AK69" s="138"/>
      <c r="AL69" s="138"/>
      <c r="AM69" s="138"/>
    </row>
    <row r="70" spans="1:39" ht="12.75" customHeight="1">
      <c r="A70" s="282">
        <v>27</v>
      </c>
      <c r="B70" s="283">
        <v>45369</v>
      </c>
      <c r="C70" s="284"/>
      <c r="D70" s="284" t="s">
        <v>961</v>
      </c>
      <c r="E70" s="282" t="s">
        <v>589</v>
      </c>
      <c r="F70" s="282">
        <v>4215</v>
      </c>
      <c r="G70" s="282">
        <v>4158</v>
      </c>
      <c r="H70" s="282">
        <v>4165.5</v>
      </c>
      <c r="I70" s="285" t="s">
        <v>1074</v>
      </c>
      <c r="J70" s="311" t="s">
        <v>1081</v>
      </c>
      <c r="K70" s="288">
        <f t="shared" si="83"/>
        <v>-49.5</v>
      </c>
      <c r="L70" s="293">
        <f t="shared" si="84"/>
        <v>218.68874999999997</v>
      </c>
      <c r="M70" s="287">
        <f t="shared" si="85"/>
        <v>-8881.1887499999993</v>
      </c>
      <c r="N70" s="288">
        <v>175</v>
      </c>
      <c r="O70" s="289" t="s">
        <v>590</v>
      </c>
      <c r="P70" s="290">
        <v>45369</v>
      </c>
      <c r="Q70" s="258"/>
      <c r="R70" s="137"/>
      <c r="S70" s="5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8"/>
      <c r="AH70" s="139"/>
      <c r="AI70" s="137"/>
      <c r="AJ70" s="137"/>
      <c r="AK70" s="138"/>
      <c r="AL70" s="138"/>
      <c r="AM70" s="138"/>
    </row>
    <row r="71" spans="1:39" ht="12.75" customHeight="1">
      <c r="A71" s="207"/>
      <c r="B71" s="264"/>
      <c r="C71" s="259"/>
      <c r="D71" s="259"/>
      <c r="E71" s="207"/>
      <c r="F71" s="207"/>
      <c r="G71" s="207"/>
      <c r="H71" s="207"/>
      <c r="I71" s="209"/>
      <c r="J71" s="206"/>
      <c r="K71" s="96"/>
      <c r="L71" s="98"/>
      <c r="M71" s="261"/>
      <c r="N71" s="96"/>
      <c r="O71" s="97"/>
      <c r="P71" s="265"/>
      <c r="Q71" s="258"/>
      <c r="R71" s="137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8"/>
      <c r="AH71" s="139"/>
      <c r="AI71" s="137"/>
      <c r="AJ71" s="137"/>
      <c r="AK71" s="138"/>
      <c r="AL71" s="138"/>
      <c r="AM71" s="138"/>
    </row>
    <row r="72" spans="1:39" ht="12.75" customHeight="1">
      <c r="A72" s="207"/>
      <c r="B72" s="264"/>
      <c r="C72" s="259"/>
      <c r="D72" s="259"/>
      <c r="E72" s="207"/>
      <c r="F72" s="207"/>
      <c r="G72" s="207"/>
      <c r="H72" s="207"/>
      <c r="I72" s="209"/>
      <c r="J72" s="206"/>
      <c r="K72" s="96"/>
      <c r="L72" s="98"/>
      <c r="M72" s="261"/>
      <c r="N72" s="96"/>
      <c r="O72" s="97"/>
      <c r="P72" s="265"/>
      <c r="Q72" s="258"/>
      <c r="R72" s="137"/>
      <c r="S72" s="5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8"/>
      <c r="AH72" s="139"/>
      <c r="AI72" s="137"/>
      <c r="AJ72" s="137"/>
      <c r="AK72" s="138"/>
      <c r="AL72" s="138"/>
      <c r="AM72" s="138"/>
    </row>
    <row r="74" spans="1:39" ht="12.75" customHeight="1">
      <c r="A74" s="138"/>
      <c r="B74" s="140"/>
      <c r="C74" s="137"/>
      <c r="D74" s="137"/>
      <c r="E74" s="138"/>
      <c r="F74" s="138"/>
      <c r="G74" s="138"/>
      <c r="H74" s="141"/>
      <c r="I74" s="141"/>
      <c r="J74" s="141"/>
      <c r="K74" s="137"/>
      <c r="L74" s="138"/>
      <c r="M74" s="138"/>
      <c r="N74" s="138"/>
      <c r="O74" s="141"/>
      <c r="P74" s="141"/>
      <c r="Q74" s="141"/>
      <c r="R74" s="137"/>
      <c r="S74" s="5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8"/>
      <c r="AH74" s="139"/>
      <c r="AI74" s="137"/>
      <c r="AJ74" s="137"/>
      <c r="AK74" s="138"/>
      <c r="AL74" s="138"/>
      <c r="AM74" s="138"/>
    </row>
    <row r="75" spans="1:39">
      <c r="A75" s="142" t="s">
        <v>595</v>
      </c>
      <c r="B75" s="142"/>
      <c r="C75" s="142"/>
      <c r="D75" s="142"/>
      <c r="E75" s="143"/>
      <c r="F75" s="105"/>
      <c r="G75" s="105"/>
      <c r="H75" s="105"/>
      <c r="I75" s="105"/>
      <c r="J75" s="1"/>
      <c r="K75" s="6"/>
      <c r="L75" s="6"/>
      <c r="M75" s="6"/>
      <c r="N75" s="1"/>
      <c r="O75" s="1"/>
      <c r="P75" s="37"/>
      <c r="Q75" s="37"/>
      <c r="R75" s="37"/>
      <c r="S75" s="6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37"/>
      <c r="AH75" s="37"/>
      <c r="AI75" s="37"/>
      <c r="AJ75" s="37"/>
      <c r="AK75" s="37"/>
      <c r="AL75" s="37"/>
      <c r="AM75" s="37"/>
    </row>
    <row r="76" spans="1:39" ht="38.25">
      <c r="A76" s="93" t="s">
        <v>16</v>
      </c>
      <c r="B76" s="93" t="s">
        <v>553</v>
      </c>
      <c r="C76" s="93"/>
      <c r="D76" s="94" t="s">
        <v>564</v>
      </c>
      <c r="E76" s="93" t="s">
        <v>565</v>
      </c>
      <c r="F76" s="93" t="s">
        <v>566</v>
      </c>
      <c r="G76" s="93" t="s">
        <v>587</v>
      </c>
      <c r="H76" s="93" t="s">
        <v>568</v>
      </c>
      <c r="I76" s="93" t="s">
        <v>569</v>
      </c>
      <c r="J76" s="92" t="s">
        <v>570</v>
      </c>
      <c r="K76" s="92" t="s">
        <v>596</v>
      </c>
      <c r="L76" s="95" t="s">
        <v>572</v>
      </c>
      <c r="M76" s="136" t="s">
        <v>593</v>
      </c>
      <c r="N76" s="93" t="s">
        <v>594</v>
      </c>
      <c r="O76" s="93" t="s">
        <v>574</v>
      </c>
      <c r="P76" s="94" t="s">
        <v>575</v>
      </c>
      <c r="Q76" s="262"/>
      <c r="R76" s="37"/>
      <c r="S76" s="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7"/>
      <c r="AH76" s="37"/>
      <c r="AI76" s="37"/>
      <c r="AJ76" s="37"/>
      <c r="AK76" s="37"/>
      <c r="AL76" s="37"/>
      <c r="AM76" s="37"/>
    </row>
    <row r="77" spans="1:39" s="305" customFormat="1" ht="12.75" customHeight="1">
      <c r="A77" s="282">
        <v>1</v>
      </c>
      <c r="B77" s="283">
        <v>45352</v>
      </c>
      <c r="C77" s="284"/>
      <c r="D77" s="284" t="s">
        <v>912</v>
      </c>
      <c r="E77" s="282" t="s">
        <v>589</v>
      </c>
      <c r="F77" s="282">
        <v>97</v>
      </c>
      <c r="G77" s="282">
        <v>60</v>
      </c>
      <c r="H77" s="282">
        <v>64</v>
      </c>
      <c r="I77" s="285" t="s">
        <v>881</v>
      </c>
      <c r="J77" s="286" t="s">
        <v>916</v>
      </c>
      <c r="K77" s="291">
        <f>H77-F77</f>
        <v>-33</v>
      </c>
      <c r="L77" s="312">
        <v>50</v>
      </c>
      <c r="M77" s="313">
        <f t="shared" ref="M77" si="86">(K77*N77)-L77</f>
        <v>-1700</v>
      </c>
      <c r="N77" s="291">
        <v>50</v>
      </c>
      <c r="O77" s="286" t="s">
        <v>590</v>
      </c>
      <c r="P77" s="283">
        <v>45352</v>
      </c>
      <c r="Q77" s="299"/>
      <c r="R77" s="300"/>
      <c r="S77" s="301" t="s">
        <v>579</v>
      </c>
      <c r="T77" s="302"/>
      <c r="U77" s="302"/>
      <c r="V77" s="302"/>
      <c r="W77" s="302"/>
      <c r="X77" s="302"/>
      <c r="Y77" s="302"/>
      <c r="Z77" s="302"/>
      <c r="AA77" s="302"/>
      <c r="AB77" s="302"/>
      <c r="AC77" s="302"/>
      <c r="AD77" s="302"/>
      <c r="AE77" s="302"/>
      <c r="AF77" s="302"/>
      <c r="AG77" s="303"/>
      <c r="AH77" s="304"/>
      <c r="AI77" s="300"/>
      <c r="AJ77" s="300"/>
      <c r="AK77" s="303"/>
      <c r="AL77" s="303"/>
      <c r="AM77" s="303"/>
    </row>
    <row r="78" spans="1:39" s="305" customFormat="1" ht="12.75" customHeight="1">
      <c r="A78" s="377">
        <v>2</v>
      </c>
      <c r="B78" s="375">
        <v>45355</v>
      </c>
      <c r="C78" s="322"/>
      <c r="D78" s="322" t="s">
        <v>938</v>
      </c>
      <c r="E78" s="323" t="s">
        <v>860</v>
      </c>
      <c r="F78" s="323">
        <v>30</v>
      </c>
      <c r="G78" s="323"/>
      <c r="H78" s="323">
        <v>10</v>
      </c>
      <c r="I78" s="324"/>
      <c r="J78" s="373" t="s">
        <v>942</v>
      </c>
      <c r="K78" s="325">
        <f>F78-H78</f>
        <v>20</v>
      </c>
      <c r="L78" s="326">
        <v>50</v>
      </c>
      <c r="M78" s="379">
        <v>100</v>
      </c>
      <c r="N78" s="325">
        <v>40</v>
      </c>
      <c r="O78" s="373" t="s">
        <v>597</v>
      </c>
      <c r="P78" s="375">
        <v>45356</v>
      </c>
      <c r="Q78" s="299"/>
      <c r="R78" s="300"/>
      <c r="S78" s="301" t="s">
        <v>877</v>
      </c>
      <c r="T78" s="302"/>
      <c r="U78" s="302"/>
      <c r="V78" s="302"/>
      <c r="W78" s="302"/>
      <c r="X78" s="302"/>
      <c r="Y78" s="302"/>
      <c r="Z78" s="302"/>
      <c r="AA78" s="302"/>
      <c r="AB78" s="302"/>
      <c r="AC78" s="302"/>
      <c r="AD78" s="302"/>
      <c r="AE78" s="302"/>
      <c r="AF78" s="302"/>
      <c r="AG78" s="303"/>
      <c r="AH78" s="304"/>
      <c r="AI78" s="300"/>
      <c r="AJ78" s="300"/>
      <c r="AK78" s="303"/>
      <c r="AL78" s="303"/>
      <c r="AM78" s="303"/>
    </row>
    <row r="79" spans="1:39" s="305" customFormat="1" ht="12.75" customHeight="1">
      <c r="A79" s="378"/>
      <c r="B79" s="376"/>
      <c r="C79" s="322"/>
      <c r="D79" s="322" t="s">
        <v>939</v>
      </c>
      <c r="E79" s="323" t="s">
        <v>860</v>
      </c>
      <c r="F79" s="323">
        <v>37</v>
      </c>
      <c r="G79" s="323"/>
      <c r="H79" s="323">
        <v>52</v>
      </c>
      <c r="I79" s="324"/>
      <c r="J79" s="374"/>
      <c r="K79" s="325">
        <f>F79-H79</f>
        <v>-15</v>
      </c>
      <c r="L79" s="326">
        <v>50</v>
      </c>
      <c r="M79" s="380"/>
      <c r="N79" s="325">
        <v>40</v>
      </c>
      <c r="O79" s="374"/>
      <c r="P79" s="376"/>
      <c r="Q79" s="299"/>
      <c r="R79" s="300"/>
      <c r="S79" s="301"/>
      <c r="T79" s="302"/>
      <c r="U79" s="302"/>
      <c r="V79" s="302"/>
      <c r="W79" s="302"/>
      <c r="X79" s="302"/>
      <c r="Y79" s="302"/>
      <c r="Z79" s="302"/>
      <c r="AA79" s="302"/>
      <c r="AB79" s="302"/>
      <c r="AC79" s="302"/>
      <c r="AD79" s="302"/>
      <c r="AE79" s="302"/>
      <c r="AF79" s="302"/>
      <c r="AG79" s="303"/>
      <c r="AH79" s="304"/>
      <c r="AI79" s="300"/>
      <c r="AJ79" s="300"/>
      <c r="AK79" s="303"/>
      <c r="AL79" s="303"/>
      <c r="AM79" s="303"/>
    </row>
    <row r="80" spans="1:39" s="305" customFormat="1" ht="12.75" customHeight="1">
      <c r="A80" s="308">
        <v>3</v>
      </c>
      <c r="B80" s="309">
        <v>45356</v>
      </c>
      <c r="C80" s="237"/>
      <c r="D80" s="237" t="s">
        <v>945</v>
      </c>
      <c r="E80" s="308" t="s">
        <v>589</v>
      </c>
      <c r="F80" s="308">
        <v>240</v>
      </c>
      <c r="G80" s="308">
        <v>90</v>
      </c>
      <c r="H80" s="308">
        <v>300</v>
      </c>
      <c r="I80" s="308" t="s">
        <v>946</v>
      </c>
      <c r="J80" s="331" t="s">
        <v>794</v>
      </c>
      <c r="K80" s="278">
        <f>H80-F80</f>
        <v>60</v>
      </c>
      <c r="L80" s="332">
        <v>50</v>
      </c>
      <c r="M80" s="333">
        <f t="shared" ref="M80" si="87">(K80*N80)-L80</f>
        <v>850</v>
      </c>
      <c r="N80" s="278">
        <v>15</v>
      </c>
      <c r="O80" s="331" t="s">
        <v>580</v>
      </c>
      <c r="P80" s="309">
        <v>45356</v>
      </c>
      <c r="Q80" s="299"/>
      <c r="R80" s="300"/>
      <c r="S80" s="301" t="s">
        <v>579</v>
      </c>
      <c r="T80" s="302"/>
      <c r="U80" s="302"/>
      <c r="V80" s="302"/>
      <c r="W80" s="302"/>
      <c r="X80" s="302"/>
      <c r="Y80" s="302"/>
      <c r="Z80" s="302"/>
      <c r="AA80" s="302"/>
      <c r="AB80" s="302"/>
      <c r="AC80" s="302"/>
      <c r="AD80" s="302"/>
      <c r="AE80" s="302"/>
      <c r="AF80" s="302"/>
      <c r="AG80" s="303"/>
      <c r="AH80" s="304"/>
      <c r="AI80" s="300"/>
      <c r="AJ80" s="300"/>
      <c r="AK80" s="303"/>
      <c r="AL80" s="303"/>
      <c r="AM80" s="303"/>
    </row>
    <row r="81" spans="1:39" s="305" customFormat="1" ht="12.75" customHeight="1">
      <c r="A81" s="308">
        <v>4</v>
      </c>
      <c r="B81" s="309">
        <v>45356</v>
      </c>
      <c r="C81" s="237"/>
      <c r="D81" s="237" t="s">
        <v>947</v>
      </c>
      <c r="E81" s="308" t="s">
        <v>589</v>
      </c>
      <c r="F81" s="308">
        <v>30</v>
      </c>
      <c r="G81" s="308">
        <v>5</v>
      </c>
      <c r="H81" s="308">
        <v>45</v>
      </c>
      <c r="I81" s="308" t="s">
        <v>948</v>
      </c>
      <c r="J81" s="331" t="s">
        <v>952</v>
      </c>
      <c r="K81" s="278">
        <f>H81-F81</f>
        <v>15</v>
      </c>
      <c r="L81" s="332">
        <v>50</v>
      </c>
      <c r="M81" s="333">
        <f t="shared" ref="M81" si="88">(K81*N81)-L81</f>
        <v>550</v>
      </c>
      <c r="N81" s="278">
        <v>40</v>
      </c>
      <c r="O81" s="331" t="s">
        <v>580</v>
      </c>
      <c r="P81" s="309">
        <v>45356</v>
      </c>
      <c r="Q81" s="299"/>
      <c r="R81" s="300"/>
      <c r="S81" s="301" t="s">
        <v>877</v>
      </c>
      <c r="T81" s="302"/>
      <c r="U81" s="302"/>
      <c r="V81" s="302"/>
      <c r="W81" s="302"/>
      <c r="X81" s="302"/>
      <c r="Y81" s="302"/>
      <c r="Z81" s="302"/>
      <c r="AA81" s="302"/>
      <c r="AB81" s="302"/>
      <c r="AC81" s="302"/>
      <c r="AD81" s="302"/>
      <c r="AE81" s="302"/>
      <c r="AF81" s="302"/>
      <c r="AG81" s="303"/>
      <c r="AH81" s="304"/>
      <c r="AI81" s="300"/>
      <c r="AJ81" s="300"/>
      <c r="AK81" s="303"/>
      <c r="AL81" s="303"/>
      <c r="AM81" s="303"/>
    </row>
    <row r="82" spans="1:39" s="305" customFormat="1" ht="12.75" customHeight="1">
      <c r="A82" s="282">
        <v>5</v>
      </c>
      <c r="B82" s="283">
        <v>45356</v>
      </c>
      <c r="C82" s="284"/>
      <c r="D82" s="284" t="s">
        <v>949</v>
      </c>
      <c r="E82" s="282" t="s">
        <v>860</v>
      </c>
      <c r="F82" s="282">
        <v>250</v>
      </c>
      <c r="G82" s="282">
        <v>305</v>
      </c>
      <c r="H82" s="282">
        <v>297.5</v>
      </c>
      <c r="I82" s="282" t="s">
        <v>950</v>
      </c>
      <c r="J82" s="286" t="s">
        <v>951</v>
      </c>
      <c r="K82" s="291">
        <f>F82-H82</f>
        <v>-47.5</v>
      </c>
      <c r="L82" s="312">
        <v>50</v>
      </c>
      <c r="M82" s="313">
        <f t="shared" ref="M82" si="89">(K82*N82)-L82</f>
        <v>-2425</v>
      </c>
      <c r="N82" s="291">
        <v>50</v>
      </c>
      <c r="O82" s="286" t="s">
        <v>590</v>
      </c>
      <c r="P82" s="283">
        <v>45356</v>
      </c>
      <c r="Q82" s="299"/>
      <c r="R82" s="300"/>
      <c r="S82" s="301" t="s">
        <v>579</v>
      </c>
      <c r="T82" s="302"/>
      <c r="U82" s="302"/>
      <c r="V82" s="302"/>
      <c r="W82" s="302"/>
      <c r="X82" s="302"/>
      <c r="Y82" s="302"/>
      <c r="Z82" s="302"/>
      <c r="AA82" s="302"/>
      <c r="AB82" s="302"/>
      <c r="AC82" s="302"/>
      <c r="AD82" s="302"/>
      <c r="AE82" s="302"/>
      <c r="AF82" s="302"/>
      <c r="AG82" s="303"/>
      <c r="AH82" s="304"/>
      <c r="AI82" s="300"/>
      <c r="AJ82" s="300"/>
      <c r="AK82" s="303"/>
      <c r="AL82" s="303"/>
      <c r="AM82" s="303"/>
    </row>
    <row r="83" spans="1:39" s="305" customFormat="1" ht="12.75" customHeight="1">
      <c r="A83" s="381">
        <v>6</v>
      </c>
      <c r="B83" s="383">
        <v>45358</v>
      </c>
      <c r="C83" s="237"/>
      <c r="D83" s="237" t="s">
        <v>969</v>
      </c>
      <c r="E83" s="308" t="s">
        <v>589</v>
      </c>
      <c r="F83" s="308">
        <v>37.5</v>
      </c>
      <c r="G83" s="308"/>
      <c r="H83" s="308">
        <v>42.5</v>
      </c>
      <c r="I83" s="205"/>
      <c r="J83" s="385" t="s">
        <v>1006</v>
      </c>
      <c r="K83" s="278">
        <f>H83-F83</f>
        <v>5</v>
      </c>
      <c r="L83" s="332">
        <v>50</v>
      </c>
      <c r="M83" s="391">
        <v>1500</v>
      </c>
      <c r="N83" s="278">
        <v>400</v>
      </c>
      <c r="O83" s="385" t="s">
        <v>580</v>
      </c>
      <c r="P83" s="383">
        <v>45363</v>
      </c>
      <c r="Q83" s="299"/>
      <c r="R83" s="300"/>
      <c r="S83" s="301" t="s">
        <v>579</v>
      </c>
      <c r="T83" s="302"/>
      <c r="U83" s="302"/>
      <c r="V83" s="302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3"/>
      <c r="AH83" s="304"/>
      <c r="AI83" s="300"/>
      <c r="AJ83" s="300"/>
      <c r="AK83" s="303"/>
      <c r="AL83" s="303"/>
      <c r="AM83" s="303"/>
    </row>
    <row r="84" spans="1:39" s="305" customFormat="1" ht="12.75" customHeight="1">
      <c r="A84" s="382"/>
      <c r="B84" s="384"/>
      <c r="C84" s="237"/>
      <c r="D84" s="237" t="s">
        <v>970</v>
      </c>
      <c r="E84" s="308" t="s">
        <v>860</v>
      </c>
      <c r="F84" s="308">
        <v>21.5</v>
      </c>
      <c r="G84" s="308"/>
      <c r="H84" s="308">
        <v>22.5</v>
      </c>
      <c r="I84" s="205"/>
      <c r="J84" s="386"/>
      <c r="K84" s="278">
        <f>F84-H84</f>
        <v>-1</v>
      </c>
      <c r="L84" s="332">
        <v>50</v>
      </c>
      <c r="M84" s="392"/>
      <c r="N84" s="278">
        <v>400</v>
      </c>
      <c r="O84" s="386"/>
      <c r="P84" s="384"/>
      <c r="Q84" s="299"/>
      <c r="R84" s="300"/>
      <c r="S84" s="301"/>
      <c r="T84" s="302"/>
      <c r="U84" s="302"/>
      <c r="V84" s="302"/>
      <c r="W84" s="302"/>
      <c r="X84" s="302"/>
      <c r="Y84" s="302"/>
      <c r="Z84" s="302"/>
      <c r="AA84" s="302"/>
      <c r="AB84" s="302"/>
      <c r="AC84" s="302"/>
      <c r="AD84" s="302"/>
      <c r="AE84" s="302"/>
      <c r="AF84" s="302"/>
      <c r="AG84" s="303"/>
      <c r="AH84" s="304"/>
      <c r="AI84" s="300"/>
      <c r="AJ84" s="300"/>
      <c r="AK84" s="303"/>
      <c r="AL84" s="303"/>
      <c r="AM84" s="303"/>
    </row>
    <row r="85" spans="1:39" s="305" customFormat="1" ht="12.75" customHeight="1">
      <c r="A85" s="308">
        <v>7</v>
      </c>
      <c r="B85" s="309">
        <v>45358</v>
      </c>
      <c r="C85" s="237"/>
      <c r="D85" s="237" t="s">
        <v>976</v>
      </c>
      <c r="E85" s="308" t="s">
        <v>589</v>
      </c>
      <c r="F85" s="308">
        <v>16</v>
      </c>
      <c r="G85" s="308">
        <v>0</v>
      </c>
      <c r="H85" s="308">
        <v>41</v>
      </c>
      <c r="I85" s="205" t="s">
        <v>977</v>
      </c>
      <c r="J85" s="331" t="s">
        <v>747</v>
      </c>
      <c r="K85" s="278">
        <f>H85-F85</f>
        <v>25</v>
      </c>
      <c r="L85" s="332">
        <v>50</v>
      </c>
      <c r="M85" s="333">
        <f t="shared" ref="M85:M86" si="90">(K85*N85)-L85</f>
        <v>1200</v>
      </c>
      <c r="N85" s="278">
        <v>50</v>
      </c>
      <c r="O85" s="331" t="s">
        <v>580</v>
      </c>
      <c r="P85" s="309">
        <v>45358</v>
      </c>
      <c r="Q85" s="299"/>
      <c r="R85" s="300"/>
      <c r="S85" s="301" t="s">
        <v>579</v>
      </c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  <c r="AF85" s="302"/>
      <c r="AG85" s="303"/>
      <c r="AH85" s="304"/>
      <c r="AI85" s="300"/>
      <c r="AJ85" s="300"/>
      <c r="AK85" s="303"/>
      <c r="AL85" s="303"/>
      <c r="AM85" s="303"/>
    </row>
    <row r="86" spans="1:39" ht="12.75" customHeight="1">
      <c r="A86" s="282">
        <v>8</v>
      </c>
      <c r="B86" s="283">
        <v>45362</v>
      </c>
      <c r="C86" s="284"/>
      <c r="D86" s="284" t="s">
        <v>984</v>
      </c>
      <c r="E86" s="282" t="s">
        <v>589</v>
      </c>
      <c r="F86" s="282">
        <v>295</v>
      </c>
      <c r="G86" s="282">
        <v>190</v>
      </c>
      <c r="H86" s="282">
        <v>190</v>
      </c>
      <c r="I86" s="285" t="s">
        <v>985</v>
      </c>
      <c r="J86" s="286" t="s">
        <v>986</v>
      </c>
      <c r="K86" s="291">
        <f>H86-F86</f>
        <v>-105</v>
      </c>
      <c r="L86" s="312">
        <v>50</v>
      </c>
      <c r="M86" s="313">
        <f t="shared" si="90"/>
        <v>-1625</v>
      </c>
      <c r="N86" s="291">
        <v>15</v>
      </c>
      <c r="O86" s="286" t="s">
        <v>590</v>
      </c>
      <c r="P86" s="283">
        <v>45362</v>
      </c>
      <c r="Q86" s="258"/>
      <c r="R86" s="137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8"/>
      <c r="AH86" s="139"/>
      <c r="AI86" s="137"/>
      <c r="AJ86" s="137"/>
      <c r="AK86" s="138"/>
      <c r="AL86" s="138"/>
      <c r="AM86" s="138"/>
    </row>
    <row r="87" spans="1:39" ht="12.75" customHeight="1">
      <c r="A87" s="381">
        <v>9</v>
      </c>
      <c r="B87" s="383">
        <v>45362</v>
      </c>
      <c r="C87" s="237"/>
      <c r="D87" s="237" t="s">
        <v>990</v>
      </c>
      <c r="E87" s="308" t="s">
        <v>860</v>
      </c>
      <c r="F87" s="308">
        <v>35</v>
      </c>
      <c r="G87" s="308"/>
      <c r="H87" s="308">
        <v>33.5</v>
      </c>
      <c r="I87" s="205"/>
      <c r="J87" s="385" t="s">
        <v>994</v>
      </c>
      <c r="K87" s="278">
        <f>F87-H87</f>
        <v>1.5</v>
      </c>
      <c r="L87" s="332">
        <v>50</v>
      </c>
      <c r="M87" s="391">
        <v>400</v>
      </c>
      <c r="N87" s="278">
        <v>40</v>
      </c>
      <c r="O87" s="385" t="s">
        <v>580</v>
      </c>
      <c r="P87" s="383">
        <v>45363</v>
      </c>
      <c r="Q87" s="258"/>
      <c r="R87" s="137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8"/>
      <c r="AH87" s="139"/>
      <c r="AI87" s="137"/>
      <c r="AJ87" s="137"/>
      <c r="AK87" s="138"/>
      <c r="AL87" s="138"/>
      <c r="AM87" s="138"/>
    </row>
    <row r="88" spans="1:39" ht="12.75" customHeight="1">
      <c r="A88" s="382"/>
      <c r="B88" s="384"/>
      <c r="C88" s="237"/>
      <c r="D88" s="237" t="s">
        <v>991</v>
      </c>
      <c r="E88" s="308" t="s">
        <v>860</v>
      </c>
      <c r="F88" s="308">
        <v>21</v>
      </c>
      <c r="G88" s="308"/>
      <c r="H88" s="308">
        <v>10</v>
      </c>
      <c r="I88" s="205"/>
      <c r="J88" s="386"/>
      <c r="K88" s="278">
        <f>F88-H88</f>
        <v>11</v>
      </c>
      <c r="L88" s="332">
        <v>50</v>
      </c>
      <c r="M88" s="392"/>
      <c r="N88" s="278">
        <v>40</v>
      </c>
      <c r="O88" s="386"/>
      <c r="P88" s="384"/>
      <c r="Q88" s="258"/>
      <c r="R88" s="137"/>
      <c r="S88" s="5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8"/>
      <c r="AH88" s="139"/>
      <c r="AI88" s="137"/>
      <c r="AJ88" s="137"/>
      <c r="AK88" s="138"/>
      <c r="AL88" s="138"/>
      <c r="AM88" s="138"/>
    </row>
    <row r="89" spans="1:39" ht="12.75" customHeight="1">
      <c r="A89" s="308">
        <v>10</v>
      </c>
      <c r="B89" s="309">
        <v>45363</v>
      </c>
      <c r="C89" s="237"/>
      <c r="D89" s="237" t="s">
        <v>995</v>
      </c>
      <c r="E89" s="308" t="s">
        <v>589</v>
      </c>
      <c r="F89" s="308">
        <v>19</v>
      </c>
      <c r="G89" s="308">
        <v>0</v>
      </c>
      <c r="H89" s="308">
        <v>45</v>
      </c>
      <c r="I89" s="205" t="s">
        <v>996</v>
      </c>
      <c r="J89" s="331" t="s">
        <v>932</v>
      </c>
      <c r="K89" s="278">
        <f>H89-F89</f>
        <v>26</v>
      </c>
      <c r="L89" s="332">
        <v>50</v>
      </c>
      <c r="M89" s="333">
        <f t="shared" ref="M89:M91" si="91">(K89*N89)-L89</f>
        <v>990</v>
      </c>
      <c r="N89" s="278">
        <v>40</v>
      </c>
      <c r="O89" s="331" t="s">
        <v>580</v>
      </c>
      <c r="P89" s="309">
        <v>45363</v>
      </c>
      <c r="Q89" s="258"/>
      <c r="R89" s="137"/>
      <c r="S89" s="5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8"/>
      <c r="AH89" s="139"/>
      <c r="AI89" s="137"/>
      <c r="AJ89" s="137"/>
      <c r="AK89" s="138"/>
      <c r="AL89" s="138"/>
      <c r="AM89" s="138"/>
    </row>
    <row r="90" spans="1:39" ht="12.75" customHeight="1">
      <c r="A90" s="308">
        <v>11</v>
      </c>
      <c r="B90" s="309">
        <v>45363</v>
      </c>
      <c r="C90" s="237"/>
      <c r="D90" s="237" t="s">
        <v>999</v>
      </c>
      <c r="E90" s="308" t="s">
        <v>860</v>
      </c>
      <c r="F90" s="308">
        <v>72</v>
      </c>
      <c r="G90" s="308">
        <v>110</v>
      </c>
      <c r="H90" s="308">
        <v>52</v>
      </c>
      <c r="I90" s="342" t="s">
        <v>1000</v>
      </c>
      <c r="J90" s="331" t="s">
        <v>1004</v>
      </c>
      <c r="K90" s="278">
        <f>F90-H90</f>
        <v>20</v>
      </c>
      <c r="L90" s="332">
        <v>50</v>
      </c>
      <c r="M90" s="333">
        <f t="shared" si="91"/>
        <v>950</v>
      </c>
      <c r="N90" s="278">
        <v>50</v>
      </c>
      <c r="O90" s="331" t="s">
        <v>580</v>
      </c>
      <c r="P90" s="309">
        <v>45363</v>
      </c>
      <c r="Q90" s="258"/>
      <c r="R90" s="137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8"/>
      <c r="AH90" s="139"/>
      <c r="AI90" s="137"/>
      <c r="AJ90" s="137"/>
      <c r="AK90" s="138"/>
      <c r="AL90" s="138"/>
      <c r="AM90" s="138"/>
    </row>
    <row r="91" spans="1:39" ht="12.75" customHeight="1">
      <c r="A91" s="282">
        <v>12</v>
      </c>
      <c r="B91" s="283">
        <v>45363</v>
      </c>
      <c r="C91" s="284"/>
      <c r="D91" s="284" t="s">
        <v>1001</v>
      </c>
      <c r="E91" s="282" t="s">
        <v>860</v>
      </c>
      <c r="F91" s="282">
        <v>80</v>
      </c>
      <c r="G91" s="282">
        <v>140</v>
      </c>
      <c r="H91" s="282">
        <v>115</v>
      </c>
      <c r="I91" s="285">
        <v>1</v>
      </c>
      <c r="J91" s="286" t="s">
        <v>1005</v>
      </c>
      <c r="K91" s="291">
        <f>F91-H91</f>
        <v>-35</v>
      </c>
      <c r="L91" s="312">
        <v>50</v>
      </c>
      <c r="M91" s="313">
        <f t="shared" si="91"/>
        <v>-575</v>
      </c>
      <c r="N91" s="291">
        <v>15</v>
      </c>
      <c r="O91" s="286" t="s">
        <v>590</v>
      </c>
      <c r="P91" s="283">
        <v>45363</v>
      </c>
      <c r="Q91" s="258"/>
      <c r="R91" s="137"/>
      <c r="S91" s="5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8"/>
      <c r="AH91" s="139"/>
      <c r="AI91" s="137"/>
      <c r="AJ91" s="137"/>
      <c r="AK91" s="138"/>
      <c r="AL91" s="138"/>
      <c r="AM91" s="138"/>
    </row>
    <row r="92" spans="1:39" ht="12.75" customHeight="1">
      <c r="A92" s="282">
        <v>13</v>
      </c>
      <c r="B92" s="283">
        <v>45364</v>
      </c>
      <c r="C92" s="284"/>
      <c r="D92" s="284" t="s">
        <v>1009</v>
      </c>
      <c r="E92" s="282" t="s">
        <v>589</v>
      </c>
      <c r="F92" s="282">
        <v>129</v>
      </c>
      <c r="G92" s="282">
        <v>99</v>
      </c>
      <c r="H92" s="282">
        <v>99</v>
      </c>
      <c r="I92" s="285" t="s">
        <v>1010</v>
      </c>
      <c r="J92" s="286" t="s">
        <v>1011</v>
      </c>
      <c r="K92" s="291">
        <f t="shared" ref="K92:K99" si="92">H92-F92</f>
        <v>-30</v>
      </c>
      <c r="L92" s="312">
        <v>50</v>
      </c>
      <c r="M92" s="313">
        <f t="shared" ref="M92" si="93">(K92*N92)-L92</f>
        <v>-1250</v>
      </c>
      <c r="N92" s="291">
        <v>40</v>
      </c>
      <c r="O92" s="286" t="s">
        <v>590</v>
      </c>
      <c r="P92" s="283">
        <v>45364</v>
      </c>
      <c r="Q92" s="258"/>
      <c r="R92" s="137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8"/>
      <c r="AH92" s="139"/>
      <c r="AI92" s="137"/>
      <c r="AJ92" s="137"/>
      <c r="AK92" s="138"/>
      <c r="AL92" s="138"/>
      <c r="AM92" s="138"/>
    </row>
    <row r="93" spans="1:39" ht="12.75" customHeight="1">
      <c r="A93" s="381">
        <v>14</v>
      </c>
      <c r="B93" s="383">
        <v>45364</v>
      </c>
      <c r="C93" s="237"/>
      <c r="D93" s="237" t="s">
        <v>1019</v>
      </c>
      <c r="E93" s="308" t="s">
        <v>589</v>
      </c>
      <c r="F93" s="308">
        <v>52</v>
      </c>
      <c r="G93" s="308"/>
      <c r="H93" s="308">
        <v>0</v>
      </c>
      <c r="I93" s="205"/>
      <c r="J93" s="385" t="s">
        <v>809</v>
      </c>
      <c r="K93" s="278">
        <f t="shared" si="92"/>
        <v>-52</v>
      </c>
      <c r="L93" s="332">
        <v>25</v>
      </c>
      <c r="M93" s="391">
        <v>660</v>
      </c>
      <c r="N93" s="278">
        <v>15</v>
      </c>
      <c r="O93" s="385" t="s">
        <v>580</v>
      </c>
      <c r="P93" s="383">
        <v>45364</v>
      </c>
      <c r="Q93" s="258"/>
      <c r="R93" s="137"/>
      <c r="S93" s="5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8"/>
      <c r="AH93" s="139"/>
      <c r="AI93" s="137"/>
      <c r="AJ93" s="137"/>
      <c r="AK93" s="138"/>
      <c r="AL93" s="138"/>
      <c r="AM93" s="138"/>
    </row>
    <row r="94" spans="1:39" ht="12.75" customHeight="1">
      <c r="A94" s="382"/>
      <c r="B94" s="384"/>
      <c r="C94" s="237"/>
      <c r="D94" s="237" t="s">
        <v>1001</v>
      </c>
      <c r="E94" s="308" t="s">
        <v>589</v>
      </c>
      <c r="F94" s="308">
        <v>49</v>
      </c>
      <c r="G94" s="308"/>
      <c r="H94" s="308">
        <v>150</v>
      </c>
      <c r="I94" s="205"/>
      <c r="J94" s="386"/>
      <c r="K94" s="278">
        <f t="shared" si="92"/>
        <v>101</v>
      </c>
      <c r="L94" s="332">
        <v>50</v>
      </c>
      <c r="M94" s="392"/>
      <c r="N94" s="278">
        <v>15</v>
      </c>
      <c r="O94" s="386"/>
      <c r="P94" s="384"/>
      <c r="Q94" s="258"/>
      <c r="R94" s="137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8"/>
      <c r="AH94" s="139"/>
      <c r="AI94" s="137"/>
      <c r="AJ94" s="137"/>
      <c r="AK94" s="138"/>
      <c r="AL94" s="138"/>
      <c r="AM94" s="138"/>
    </row>
    <row r="95" spans="1:39" ht="12.75" customHeight="1">
      <c r="A95" s="282">
        <v>15</v>
      </c>
      <c r="B95" s="283">
        <v>45365</v>
      </c>
      <c r="C95" s="284"/>
      <c r="D95" s="284" t="s">
        <v>1028</v>
      </c>
      <c r="E95" s="282" t="s">
        <v>589</v>
      </c>
      <c r="F95" s="282">
        <v>35.5</v>
      </c>
      <c r="G95" s="282">
        <v>10</v>
      </c>
      <c r="H95" s="282">
        <v>6</v>
      </c>
      <c r="I95" s="282" t="s">
        <v>1029</v>
      </c>
      <c r="J95" s="286" t="s">
        <v>1032</v>
      </c>
      <c r="K95" s="291">
        <f t="shared" si="92"/>
        <v>-29.5</v>
      </c>
      <c r="L95" s="312">
        <v>50</v>
      </c>
      <c r="M95" s="313">
        <f t="shared" ref="M95" si="94">(K95*N95)-L95</f>
        <v>-1525</v>
      </c>
      <c r="N95" s="291">
        <v>50</v>
      </c>
      <c r="O95" s="286" t="s">
        <v>590</v>
      </c>
      <c r="P95" s="283">
        <v>45365</v>
      </c>
      <c r="Q95" s="258"/>
      <c r="R95" s="137"/>
      <c r="S95" s="5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8"/>
      <c r="AH95" s="139"/>
      <c r="AI95" s="137"/>
      <c r="AJ95" s="137"/>
      <c r="AK95" s="138"/>
      <c r="AL95" s="138"/>
      <c r="AM95" s="138"/>
    </row>
    <row r="96" spans="1:39" ht="12.75" customHeight="1">
      <c r="A96" s="308">
        <v>16</v>
      </c>
      <c r="B96" s="309">
        <v>45365</v>
      </c>
      <c r="C96" s="237"/>
      <c r="D96" s="237" t="s">
        <v>1030</v>
      </c>
      <c r="E96" s="308" t="s">
        <v>589</v>
      </c>
      <c r="F96" s="308">
        <v>109</v>
      </c>
      <c r="G96" s="308">
        <v>70</v>
      </c>
      <c r="H96" s="308">
        <v>152.5</v>
      </c>
      <c r="I96" s="308" t="s">
        <v>1031</v>
      </c>
      <c r="J96" s="331" t="s">
        <v>1033</v>
      </c>
      <c r="K96" s="278">
        <f t="shared" si="92"/>
        <v>43.5</v>
      </c>
      <c r="L96" s="332">
        <v>50</v>
      </c>
      <c r="M96" s="333">
        <f t="shared" ref="M96" si="95">(K96*N96)-L96</f>
        <v>1690</v>
      </c>
      <c r="N96" s="278">
        <v>40</v>
      </c>
      <c r="O96" s="331" t="s">
        <v>580</v>
      </c>
      <c r="P96" s="309">
        <v>45365</v>
      </c>
      <c r="Q96" s="258"/>
      <c r="R96" s="137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8"/>
      <c r="AH96" s="139"/>
      <c r="AI96" s="137"/>
      <c r="AJ96" s="137"/>
      <c r="AK96" s="138"/>
      <c r="AL96" s="138"/>
      <c r="AM96" s="138"/>
    </row>
    <row r="97" spans="1:39" ht="12.75" customHeight="1">
      <c r="A97" s="393">
        <v>17</v>
      </c>
      <c r="B97" s="387">
        <v>45366</v>
      </c>
      <c r="C97" s="284"/>
      <c r="D97" s="284" t="s">
        <v>1043</v>
      </c>
      <c r="E97" s="282" t="s">
        <v>589</v>
      </c>
      <c r="F97" s="282">
        <v>87.5</v>
      </c>
      <c r="G97" s="282"/>
      <c r="H97" s="282">
        <v>0</v>
      </c>
      <c r="I97" s="285"/>
      <c r="J97" s="395" t="s">
        <v>1045</v>
      </c>
      <c r="K97" s="291">
        <f t="shared" si="92"/>
        <v>-87.5</v>
      </c>
      <c r="L97" s="312">
        <v>25</v>
      </c>
      <c r="M97" s="389">
        <v>-1800</v>
      </c>
      <c r="N97" s="291">
        <v>10</v>
      </c>
      <c r="O97" s="395" t="s">
        <v>590</v>
      </c>
      <c r="P97" s="387">
        <v>45366</v>
      </c>
      <c r="Q97" s="258"/>
      <c r="R97" s="137"/>
      <c r="S97" s="5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8"/>
      <c r="AH97" s="139"/>
      <c r="AI97" s="137"/>
      <c r="AJ97" s="137"/>
      <c r="AK97" s="138"/>
      <c r="AL97" s="138"/>
      <c r="AM97" s="138"/>
    </row>
    <row r="98" spans="1:39" ht="12.75" customHeight="1">
      <c r="A98" s="394"/>
      <c r="B98" s="388"/>
      <c r="C98" s="284"/>
      <c r="D98" s="284" t="s">
        <v>1044</v>
      </c>
      <c r="E98" s="282" t="s">
        <v>589</v>
      </c>
      <c r="F98" s="282">
        <v>87.5</v>
      </c>
      <c r="G98" s="282"/>
      <c r="H98" s="282">
        <v>0</v>
      </c>
      <c r="I98" s="285"/>
      <c r="J98" s="396"/>
      <c r="K98" s="291">
        <f t="shared" si="92"/>
        <v>-87.5</v>
      </c>
      <c r="L98" s="312">
        <v>25</v>
      </c>
      <c r="M98" s="390"/>
      <c r="N98" s="291">
        <v>10</v>
      </c>
      <c r="O98" s="396"/>
      <c r="P98" s="388"/>
      <c r="Q98" s="258"/>
      <c r="R98" s="137"/>
      <c r="S98" s="5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8"/>
      <c r="AH98" s="139"/>
      <c r="AI98" s="137"/>
      <c r="AJ98" s="137"/>
      <c r="AK98" s="138"/>
      <c r="AL98" s="138"/>
      <c r="AM98" s="138"/>
    </row>
    <row r="99" spans="1:39" ht="12.75" customHeight="1">
      <c r="A99" s="308">
        <v>18</v>
      </c>
      <c r="B99" s="309">
        <v>45366</v>
      </c>
      <c r="C99" s="237"/>
      <c r="D99" s="237" t="s">
        <v>1046</v>
      </c>
      <c r="E99" s="308" t="s">
        <v>589</v>
      </c>
      <c r="F99" s="308">
        <v>100</v>
      </c>
      <c r="G99" s="308">
        <v>70</v>
      </c>
      <c r="H99" s="308">
        <v>115</v>
      </c>
      <c r="I99" s="205" t="s">
        <v>1047</v>
      </c>
      <c r="J99" s="331" t="s">
        <v>952</v>
      </c>
      <c r="K99" s="278">
        <f t="shared" si="92"/>
        <v>15</v>
      </c>
      <c r="L99" s="332">
        <v>50</v>
      </c>
      <c r="M99" s="333">
        <f t="shared" ref="M99" si="96">(K99*N99)-L99</f>
        <v>700</v>
      </c>
      <c r="N99" s="278">
        <v>50</v>
      </c>
      <c r="O99" s="331" t="s">
        <v>580</v>
      </c>
      <c r="P99" s="309">
        <v>45366</v>
      </c>
      <c r="Q99" s="258"/>
      <c r="R99" s="137"/>
      <c r="S99" s="5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8"/>
      <c r="AH99" s="139"/>
      <c r="AI99" s="137"/>
      <c r="AJ99" s="137"/>
      <c r="AK99" s="138"/>
      <c r="AL99" s="138"/>
      <c r="AM99" s="138"/>
    </row>
    <row r="100" spans="1:39" ht="12.75" customHeight="1">
      <c r="A100" s="377">
        <v>19</v>
      </c>
      <c r="B100" s="375">
        <v>45366</v>
      </c>
      <c r="C100" s="322"/>
      <c r="D100" s="322" t="s">
        <v>1030</v>
      </c>
      <c r="E100" s="323" t="s">
        <v>860</v>
      </c>
      <c r="F100" s="323">
        <v>51</v>
      </c>
      <c r="G100" s="323"/>
      <c r="H100" s="323">
        <v>35</v>
      </c>
      <c r="I100" s="324"/>
      <c r="J100" s="373" t="s">
        <v>1067</v>
      </c>
      <c r="K100" s="325">
        <f>F100-H100</f>
        <v>16</v>
      </c>
      <c r="L100" s="326">
        <v>50</v>
      </c>
      <c r="M100" s="379">
        <v>20</v>
      </c>
      <c r="N100" s="325">
        <v>40</v>
      </c>
      <c r="O100" s="373" t="s">
        <v>597</v>
      </c>
      <c r="P100" s="375">
        <v>45369</v>
      </c>
      <c r="Q100" s="258"/>
      <c r="R100" s="137"/>
      <c r="S100" s="5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8"/>
      <c r="AH100" s="139"/>
      <c r="AI100" s="137"/>
      <c r="AJ100" s="137"/>
      <c r="AK100" s="138"/>
      <c r="AL100" s="138"/>
      <c r="AM100" s="138"/>
    </row>
    <row r="101" spans="1:39" ht="12.75" customHeight="1">
      <c r="A101" s="378"/>
      <c r="B101" s="376"/>
      <c r="C101" s="322"/>
      <c r="D101" s="322" t="s">
        <v>1053</v>
      </c>
      <c r="E101" s="323" t="s">
        <v>860</v>
      </c>
      <c r="F101" s="323">
        <v>49</v>
      </c>
      <c r="G101" s="323"/>
      <c r="H101" s="323">
        <v>62</v>
      </c>
      <c r="I101" s="324"/>
      <c r="J101" s="374"/>
      <c r="K101" s="325">
        <f>F101-H101</f>
        <v>-13</v>
      </c>
      <c r="L101" s="326">
        <v>50</v>
      </c>
      <c r="M101" s="380"/>
      <c r="N101" s="325">
        <v>40</v>
      </c>
      <c r="O101" s="374"/>
      <c r="P101" s="376"/>
      <c r="Q101" s="258"/>
      <c r="R101" s="137"/>
      <c r="S101" s="5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8"/>
      <c r="AH101" s="139"/>
      <c r="AI101" s="137"/>
      <c r="AJ101" s="137"/>
      <c r="AK101" s="138"/>
      <c r="AL101" s="138"/>
      <c r="AM101" s="138"/>
    </row>
    <row r="102" spans="1:39" ht="12.75" customHeight="1">
      <c r="A102" s="308">
        <v>20</v>
      </c>
      <c r="B102" s="309">
        <v>45369</v>
      </c>
      <c r="C102" s="237"/>
      <c r="D102" s="237" t="s">
        <v>1070</v>
      </c>
      <c r="E102" s="308" t="s">
        <v>589</v>
      </c>
      <c r="F102" s="308">
        <v>255</v>
      </c>
      <c r="G102" s="308">
        <v>150</v>
      </c>
      <c r="H102" s="308">
        <v>385</v>
      </c>
      <c r="I102" s="205" t="s">
        <v>1071</v>
      </c>
      <c r="J102" s="331" t="s">
        <v>1084</v>
      </c>
      <c r="K102" s="278">
        <f t="shared" ref="K102" si="97">H102-F102</f>
        <v>130</v>
      </c>
      <c r="L102" s="332">
        <v>50</v>
      </c>
      <c r="M102" s="333">
        <f t="shared" ref="M102:M103" si="98">(K102*N102)-L102</f>
        <v>1900</v>
      </c>
      <c r="N102" s="278">
        <v>15</v>
      </c>
      <c r="O102" s="331" t="s">
        <v>580</v>
      </c>
      <c r="P102" s="309">
        <v>45369</v>
      </c>
      <c r="Q102" s="258"/>
      <c r="R102" s="137"/>
      <c r="S102" s="5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8"/>
      <c r="AH102" s="139"/>
      <c r="AI102" s="137"/>
      <c r="AJ102" s="137"/>
      <c r="AK102" s="138"/>
      <c r="AL102" s="138"/>
      <c r="AM102" s="138"/>
    </row>
    <row r="103" spans="1:39" ht="12.75" customHeight="1">
      <c r="A103" s="308">
        <v>21</v>
      </c>
      <c r="B103" s="309">
        <v>45369</v>
      </c>
      <c r="C103" s="237"/>
      <c r="D103" s="237" t="s">
        <v>949</v>
      </c>
      <c r="E103" s="308" t="s">
        <v>860</v>
      </c>
      <c r="F103" s="308">
        <v>77.5</v>
      </c>
      <c r="G103" s="308">
        <v>115</v>
      </c>
      <c r="H103" s="308">
        <v>58</v>
      </c>
      <c r="I103" s="205" t="s">
        <v>1076</v>
      </c>
      <c r="J103" s="331" t="s">
        <v>1083</v>
      </c>
      <c r="K103" s="278">
        <f>F103-H103</f>
        <v>19.5</v>
      </c>
      <c r="L103" s="332">
        <v>50</v>
      </c>
      <c r="M103" s="333">
        <f t="shared" si="98"/>
        <v>925</v>
      </c>
      <c r="N103" s="278">
        <v>50</v>
      </c>
      <c r="O103" s="331" t="s">
        <v>580</v>
      </c>
      <c r="P103" s="309">
        <v>45369</v>
      </c>
      <c r="Q103" s="258"/>
      <c r="R103" s="137"/>
      <c r="S103" s="5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8"/>
      <c r="AH103" s="139"/>
      <c r="AI103" s="137"/>
      <c r="AJ103" s="137"/>
      <c r="AK103" s="138"/>
      <c r="AL103" s="138"/>
      <c r="AM103" s="138"/>
    </row>
    <row r="104" spans="1:39" ht="12.75" customHeight="1">
      <c r="A104" s="308">
        <v>22</v>
      </c>
      <c r="B104" s="309">
        <v>45369</v>
      </c>
      <c r="C104" s="237"/>
      <c r="D104" s="237" t="s">
        <v>1078</v>
      </c>
      <c r="E104" s="308" t="s">
        <v>589</v>
      </c>
      <c r="F104" s="308">
        <v>49</v>
      </c>
      <c r="G104" s="308">
        <v>19</v>
      </c>
      <c r="H104" s="308">
        <v>62</v>
      </c>
      <c r="I104" s="205" t="s">
        <v>1079</v>
      </c>
      <c r="J104" s="331" t="s">
        <v>1082</v>
      </c>
      <c r="K104" s="278">
        <f t="shared" ref="K104" si="99">H104-F104</f>
        <v>13</v>
      </c>
      <c r="L104" s="332">
        <v>50</v>
      </c>
      <c r="M104" s="333">
        <f t="shared" ref="M104" si="100">(K104*N104)-L104</f>
        <v>470</v>
      </c>
      <c r="N104" s="278">
        <v>40</v>
      </c>
      <c r="O104" s="331" t="s">
        <v>580</v>
      </c>
      <c r="P104" s="309">
        <v>45369</v>
      </c>
      <c r="Q104" s="258"/>
      <c r="R104" s="137"/>
      <c r="S104" s="5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8"/>
      <c r="AH104" s="139"/>
      <c r="AI104" s="137"/>
      <c r="AJ104" s="137"/>
      <c r="AK104" s="138"/>
      <c r="AL104" s="138"/>
      <c r="AM104" s="138"/>
    </row>
    <row r="105" spans="1:39" ht="12.75" customHeight="1">
      <c r="A105" s="207"/>
      <c r="B105" s="264"/>
      <c r="C105" s="259"/>
      <c r="D105" s="259"/>
      <c r="E105" s="207"/>
      <c r="F105" s="207"/>
      <c r="G105" s="207"/>
      <c r="H105" s="207"/>
      <c r="I105" s="209"/>
      <c r="J105" s="209"/>
      <c r="K105" s="207"/>
      <c r="L105" s="210"/>
      <c r="M105" s="341"/>
      <c r="N105" s="207"/>
      <c r="O105" s="209"/>
      <c r="P105" s="264"/>
      <c r="Q105" s="258"/>
      <c r="R105" s="137"/>
      <c r="S105" s="5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8"/>
      <c r="AH105" s="139"/>
      <c r="AI105" s="137"/>
      <c r="AJ105" s="137"/>
      <c r="AK105" s="138"/>
      <c r="AL105" s="138"/>
      <c r="AM105" s="138"/>
    </row>
    <row r="106" spans="1:39" s="305" customFormat="1" ht="12.75" customHeight="1">
      <c r="A106" s="295"/>
      <c r="B106" s="296"/>
      <c r="C106" s="297"/>
      <c r="D106" s="297"/>
      <c r="E106" s="295"/>
      <c r="F106" s="295"/>
      <c r="G106" s="295"/>
      <c r="H106" s="295"/>
      <c r="I106" s="298"/>
      <c r="J106" s="298"/>
      <c r="K106" s="295"/>
      <c r="L106" s="307"/>
      <c r="M106" s="306"/>
      <c r="N106" s="295"/>
      <c r="O106" s="298"/>
      <c r="P106" s="296"/>
      <c r="Q106" s="299"/>
      <c r="R106" s="300"/>
      <c r="S106" s="301"/>
      <c r="T106" s="302"/>
      <c r="U106" s="302"/>
      <c r="V106" s="302"/>
      <c r="W106" s="302"/>
      <c r="X106" s="302"/>
      <c r="Y106" s="302"/>
      <c r="Z106" s="302"/>
      <c r="AA106" s="302"/>
      <c r="AB106" s="302"/>
      <c r="AC106" s="302"/>
      <c r="AD106" s="302"/>
      <c r="AE106" s="302"/>
      <c r="AF106" s="302"/>
      <c r="AG106" s="303"/>
      <c r="AH106" s="304"/>
      <c r="AI106" s="300"/>
      <c r="AJ106" s="300"/>
      <c r="AK106" s="303"/>
      <c r="AL106" s="303"/>
      <c r="AM106" s="303"/>
    </row>
    <row r="107" spans="1:39" ht="38.25" customHeight="1">
      <c r="A107" s="91" t="s">
        <v>601</v>
      </c>
      <c r="B107" s="144"/>
      <c r="C107" s="144"/>
      <c r="D107" s="145"/>
      <c r="E107" s="126"/>
      <c r="F107" s="6"/>
      <c r="G107" s="6"/>
      <c r="H107" s="127"/>
      <c r="I107" s="146"/>
      <c r="J107" s="1"/>
      <c r="K107" s="6"/>
      <c r="L107" s="6"/>
      <c r="M107" s="6"/>
      <c r="N107" s="1"/>
      <c r="O107" s="1"/>
      <c r="R107" s="1"/>
      <c r="S107" s="6"/>
      <c r="T107" s="1"/>
      <c r="U107" s="1"/>
      <c r="V107" s="1"/>
      <c r="W107" s="1"/>
      <c r="X107" s="1"/>
      <c r="Y107" s="6"/>
      <c r="Z107" s="1"/>
      <c r="AA107" s="1"/>
      <c r="AB107" s="1"/>
      <c r="AC107" s="1"/>
      <c r="AD107" s="1"/>
      <c r="AE107" s="6"/>
      <c r="AF107" s="1"/>
      <c r="AG107" s="1"/>
      <c r="AH107" s="1"/>
      <c r="AI107" s="1"/>
      <c r="AJ107" s="1"/>
      <c r="AK107" s="6"/>
      <c r="AL107" s="1"/>
    </row>
    <row r="108" spans="1:39" ht="38.25">
      <c r="A108" s="92" t="s">
        <v>16</v>
      </c>
      <c r="B108" s="93" t="s">
        <v>553</v>
      </c>
      <c r="C108" s="93"/>
      <c r="D108" s="94" t="s">
        <v>564</v>
      </c>
      <c r="E108" s="93" t="s">
        <v>565</v>
      </c>
      <c r="F108" s="93" t="s">
        <v>566</v>
      </c>
      <c r="G108" s="93" t="s">
        <v>567</v>
      </c>
      <c r="H108" s="93" t="s">
        <v>568</v>
      </c>
      <c r="I108" s="93" t="s">
        <v>569</v>
      </c>
      <c r="J108" s="92" t="s">
        <v>570</v>
      </c>
      <c r="K108" s="130" t="s">
        <v>588</v>
      </c>
      <c r="L108" s="131" t="s">
        <v>572</v>
      </c>
      <c r="M108" s="95" t="s">
        <v>573</v>
      </c>
      <c r="N108" s="93" t="s">
        <v>574</v>
      </c>
      <c r="O108" s="94" t="s">
        <v>575</v>
      </c>
      <c r="P108" s="217" t="s">
        <v>576</v>
      </c>
      <c r="Q108" s="219" t="s">
        <v>853</v>
      </c>
      <c r="R108" s="37"/>
      <c r="S108" s="6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</row>
    <row r="109" spans="1:39" ht="14.25" customHeight="1">
      <c r="A109" s="314">
        <v>1</v>
      </c>
      <c r="B109" s="315">
        <v>45336</v>
      </c>
      <c r="C109" s="316"/>
      <c r="D109" s="316" t="s">
        <v>880</v>
      </c>
      <c r="E109" s="314" t="s">
        <v>577</v>
      </c>
      <c r="F109" s="314" t="s">
        <v>878</v>
      </c>
      <c r="G109" s="314">
        <v>818</v>
      </c>
      <c r="H109" s="314"/>
      <c r="I109" s="314" t="s">
        <v>879</v>
      </c>
      <c r="J109" s="317" t="s">
        <v>578</v>
      </c>
      <c r="K109" s="317"/>
      <c r="L109" s="318"/>
      <c r="M109" s="319"/>
      <c r="N109" s="320"/>
      <c r="O109" s="321"/>
      <c r="P109" s="210"/>
      <c r="Q109" s="208"/>
      <c r="R109" s="37"/>
      <c r="S109" s="37" t="s">
        <v>579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</row>
    <row r="110" spans="1:39" ht="12.75" customHeight="1">
      <c r="A110" s="308">
        <v>2</v>
      </c>
      <c r="B110" s="274">
        <v>45345</v>
      </c>
      <c r="C110" s="237"/>
      <c r="D110" s="237" t="s">
        <v>151</v>
      </c>
      <c r="E110" s="308" t="s">
        <v>577</v>
      </c>
      <c r="F110" s="308">
        <v>240</v>
      </c>
      <c r="G110" s="308">
        <v>205</v>
      </c>
      <c r="H110" s="308">
        <v>266</v>
      </c>
      <c r="I110" s="308" t="s">
        <v>903</v>
      </c>
      <c r="J110" s="278" t="s">
        <v>932</v>
      </c>
      <c r="K110" s="278">
        <f t="shared" ref="K110" si="101">H110-F110</f>
        <v>26</v>
      </c>
      <c r="L110" s="279">
        <f t="shared" ref="L110" si="102">(F110*-0.3)/100</f>
        <v>-0.72</v>
      </c>
      <c r="M110" s="280">
        <f t="shared" ref="M110" si="103">(K110+L110)/F110</f>
        <v>0.10533333333333333</v>
      </c>
      <c r="N110" s="278" t="s">
        <v>580</v>
      </c>
      <c r="O110" s="281">
        <v>45355</v>
      </c>
      <c r="P110" s="274"/>
      <c r="Q110" s="208"/>
      <c r="S110" s="6" t="s">
        <v>579</v>
      </c>
      <c r="T110" s="1"/>
      <c r="U110" s="1"/>
      <c r="V110" s="1"/>
      <c r="W110" s="1"/>
      <c r="X110" s="1"/>
      <c r="Y110" s="1"/>
      <c r="Z110" s="1"/>
    </row>
    <row r="111" spans="1:39" ht="12.75" customHeight="1">
      <c r="A111" s="207">
        <v>3</v>
      </c>
      <c r="B111" s="208">
        <v>45356</v>
      </c>
      <c r="C111" s="259"/>
      <c r="D111" s="259" t="s">
        <v>300</v>
      </c>
      <c r="E111" s="207" t="s">
        <v>577</v>
      </c>
      <c r="F111" s="207" t="s">
        <v>956</v>
      </c>
      <c r="G111" s="207">
        <v>35</v>
      </c>
      <c r="H111" s="207"/>
      <c r="I111" s="207" t="s">
        <v>943</v>
      </c>
      <c r="J111" s="207" t="s">
        <v>578</v>
      </c>
      <c r="K111" s="207"/>
      <c r="L111" s="329"/>
      <c r="M111" s="330"/>
      <c r="N111" s="207"/>
      <c r="O111" s="264"/>
      <c r="P111" s="210">
        <f>VLOOKUP(D111,'MidCap Intra'!$B$11:$C$568,2,0)</f>
        <v>37.5</v>
      </c>
      <c r="Q111" s="327"/>
      <c r="S111" s="328"/>
      <c r="T111" s="239"/>
      <c r="U111" s="239"/>
      <c r="V111" s="239"/>
      <c r="W111" s="239"/>
      <c r="X111" s="239"/>
      <c r="Y111" s="239"/>
      <c r="Z111" s="239"/>
    </row>
    <row r="112" spans="1:39" ht="12.75" customHeight="1">
      <c r="A112" s="207"/>
      <c r="B112" s="208"/>
      <c r="C112" s="259"/>
      <c r="D112" s="259"/>
      <c r="E112" s="207"/>
      <c r="F112" s="207"/>
      <c r="G112" s="207"/>
      <c r="H112" s="207"/>
      <c r="I112" s="207"/>
      <c r="J112" s="207"/>
      <c r="K112" s="207"/>
      <c r="L112" s="329"/>
      <c r="M112" s="330"/>
      <c r="N112" s="207"/>
      <c r="O112" s="264"/>
      <c r="P112" s="208"/>
      <c r="Q112" s="327"/>
      <c r="S112" s="328"/>
      <c r="T112" s="239"/>
      <c r="U112" s="239"/>
      <c r="V112" s="239"/>
      <c r="W112" s="239"/>
      <c r="X112" s="239"/>
      <c r="Y112" s="239"/>
      <c r="Z112" s="239"/>
    </row>
    <row r="113" spans="1:27" ht="12.75" customHeight="1">
      <c r="A113" s="112" t="s">
        <v>581</v>
      </c>
      <c r="B113" s="112"/>
      <c r="C113" s="112"/>
      <c r="D113" s="112"/>
      <c r="E113" s="37"/>
      <c r="F113" s="119" t="s">
        <v>583</v>
      </c>
      <c r="G113" s="54"/>
      <c r="H113" s="54"/>
      <c r="I113" s="54"/>
      <c r="J113" s="6"/>
      <c r="K113" s="132"/>
      <c r="L113" s="133"/>
      <c r="M113" s="6"/>
      <c r="N113" s="102"/>
      <c r="O113" s="147"/>
      <c r="P113" s="1"/>
      <c r="Q113" s="228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18" t="s">
        <v>582</v>
      </c>
      <c r="B114" s="112"/>
      <c r="C114" s="112"/>
      <c r="D114" s="112"/>
      <c r="E114" s="6"/>
      <c r="F114" s="119" t="s">
        <v>586</v>
      </c>
      <c r="G114" s="6"/>
      <c r="H114" s="6" t="s">
        <v>603</v>
      </c>
      <c r="I114" s="6"/>
      <c r="J114" s="1"/>
      <c r="K114" s="6"/>
      <c r="L114" s="6"/>
      <c r="M114" s="6"/>
      <c r="N114" s="1"/>
      <c r="O114" s="1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18"/>
      <c r="B115" s="112"/>
      <c r="C115" s="112"/>
      <c r="D115" s="112"/>
      <c r="E115" s="6"/>
      <c r="F115" s="119"/>
      <c r="G115" s="6"/>
      <c r="H115" s="6"/>
      <c r="I115" s="6"/>
      <c r="J115" s="1"/>
      <c r="K115" s="6"/>
      <c r="L115" s="6"/>
      <c r="M115" s="6"/>
      <c r="N115" s="1"/>
      <c r="O115" s="1"/>
      <c r="R115" s="1"/>
      <c r="S115" s="54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18"/>
      <c r="B116" s="112"/>
      <c r="C116" s="112"/>
      <c r="D116" s="112"/>
      <c r="E116" s="6"/>
      <c r="F116" s="119"/>
      <c r="G116" s="54"/>
      <c r="H116" s="37"/>
      <c r="I116" s="54"/>
      <c r="J116" s="6"/>
      <c r="K116" s="132"/>
      <c r="L116" s="133"/>
      <c r="M116" s="6"/>
      <c r="N116" s="102"/>
      <c r="O116" s="134"/>
      <c r="P116" s="1"/>
      <c r="Q116" s="228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18"/>
      <c r="B117" s="112"/>
      <c r="C117" s="112"/>
      <c r="D117" s="112"/>
      <c r="E117" s="6"/>
      <c r="F117" s="119"/>
      <c r="G117" s="54"/>
      <c r="H117" s="37"/>
      <c r="I117" s="54"/>
      <c r="J117" s="6"/>
      <c r="K117" s="132"/>
      <c r="L117" s="133"/>
      <c r="M117" s="6"/>
      <c r="N117" s="102"/>
      <c r="O117" s="134"/>
      <c r="P117" s="1"/>
      <c r="Q117" s="228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18"/>
      <c r="B118" s="112"/>
      <c r="C118" s="112"/>
      <c r="D118" s="112"/>
      <c r="E118" s="6"/>
      <c r="F118" s="119"/>
      <c r="G118" s="54"/>
      <c r="H118" s="37"/>
      <c r="I118" s="54"/>
      <c r="J118" s="6"/>
      <c r="K118" s="132"/>
      <c r="L118" s="133"/>
      <c r="M118" s="6"/>
      <c r="N118" s="102"/>
      <c r="O118" s="134"/>
      <c r="P118" s="1"/>
      <c r="Q118" s="228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18"/>
      <c r="B119" s="112"/>
      <c r="C119" s="112"/>
      <c r="D119" s="112"/>
      <c r="E119" s="6"/>
      <c r="F119" s="119"/>
      <c r="G119" s="54"/>
      <c r="H119" s="37"/>
      <c r="I119" s="54"/>
      <c r="J119" s="6"/>
      <c r="K119" s="132"/>
      <c r="L119" s="133"/>
      <c r="M119" s="6"/>
      <c r="N119" s="102"/>
      <c r="O119" s="134"/>
      <c r="P119" s="1"/>
      <c r="Q119" s="228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18"/>
      <c r="B120" s="112"/>
      <c r="C120" s="112"/>
      <c r="D120" s="112"/>
      <c r="E120" s="6"/>
      <c r="F120" s="119"/>
      <c r="G120" s="54"/>
      <c r="H120" s="37"/>
      <c r="I120" s="54"/>
      <c r="J120" s="6"/>
      <c r="K120" s="132"/>
      <c r="L120" s="133"/>
      <c r="M120" s="6"/>
      <c r="N120" s="102"/>
      <c r="O120" s="134"/>
      <c r="P120" s="1"/>
      <c r="Q120" s="228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18"/>
      <c r="B121" s="112"/>
      <c r="C121" s="112"/>
      <c r="D121" s="112"/>
      <c r="E121" s="6"/>
      <c r="F121" s="119"/>
      <c r="G121" s="54"/>
      <c r="H121" s="37"/>
      <c r="I121" s="54"/>
      <c r="J121" s="6"/>
      <c r="K121" s="132"/>
      <c r="L121" s="133"/>
      <c r="M121" s="6"/>
      <c r="N121" s="102"/>
      <c r="O121" s="134"/>
      <c r="P121" s="1"/>
      <c r="Q121" s="228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54"/>
      <c r="B122" s="101"/>
      <c r="C122" s="101"/>
      <c r="D122" s="37"/>
      <c r="E122" s="54"/>
      <c r="F122" s="54"/>
      <c r="G122" s="54"/>
      <c r="H122" s="37"/>
      <c r="I122" s="54"/>
      <c r="J122" s="6"/>
      <c r="K122" s="132"/>
      <c r="L122" s="133"/>
      <c r="M122" s="6"/>
      <c r="N122" s="102"/>
      <c r="O122" s="134"/>
      <c r="P122" s="1"/>
      <c r="Q122" s="228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38.25" customHeight="1">
      <c r="A123" s="37"/>
      <c r="B123" s="148" t="s">
        <v>604</v>
      </c>
      <c r="C123" s="148"/>
      <c r="D123" s="148"/>
      <c r="E123" s="148"/>
      <c r="F123" s="6"/>
      <c r="G123" s="6"/>
      <c r="H123" s="128"/>
      <c r="I123" s="6"/>
      <c r="J123" s="128"/>
      <c r="K123" s="129"/>
      <c r="L123" s="6"/>
      <c r="M123" s="6"/>
      <c r="N123" s="1"/>
      <c r="O123" s="1"/>
      <c r="P123" s="1"/>
      <c r="Q123" s="228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92" t="s">
        <v>16</v>
      </c>
      <c r="B124" s="93" t="s">
        <v>553</v>
      </c>
      <c r="C124" s="93"/>
      <c r="D124" s="94" t="s">
        <v>564</v>
      </c>
      <c r="E124" s="93" t="s">
        <v>565</v>
      </c>
      <c r="F124" s="93" t="s">
        <v>566</v>
      </c>
      <c r="G124" s="93" t="s">
        <v>605</v>
      </c>
      <c r="H124" s="93" t="s">
        <v>606</v>
      </c>
      <c r="I124" s="93" t="s">
        <v>569</v>
      </c>
      <c r="J124" s="149" t="s">
        <v>570</v>
      </c>
      <c r="K124" s="93" t="s">
        <v>571</v>
      </c>
      <c r="L124" s="93" t="s">
        <v>607</v>
      </c>
      <c r="M124" s="93" t="s">
        <v>574</v>
      </c>
      <c r="N124" s="94" t="s">
        <v>575</v>
      </c>
      <c r="O124" s="1"/>
      <c r="P124" s="1"/>
      <c r="Q124" s="228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0">
        <v>1</v>
      </c>
      <c r="B125" s="151">
        <v>41579</v>
      </c>
      <c r="C125" s="151"/>
      <c r="D125" s="152" t="s">
        <v>608</v>
      </c>
      <c r="E125" s="153" t="s">
        <v>577</v>
      </c>
      <c r="F125" s="154">
        <v>82</v>
      </c>
      <c r="G125" s="153" t="s">
        <v>609</v>
      </c>
      <c r="H125" s="153">
        <v>100</v>
      </c>
      <c r="I125" s="155">
        <v>100</v>
      </c>
      <c r="J125" s="156" t="s">
        <v>610</v>
      </c>
      <c r="K125" s="157">
        <f t="shared" ref="K125:K177" si="104">H125-F125</f>
        <v>18</v>
      </c>
      <c r="L125" s="158">
        <f t="shared" ref="L125:L177" si="105">K125/F125</f>
        <v>0.21951219512195122</v>
      </c>
      <c r="M125" s="153" t="s">
        <v>580</v>
      </c>
      <c r="N125" s="159">
        <v>42657</v>
      </c>
      <c r="O125" s="1"/>
      <c r="P125" s="1"/>
      <c r="Q125" s="228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0">
        <v>2</v>
      </c>
      <c r="B126" s="151">
        <v>41794</v>
      </c>
      <c r="C126" s="151"/>
      <c r="D126" s="152" t="s">
        <v>611</v>
      </c>
      <c r="E126" s="153" t="s">
        <v>589</v>
      </c>
      <c r="F126" s="154">
        <v>257</v>
      </c>
      <c r="G126" s="153" t="s">
        <v>609</v>
      </c>
      <c r="H126" s="153">
        <v>300</v>
      </c>
      <c r="I126" s="155">
        <v>300</v>
      </c>
      <c r="J126" s="156" t="s">
        <v>610</v>
      </c>
      <c r="K126" s="157">
        <f t="shared" si="104"/>
        <v>43</v>
      </c>
      <c r="L126" s="158">
        <f t="shared" si="105"/>
        <v>0.16731517509727625</v>
      </c>
      <c r="M126" s="153" t="s">
        <v>580</v>
      </c>
      <c r="N126" s="159">
        <v>41822</v>
      </c>
      <c r="O126" s="1"/>
      <c r="P126" s="1"/>
      <c r="Q126" s="228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0">
        <v>3</v>
      </c>
      <c r="B127" s="151">
        <v>41828</v>
      </c>
      <c r="C127" s="151"/>
      <c r="D127" s="152" t="s">
        <v>612</v>
      </c>
      <c r="E127" s="153" t="s">
        <v>589</v>
      </c>
      <c r="F127" s="154">
        <v>393</v>
      </c>
      <c r="G127" s="153" t="s">
        <v>609</v>
      </c>
      <c r="H127" s="153">
        <v>468</v>
      </c>
      <c r="I127" s="155">
        <v>468</v>
      </c>
      <c r="J127" s="156" t="s">
        <v>610</v>
      </c>
      <c r="K127" s="157">
        <f t="shared" si="104"/>
        <v>75</v>
      </c>
      <c r="L127" s="158">
        <f t="shared" si="105"/>
        <v>0.19083969465648856</v>
      </c>
      <c r="M127" s="153" t="s">
        <v>580</v>
      </c>
      <c r="N127" s="159">
        <v>41863</v>
      </c>
      <c r="O127" s="1"/>
      <c r="P127" s="1"/>
      <c r="Q127" s="228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0">
        <v>4</v>
      </c>
      <c r="B128" s="151">
        <v>41857</v>
      </c>
      <c r="C128" s="151"/>
      <c r="D128" s="152" t="s">
        <v>613</v>
      </c>
      <c r="E128" s="153" t="s">
        <v>589</v>
      </c>
      <c r="F128" s="154">
        <v>205</v>
      </c>
      <c r="G128" s="153" t="s">
        <v>609</v>
      </c>
      <c r="H128" s="153">
        <v>275</v>
      </c>
      <c r="I128" s="155">
        <v>250</v>
      </c>
      <c r="J128" s="156" t="s">
        <v>610</v>
      </c>
      <c r="K128" s="157">
        <f t="shared" si="104"/>
        <v>70</v>
      </c>
      <c r="L128" s="158">
        <f t="shared" si="105"/>
        <v>0.34146341463414637</v>
      </c>
      <c r="M128" s="153" t="s">
        <v>580</v>
      </c>
      <c r="N128" s="159">
        <v>41962</v>
      </c>
      <c r="O128" s="1"/>
      <c r="P128" s="1"/>
      <c r="Q128" s="228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0">
        <v>5</v>
      </c>
      <c r="B129" s="151">
        <v>41886</v>
      </c>
      <c r="C129" s="151"/>
      <c r="D129" s="152" t="s">
        <v>614</v>
      </c>
      <c r="E129" s="153" t="s">
        <v>589</v>
      </c>
      <c r="F129" s="154">
        <v>162</v>
      </c>
      <c r="G129" s="153" t="s">
        <v>609</v>
      </c>
      <c r="H129" s="153">
        <v>190</v>
      </c>
      <c r="I129" s="155">
        <v>190</v>
      </c>
      <c r="J129" s="156" t="s">
        <v>610</v>
      </c>
      <c r="K129" s="157">
        <f t="shared" si="104"/>
        <v>28</v>
      </c>
      <c r="L129" s="158">
        <f t="shared" si="105"/>
        <v>0.1728395061728395</v>
      </c>
      <c r="M129" s="153" t="s">
        <v>580</v>
      </c>
      <c r="N129" s="159">
        <v>42006</v>
      </c>
      <c r="O129" s="1"/>
      <c r="P129" s="1"/>
      <c r="Q129" s="228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0">
        <v>6</v>
      </c>
      <c r="B130" s="151">
        <v>41886</v>
      </c>
      <c r="C130" s="151"/>
      <c r="D130" s="152" t="s">
        <v>615</v>
      </c>
      <c r="E130" s="153" t="s">
        <v>589</v>
      </c>
      <c r="F130" s="154">
        <v>75</v>
      </c>
      <c r="G130" s="153" t="s">
        <v>609</v>
      </c>
      <c r="H130" s="153">
        <v>91.5</v>
      </c>
      <c r="I130" s="155" t="s">
        <v>602</v>
      </c>
      <c r="J130" s="156" t="s">
        <v>616</v>
      </c>
      <c r="K130" s="157">
        <f t="shared" si="104"/>
        <v>16.5</v>
      </c>
      <c r="L130" s="158">
        <f t="shared" si="105"/>
        <v>0.22</v>
      </c>
      <c r="M130" s="153" t="s">
        <v>580</v>
      </c>
      <c r="N130" s="159">
        <v>41954</v>
      </c>
      <c r="O130" s="1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0">
        <v>7</v>
      </c>
      <c r="B131" s="151">
        <v>41913</v>
      </c>
      <c r="C131" s="151"/>
      <c r="D131" s="152" t="s">
        <v>617</v>
      </c>
      <c r="E131" s="153" t="s">
        <v>589</v>
      </c>
      <c r="F131" s="154">
        <v>850</v>
      </c>
      <c r="G131" s="153" t="s">
        <v>609</v>
      </c>
      <c r="H131" s="153">
        <v>982.5</v>
      </c>
      <c r="I131" s="155">
        <v>1050</v>
      </c>
      <c r="J131" s="156" t="s">
        <v>618</v>
      </c>
      <c r="K131" s="157">
        <f t="shared" si="104"/>
        <v>132.5</v>
      </c>
      <c r="L131" s="158">
        <f t="shared" si="105"/>
        <v>0.15588235294117647</v>
      </c>
      <c r="M131" s="153" t="s">
        <v>580</v>
      </c>
      <c r="N131" s="159">
        <v>42039</v>
      </c>
      <c r="O131" s="1"/>
      <c r="P131" s="1"/>
      <c r="Q131" s="228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0">
        <v>8</v>
      </c>
      <c r="B132" s="151">
        <v>41913</v>
      </c>
      <c r="C132" s="151"/>
      <c r="D132" s="152" t="s">
        <v>619</v>
      </c>
      <c r="E132" s="153" t="s">
        <v>589</v>
      </c>
      <c r="F132" s="154">
        <v>475</v>
      </c>
      <c r="G132" s="153" t="s">
        <v>609</v>
      </c>
      <c r="H132" s="153">
        <v>515</v>
      </c>
      <c r="I132" s="155">
        <v>600</v>
      </c>
      <c r="J132" s="156" t="s">
        <v>620</v>
      </c>
      <c r="K132" s="157">
        <f t="shared" si="104"/>
        <v>40</v>
      </c>
      <c r="L132" s="158">
        <f t="shared" si="105"/>
        <v>8.4210526315789472E-2</v>
      </c>
      <c r="M132" s="153" t="s">
        <v>580</v>
      </c>
      <c r="N132" s="159">
        <v>41939</v>
      </c>
      <c r="O132" s="1"/>
      <c r="P132" s="1"/>
      <c r="Q132" s="228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0">
        <v>9</v>
      </c>
      <c r="B133" s="151">
        <v>41913</v>
      </c>
      <c r="C133" s="151"/>
      <c r="D133" s="152" t="s">
        <v>621</v>
      </c>
      <c r="E133" s="153" t="s">
        <v>589</v>
      </c>
      <c r="F133" s="154">
        <v>86</v>
      </c>
      <c r="G133" s="153" t="s">
        <v>609</v>
      </c>
      <c r="H133" s="153">
        <v>99</v>
      </c>
      <c r="I133" s="155">
        <v>140</v>
      </c>
      <c r="J133" s="156" t="s">
        <v>622</v>
      </c>
      <c r="K133" s="157">
        <f t="shared" si="104"/>
        <v>13</v>
      </c>
      <c r="L133" s="158">
        <f t="shared" si="105"/>
        <v>0.15116279069767441</v>
      </c>
      <c r="M133" s="153" t="s">
        <v>580</v>
      </c>
      <c r="N133" s="159">
        <v>41939</v>
      </c>
      <c r="O133" s="1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0">
        <v>10</v>
      </c>
      <c r="B134" s="151">
        <v>41926</v>
      </c>
      <c r="C134" s="151"/>
      <c r="D134" s="152" t="s">
        <v>623</v>
      </c>
      <c r="E134" s="153" t="s">
        <v>589</v>
      </c>
      <c r="F134" s="154">
        <v>496.6</v>
      </c>
      <c r="G134" s="153" t="s">
        <v>609</v>
      </c>
      <c r="H134" s="153">
        <v>621</v>
      </c>
      <c r="I134" s="155">
        <v>580</v>
      </c>
      <c r="J134" s="156" t="s">
        <v>610</v>
      </c>
      <c r="K134" s="157">
        <f t="shared" si="104"/>
        <v>124.39999999999998</v>
      </c>
      <c r="L134" s="158">
        <f t="shared" si="105"/>
        <v>0.25050342327829234</v>
      </c>
      <c r="M134" s="153" t="s">
        <v>580</v>
      </c>
      <c r="N134" s="159">
        <v>42605</v>
      </c>
      <c r="O134" s="1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0">
        <v>11</v>
      </c>
      <c r="B135" s="151">
        <v>41926</v>
      </c>
      <c r="C135" s="151"/>
      <c r="D135" s="152" t="s">
        <v>624</v>
      </c>
      <c r="E135" s="153" t="s">
        <v>589</v>
      </c>
      <c r="F135" s="154">
        <v>2481.9</v>
      </c>
      <c r="G135" s="153" t="s">
        <v>609</v>
      </c>
      <c r="H135" s="153">
        <v>2840</v>
      </c>
      <c r="I135" s="155">
        <v>2870</v>
      </c>
      <c r="J135" s="156" t="s">
        <v>625</v>
      </c>
      <c r="K135" s="157">
        <f t="shared" si="104"/>
        <v>358.09999999999991</v>
      </c>
      <c r="L135" s="158">
        <f t="shared" si="105"/>
        <v>0.14428462065353154</v>
      </c>
      <c r="M135" s="153" t="s">
        <v>580</v>
      </c>
      <c r="N135" s="159">
        <v>42017</v>
      </c>
      <c r="O135" s="1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0">
        <v>12</v>
      </c>
      <c r="B136" s="151">
        <v>41928</v>
      </c>
      <c r="C136" s="151"/>
      <c r="D136" s="152" t="s">
        <v>626</v>
      </c>
      <c r="E136" s="153" t="s">
        <v>589</v>
      </c>
      <c r="F136" s="154">
        <v>84.5</v>
      </c>
      <c r="G136" s="153" t="s">
        <v>609</v>
      </c>
      <c r="H136" s="153">
        <v>93</v>
      </c>
      <c r="I136" s="155">
        <v>110</v>
      </c>
      <c r="J136" s="156" t="s">
        <v>627</v>
      </c>
      <c r="K136" s="157">
        <f t="shared" si="104"/>
        <v>8.5</v>
      </c>
      <c r="L136" s="158">
        <f t="shared" si="105"/>
        <v>0.10059171597633136</v>
      </c>
      <c r="M136" s="153" t="s">
        <v>580</v>
      </c>
      <c r="N136" s="159">
        <v>41939</v>
      </c>
      <c r="O136" s="1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0">
        <v>13</v>
      </c>
      <c r="B137" s="151">
        <v>41928</v>
      </c>
      <c r="C137" s="151"/>
      <c r="D137" s="152" t="s">
        <v>628</v>
      </c>
      <c r="E137" s="153" t="s">
        <v>589</v>
      </c>
      <c r="F137" s="154">
        <v>401</v>
      </c>
      <c r="G137" s="153" t="s">
        <v>609</v>
      </c>
      <c r="H137" s="153">
        <v>428</v>
      </c>
      <c r="I137" s="155">
        <v>450</v>
      </c>
      <c r="J137" s="156" t="s">
        <v>629</v>
      </c>
      <c r="K137" s="157">
        <f t="shared" si="104"/>
        <v>27</v>
      </c>
      <c r="L137" s="158">
        <f t="shared" si="105"/>
        <v>6.7331670822942641E-2</v>
      </c>
      <c r="M137" s="153" t="s">
        <v>580</v>
      </c>
      <c r="N137" s="159">
        <v>42020</v>
      </c>
      <c r="O137" s="1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0">
        <v>14</v>
      </c>
      <c r="B138" s="151">
        <v>41928</v>
      </c>
      <c r="C138" s="151"/>
      <c r="D138" s="152" t="s">
        <v>630</v>
      </c>
      <c r="E138" s="153" t="s">
        <v>589</v>
      </c>
      <c r="F138" s="154">
        <v>101</v>
      </c>
      <c r="G138" s="153" t="s">
        <v>609</v>
      </c>
      <c r="H138" s="153">
        <v>112</v>
      </c>
      <c r="I138" s="155">
        <v>120</v>
      </c>
      <c r="J138" s="156" t="s">
        <v>631</v>
      </c>
      <c r="K138" s="157">
        <f t="shared" si="104"/>
        <v>11</v>
      </c>
      <c r="L138" s="158">
        <f t="shared" si="105"/>
        <v>0.10891089108910891</v>
      </c>
      <c r="M138" s="153" t="s">
        <v>580</v>
      </c>
      <c r="N138" s="159">
        <v>41939</v>
      </c>
      <c r="O138" s="1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0">
        <v>15</v>
      </c>
      <c r="B139" s="151">
        <v>41954</v>
      </c>
      <c r="C139" s="151"/>
      <c r="D139" s="152" t="s">
        <v>632</v>
      </c>
      <c r="E139" s="153" t="s">
        <v>589</v>
      </c>
      <c r="F139" s="154">
        <v>59</v>
      </c>
      <c r="G139" s="153" t="s">
        <v>609</v>
      </c>
      <c r="H139" s="153">
        <v>76</v>
      </c>
      <c r="I139" s="155">
        <v>76</v>
      </c>
      <c r="J139" s="156" t="s">
        <v>610</v>
      </c>
      <c r="K139" s="157">
        <f t="shared" si="104"/>
        <v>17</v>
      </c>
      <c r="L139" s="158">
        <f t="shared" si="105"/>
        <v>0.28813559322033899</v>
      </c>
      <c r="M139" s="153" t="s">
        <v>580</v>
      </c>
      <c r="N139" s="159">
        <v>43032</v>
      </c>
      <c r="O139" s="1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0">
        <v>16</v>
      </c>
      <c r="B140" s="151">
        <v>41954</v>
      </c>
      <c r="C140" s="151"/>
      <c r="D140" s="152" t="s">
        <v>621</v>
      </c>
      <c r="E140" s="153" t="s">
        <v>589</v>
      </c>
      <c r="F140" s="154">
        <v>99</v>
      </c>
      <c r="G140" s="153" t="s">
        <v>609</v>
      </c>
      <c r="H140" s="153">
        <v>120</v>
      </c>
      <c r="I140" s="155">
        <v>120</v>
      </c>
      <c r="J140" s="156" t="s">
        <v>598</v>
      </c>
      <c r="K140" s="157">
        <f t="shared" si="104"/>
        <v>21</v>
      </c>
      <c r="L140" s="158">
        <f t="shared" si="105"/>
        <v>0.21212121212121213</v>
      </c>
      <c r="M140" s="153" t="s">
        <v>580</v>
      </c>
      <c r="N140" s="159">
        <v>41960</v>
      </c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0">
        <v>17</v>
      </c>
      <c r="B141" s="151">
        <v>41956</v>
      </c>
      <c r="C141" s="151"/>
      <c r="D141" s="152" t="s">
        <v>633</v>
      </c>
      <c r="E141" s="153" t="s">
        <v>589</v>
      </c>
      <c r="F141" s="154">
        <v>22</v>
      </c>
      <c r="G141" s="153" t="s">
        <v>609</v>
      </c>
      <c r="H141" s="153">
        <v>33.549999999999997</v>
      </c>
      <c r="I141" s="155">
        <v>32</v>
      </c>
      <c r="J141" s="156" t="s">
        <v>634</v>
      </c>
      <c r="K141" s="157">
        <f t="shared" si="104"/>
        <v>11.549999999999997</v>
      </c>
      <c r="L141" s="158">
        <f t="shared" si="105"/>
        <v>0.52499999999999991</v>
      </c>
      <c r="M141" s="153" t="s">
        <v>580</v>
      </c>
      <c r="N141" s="159">
        <v>42188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0">
        <v>18</v>
      </c>
      <c r="B142" s="151">
        <v>41976</v>
      </c>
      <c r="C142" s="151"/>
      <c r="D142" s="152" t="s">
        <v>635</v>
      </c>
      <c r="E142" s="153" t="s">
        <v>589</v>
      </c>
      <c r="F142" s="154">
        <v>440</v>
      </c>
      <c r="G142" s="153" t="s">
        <v>609</v>
      </c>
      <c r="H142" s="153">
        <v>520</v>
      </c>
      <c r="I142" s="155">
        <v>520</v>
      </c>
      <c r="J142" s="156" t="s">
        <v>636</v>
      </c>
      <c r="K142" s="157">
        <f t="shared" si="104"/>
        <v>80</v>
      </c>
      <c r="L142" s="158">
        <f t="shared" si="105"/>
        <v>0.18181818181818182</v>
      </c>
      <c r="M142" s="153" t="s">
        <v>580</v>
      </c>
      <c r="N142" s="159">
        <v>42208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0">
        <v>19</v>
      </c>
      <c r="B143" s="151">
        <v>41976</v>
      </c>
      <c r="C143" s="151"/>
      <c r="D143" s="152" t="s">
        <v>637</v>
      </c>
      <c r="E143" s="153" t="s">
        <v>589</v>
      </c>
      <c r="F143" s="154">
        <v>360</v>
      </c>
      <c r="G143" s="153" t="s">
        <v>609</v>
      </c>
      <c r="H143" s="153">
        <v>427</v>
      </c>
      <c r="I143" s="155">
        <v>425</v>
      </c>
      <c r="J143" s="156" t="s">
        <v>638</v>
      </c>
      <c r="K143" s="157">
        <f t="shared" si="104"/>
        <v>67</v>
      </c>
      <c r="L143" s="158">
        <f t="shared" si="105"/>
        <v>0.18611111111111112</v>
      </c>
      <c r="M143" s="153" t="s">
        <v>580</v>
      </c>
      <c r="N143" s="159">
        <v>42058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0">
        <v>20</v>
      </c>
      <c r="B144" s="151">
        <v>42012</v>
      </c>
      <c r="C144" s="151"/>
      <c r="D144" s="152" t="s">
        <v>639</v>
      </c>
      <c r="E144" s="153" t="s">
        <v>589</v>
      </c>
      <c r="F144" s="154">
        <v>360</v>
      </c>
      <c r="G144" s="153" t="s">
        <v>609</v>
      </c>
      <c r="H144" s="153">
        <v>455</v>
      </c>
      <c r="I144" s="155">
        <v>420</v>
      </c>
      <c r="J144" s="156" t="s">
        <v>640</v>
      </c>
      <c r="K144" s="157">
        <f t="shared" si="104"/>
        <v>95</v>
      </c>
      <c r="L144" s="158">
        <f t="shared" si="105"/>
        <v>0.2638888888888889</v>
      </c>
      <c r="M144" s="153" t="s">
        <v>580</v>
      </c>
      <c r="N144" s="159">
        <v>42024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0">
        <v>21</v>
      </c>
      <c r="B145" s="151">
        <v>42012</v>
      </c>
      <c r="C145" s="151"/>
      <c r="D145" s="152" t="s">
        <v>641</v>
      </c>
      <c r="E145" s="153" t="s">
        <v>589</v>
      </c>
      <c r="F145" s="154">
        <v>130</v>
      </c>
      <c r="G145" s="153"/>
      <c r="H145" s="153">
        <v>175.5</v>
      </c>
      <c r="I145" s="155">
        <v>165</v>
      </c>
      <c r="J145" s="156" t="s">
        <v>642</v>
      </c>
      <c r="K145" s="157">
        <f t="shared" si="104"/>
        <v>45.5</v>
      </c>
      <c r="L145" s="158">
        <f t="shared" si="105"/>
        <v>0.35</v>
      </c>
      <c r="M145" s="153" t="s">
        <v>580</v>
      </c>
      <c r="N145" s="159">
        <v>43088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0">
        <v>22</v>
      </c>
      <c r="B146" s="151">
        <v>42040</v>
      </c>
      <c r="C146" s="151"/>
      <c r="D146" s="152" t="s">
        <v>399</v>
      </c>
      <c r="E146" s="153" t="s">
        <v>577</v>
      </c>
      <c r="F146" s="154">
        <v>98</v>
      </c>
      <c r="G146" s="153"/>
      <c r="H146" s="153">
        <v>120</v>
      </c>
      <c r="I146" s="155">
        <v>120</v>
      </c>
      <c r="J146" s="156" t="s">
        <v>610</v>
      </c>
      <c r="K146" s="157">
        <f t="shared" si="104"/>
        <v>22</v>
      </c>
      <c r="L146" s="158">
        <f t="shared" si="105"/>
        <v>0.22448979591836735</v>
      </c>
      <c r="M146" s="153" t="s">
        <v>580</v>
      </c>
      <c r="N146" s="159">
        <v>42753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0">
        <v>23</v>
      </c>
      <c r="B147" s="151">
        <v>42040</v>
      </c>
      <c r="C147" s="151"/>
      <c r="D147" s="152" t="s">
        <v>643</v>
      </c>
      <c r="E147" s="153" t="s">
        <v>577</v>
      </c>
      <c r="F147" s="154">
        <v>196</v>
      </c>
      <c r="G147" s="153"/>
      <c r="H147" s="153">
        <v>262</v>
      </c>
      <c r="I147" s="155">
        <v>255</v>
      </c>
      <c r="J147" s="156" t="s">
        <v>610</v>
      </c>
      <c r="K147" s="157">
        <f t="shared" si="104"/>
        <v>66</v>
      </c>
      <c r="L147" s="158">
        <f t="shared" si="105"/>
        <v>0.33673469387755101</v>
      </c>
      <c r="M147" s="153" t="s">
        <v>580</v>
      </c>
      <c r="N147" s="159">
        <v>42599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60">
        <v>24</v>
      </c>
      <c r="B148" s="161">
        <v>42067</v>
      </c>
      <c r="C148" s="161"/>
      <c r="D148" s="162" t="s">
        <v>398</v>
      </c>
      <c r="E148" s="163" t="s">
        <v>577</v>
      </c>
      <c r="F148" s="164">
        <v>235</v>
      </c>
      <c r="G148" s="164"/>
      <c r="H148" s="165">
        <v>77</v>
      </c>
      <c r="I148" s="165" t="s">
        <v>644</v>
      </c>
      <c r="J148" s="166" t="s">
        <v>645</v>
      </c>
      <c r="K148" s="167">
        <f t="shared" si="104"/>
        <v>-158</v>
      </c>
      <c r="L148" s="168">
        <f t="shared" si="105"/>
        <v>-0.67234042553191486</v>
      </c>
      <c r="M148" s="164" t="s">
        <v>590</v>
      </c>
      <c r="N148" s="161">
        <v>43522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0">
        <v>25</v>
      </c>
      <c r="B149" s="151">
        <v>42067</v>
      </c>
      <c r="C149" s="151"/>
      <c r="D149" s="152" t="s">
        <v>646</v>
      </c>
      <c r="E149" s="153" t="s">
        <v>577</v>
      </c>
      <c r="F149" s="154">
        <v>185</v>
      </c>
      <c r="G149" s="153"/>
      <c r="H149" s="153">
        <v>224</v>
      </c>
      <c r="I149" s="155" t="s">
        <v>647</v>
      </c>
      <c r="J149" s="156" t="s">
        <v>610</v>
      </c>
      <c r="K149" s="157">
        <f t="shared" si="104"/>
        <v>39</v>
      </c>
      <c r="L149" s="158">
        <f t="shared" si="105"/>
        <v>0.21081081081081082</v>
      </c>
      <c r="M149" s="153" t="s">
        <v>580</v>
      </c>
      <c r="N149" s="159">
        <v>42647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0">
        <v>26</v>
      </c>
      <c r="B150" s="161">
        <v>42090</v>
      </c>
      <c r="C150" s="161"/>
      <c r="D150" s="169" t="s">
        <v>648</v>
      </c>
      <c r="E150" s="164" t="s">
        <v>577</v>
      </c>
      <c r="F150" s="164">
        <v>49.5</v>
      </c>
      <c r="G150" s="165"/>
      <c r="H150" s="165">
        <v>15.85</v>
      </c>
      <c r="I150" s="165">
        <v>67</v>
      </c>
      <c r="J150" s="166" t="s">
        <v>649</v>
      </c>
      <c r="K150" s="165">
        <f t="shared" si="104"/>
        <v>-33.65</v>
      </c>
      <c r="L150" s="170">
        <f t="shared" si="105"/>
        <v>-0.67979797979797973</v>
      </c>
      <c r="M150" s="164" t="s">
        <v>590</v>
      </c>
      <c r="N150" s="171">
        <v>43627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0">
        <v>27</v>
      </c>
      <c r="B151" s="151">
        <v>42093</v>
      </c>
      <c r="C151" s="151"/>
      <c r="D151" s="152" t="s">
        <v>650</v>
      </c>
      <c r="E151" s="153" t="s">
        <v>577</v>
      </c>
      <c r="F151" s="154">
        <v>183.5</v>
      </c>
      <c r="G151" s="153"/>
      <c r="H151" s="153">
        <v>219</v>
      </c>
      <c r="I151" s="155">
        <v>218</v>
      </c>
      <c r="J151" s="156" t="s">
        <v>651</v>
      </c>
      <c r="K151" s="157">
        <f t="shared" si="104"/>
        <v>35.5</v>
      </c>
      <c r="L151" s="158">
        <f t="shared" si="105"/>
        <v>0.19346049046321526</v>
      </c>
      <c r="M151" s="153" t="s">
        <v>580</v>
      </c>
      <c r="N151" s="159">
        <v>42103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28</v>
      </c>
      <c r="B152" s="151">
        <v>42114</v>
      </c>
      <c r="C152" s="151"/>
      <c r="D152" s="152" t="s">
        <v>652</v>
      </c>
      <c r="E152" s="153" t="s">
        <v>577</v>
      </c>
      <c r="F152" s="154">
        <f>(227+237)/2</f>
        <v>232</v>
      </c>
      <c r="G152" s="153"/>
      <c r="H152" s="153">
        <v>298</v>
      </c>
      <c r="I152" s="155">
        <v>298</v>
      </c>
      <c r="J152" s="156" t="s">
        <v>610</v>
      </c>
      <c r="K152" s="157">
        <f t="shared" si="104"/>
        <v>66</v>
      </c>
      <c r="L152" s="158">
        <f t="shared" si="105"/>
        <v>0.28448275862068967</v>
      </c>
      <c r="M152" s="153" t="s">
        <v>580</v>
      </c>
      <c r="N152" s="159">
        <v>42823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0">
        <v>29</v>
      </c>
      <c r="B153" s="151">
        <v>42128</v>
      </c>
      <c r="C153" s="151"/>
      <c r="D153" s="152" t="s">
        <v>653</v>
      </c>
      <c r="E153" s="153" t="s">
        <v>589</v>
      </c>
      <c r="F153" s="154">
        <v>385</v>
      </c>
      <c r="G153" s="153"/>
      <c r="H153" s="153">
        <f>212.5+331</f>
        <v>543.5</v>
      </c>
      <c r="I153" s="155">
        <v>510</v>
      </c>
      <c r="J153" s="156" t="s">
        <v>654</v>
      </c>
      <c r="K153" s="157">
        <f t="shared" si="104"/>
        <v>158.5</v>
      </c>
      <c r="L153" s="158">
        <f t="shared" si="105"/>
        <v>0.41168831168831171</v>
      </c>
      <c r="M153" s="153" t="s">
        <v>580</v>
      </c>
      <c r="N153" s="159">
        <v>42235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30</v>
      </c>
      <c r="B154" s="151">
        <v>42128</v>
      </c>
      <c r="C154" s="151"/>
      <c r="D154" s="152" t="s">
        <v>655</v>
      </c>
      <c r="E154" s="153" t="s">
        <v>589</v>
      </c>
      <c r="F154" s="154">
        <v>115.5</v>
      </c>
      <c r="G154" s="153"/>
      <c r="H154" s="153">
        <v>146</v>
      </c>
      <c r="I154" s="155">
        <v>142</v>
      </c>
      <c r="J154" s="156" t="s">
        <v>656</v>
      </c>
      <c r="K154" s="157">
        <f t="shared" si="104"/>
        <v>30.5</v>
      </c>
      <c r="L154" s="158">
        <f t="shared" si="105"/>
        <v>0.26406926406926406</v>
      </c>
      <c r="M154" s="153" t="s">
        <v>580</v>
      </c>
      <c r="N154" s="159">
        <v>42202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31</v>
      </c>
      <c r="B155" s="151">
        <v>42151</v>
      </c>
      <c r="C155" s="151"/>
      <c r="D155" s="152" t="s">
        <v>530</v>
      </c>
      <c r="E155" s="153" t="s">
        <v>589</v>
      </c>
      <c r="F155" s="154">
        <v>237.5</v>
      </c>
      <c r="G155" s="153"/>
      <c r="H155" s="153">
        <v>279.5</v>
      </c>
      <c r="I155" s="155">
        <v>278</v>
      </c>
      <c r="J155" s="156" t="s">
        <v>610</v>
      </c>
      <c r="K155" s="157">
        <f t="shared" si="104"/>
        <v>42</v>
      </c>
      <c r="L155" s="158">
        <f t="shared" si="105"/>
        <v>0.17684210526315788</v>
      </c>
      <c r="M155" s="153" t="s">
        <v>580</v>
      </c>
      <c r="N155" s="159">
        <v>42222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32</v>
      </c>
      <c r="B156" s="151">
        <v>42174</v>
      </c>
      <c r="C156" s="151"/>
      <c r="D156" s="152" t="s">
        <v>628</v>
      </c>
      <c r="E156" s="153" t="s">
        <v>577</v>
      </c>
      <c r="F156" s="154">
        <v>340</v>
      </c>
      <c r="G156" s="153"/>
      <c r="H156" s="153">
        <v>448</v>
      </c>
      <c r="I156" s="155">
        <v>448</v>
      </c>
      <c r="J156" s="156" t="s">
        <v>610</v>
      </c>
      <c r="K156" s="157">
        <f t="shared" si="104"/>
        <v>108</v>
      </c>
      <c r="L156" s="158">
        <f t="shared" si="105"/>
        <v>0.31764705882352939</v>
      </c>
      <c r="M156" s="153" t="s">
        <v>580</v>
      </c>
      <c r="N156" s="159">
        <v>43018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33</v>
      </c>
      <c r="B157" s="151">
        <v>42191</v>
      </c>
      <c r="C157" s="151"/>
      <c r="D157" s="152" t="s">
        <v>657</v>
      </c>
      <c r="E157" s="153" t="s">
        <v>577</v>
      </c>
      <c r="F157" s="154">
        <v>390</v>
      </c>
      <c r="G157" s="153"/>
      <c r="H157" s="153">
        <v>460</v>
      </c>
      <c r="I157" s="155">
        <v>460</v>
      </c>
      <c r="J157" s="156" t="s">
        <v>610</v>
      </c>
      <c r="K157" s="157">
        <f t="shared" si="104"/>
        <v>70</v>
      </c>
      <c r="L157" s="158">
        <f t="shared" si="105"/>
        <v>0.17948717948717949</v>
      </c>
      <c r="M157" s="153" t="s">
        <v>580</v>
      </c>
      <c r="N157" s="159">
        <v>42478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60">
        <v>34</v>
      </c>
      <c r="B158" s="161">
        <v>42195</v>
      </c>
      <c r="C158" s="161"/>
      <c r="D158" s="162" t="s">
        <v>658</v>
      </c>
      <c r="E158" s="163" t="s">
        <v>577</v>
      </c>
      <c r="F158" s="164">
        <v>122.5</v>
      </c>
      <c r="G158" s="164"/>
      <c r="H158" s="165">
        <v>61</v>
      </c>
      <c r="I158" s="165">
        <v>172</v>
      </c>
      <c r="J158" s="166" t="s">
        <v>659</v>
      </c>
      <c r="K158" s="167">
        <f t="shared" si="104"/>
        <v>-61.5</v>
      </c>
      <c r="L158" s="168">
        <f t="shared" si="105"/>
        <v>-0.50204081632653064</v>
      </c>
      <c r="M158" s="164" t="s">
        <v>590</v>
      </c>
      <c r="N158" s="161">
        <v>43333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35</v>
      </c>
      <c r="B159" s="151">
        <v>42219</v>
      </c>
      <c r="C159" s="151"/>
      <c r="D159" s="152" t="s">
        <v>660</v>
      </c>
      <c r="E159" s="153" t="s">
        <v>577</v>
      </c>
      <c r="F159" s="154">
        <v>297.5</v>
      </c>
      <c r="G159" s="153"/>
      <c r="H159" s="153">
        <v>350</v>
      </c>
      <c r="I159" s="155">
        <v>360</v>
      </c>
      <c r="J159" s="156" t="s">
        <v>661</v>
      </c>
      <c r="K159" s="157">
        <f t="shared" si="104"/>
        <v>52.5</v>
      </c>
      <c r="L159" s="158">
        <f t="shared" si="105"/>
        <v>0.17647058823529413</v>
      </c>
      <c r="M159" s="153" t="s">
        <v>580</v>
      </c>
      <c r="N159" s="159">
        <v>42232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36</v>
      </c>
      <c r="B160" s="151">
        <v>42219</v>
      </c>
      <c r="C160" s="151"/>
      <c r="D160" s="152" t="s">
        <v>662</v>
      </c>
      <c r="E160" s="153" t="s">
        <v>577</v>
      </c>
      <c r="F160" s="154">
        <v>115.5</v>
      </c>
      <c r="G160" s="153"/>
      <c r="H160" s="153">
        <v>149</v>
      </c>
      <c r="I160" s="155">
        <v>140</v>
      </c>
      <c r="J160" s="156" t="s">
        <v>663</v>
      </c>
      <c r="K160" s="157">
        <f t="shared" si="104"/>
        <v>33.5</v>
      </c>
      <c r="L160" s="158">
        <f t="shared" si="105"/>
        <v>0.29004329004329005</v>
      </c>
      <c r="M160" s="153" t="s">
        <v>580</v>
      </c>
      <c r="N160" s="159">
        <v>42740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37</v>
      </c>
      <c r="B161" s="151">
        <v>42251</v>
      </c>
      <c r="C161" s="151"/>
      <c r="D161" s="152" t="s">
        <v>530</v>
      </c>
      <c r="E161" s="153" t="s">
        <v>577</v>
      </c>
      <c r="F161" s="154">
        <v>226</v>
      </c>
      <c r="G161" s="153"/>
      <c r="H161" s="153">
        <v>292</v>
      </c>
      <c r="I161" s="155">
        <v>292</v>
      </c>
      <c r="J161" s="156" t="s">
        <v>664</v>
      </c>
      <c r="K161" s="157">
        <f t="shared" si="104"/>
        <v>66</v>
      </c>
      <c r="L161" s="158">
        <f t="shared" si="105"/>
        <v>0.29203539823008851</v>
      </c>
      <c r="M161" s="153" t="s">
        <v>580</v>
      </c>
      <c r="N161" s="159">
        <v>42286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38</v>
      </c>
      <c r="B162" s="151">
        <v>42254</v>
      </c>
      <c r="C162" s="151"/>
      <c r="D162" s="152" t="s">
        <v>652</v>
      </c>
      <c r="E162" s="153" t="s">
        <v>577</v>
      </c>
      <c r="F162" s="154">
        <v>232.5</v>
      </c>
      <c r="G162" s="153"/>
      <c r="H162" s="153">
        <v>312.5</v>
      </c>
      <c r="I162" s="155">
        <v>310</v>
      </c>
      <c r="J162" s="156" t="s">
        <v>610</v>
      </c>
      <c r="K162" s="157">
        <f t="shared" si="104"/>
        <v>80</v>
      </c>
      <c r="L162" s="158">
        <f t="shared" si="105"/>
        <v>0.34408602150537637</v>
      </c>
      <c r="M162" s="153" t="s">
        <v>580</v>
      </c>
      <c r="N162" s="159">
        <v>42823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39</v>
      </c>
      <c r="B163" s="151">
        <v>42268</v>
      </c>
      <c r="C163" s="151"/>
      <c r="D163" s="152" t="s">
        <v>665</v>
      </c>
      <c r="E163" s="153" t="s">
        <v>577</v>
      </c>
      <c r="F163" s="154">
        <v>196.5</v>
      </c>
      <c r="G163" s="153"/>
      <c r="H163" s="153">
        <v>238</v>
      </c>
      <c r="I163" s="155">
        <v>238</v>
      </c>
      <c r="J163" s="156" t="s">
        <v>664</v>
      </c>
      <c r="K163" s="157">
        <f t="shared" si="104"/>
        <v>41.5</v>
      </c>
      <c r="L163" s="158">
        <f t="shared" si="105"/>
        <v>0.21119592875318066</v>
      </c>
      <c r="M163" s="153" t="s">
        <v>580</v>
      </c>
      <c r="N163" s="159">
        <v>42291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40</v>
      </c>
      <c r="B164" s="151">
        <v>42271</v>
      </c>
      <c r="C164" s="151"/>
      <c r="D164" s="152" t="s">
        <v>608</v>
      </c>
      <c r="E164" s="153" t="s">
        <v>577</v>
      </c>
      <c r="F164" s="154">
        <v>65</v>
      </c>
      <c r="G164" s="153"/>
      <c r="H164" s="153">
        <v>82</v>
      </c>
      <c r="I164" s="155">
        <v>82</v>
      </c>
      <c r="J164" s="156" t="s">
        <v>664</v>
      </c>
      <c r="K164" s="157">
        <f t="shared" si="104"/>
        <v>17</v>
      </c>
      <c r="L164" s="158">
        <f t="shared" si="105"/>
        <v>0.26153846153846155</v>
      </c>
      <c r="M164" s="153" t="s">
        <v>580</v>
      </c>
      <c r="N164" s="159">
        <v>42578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41</v>
      </c>
      <c r="B165" s="151">
        <v>42291</v>
      </c>
      <c r="C165" s="151"/>
      <c r="D165" s="152" t="s">
        <v>666</v>
      </c>
      <c r="E165" s="153" t="s">
        <v>577</v>
      </c>
      <c r="F165" s="154">
        <v>144</v>
      </c>
      <c r="G165" s="153"/>
      <c r="H165" s="153">
        <v>182.5</v>
      </c>
      <c r="I165" s="155">
        <v>181</v>
      </c>
      <c r="J165" s="156" t="s">
        <v>664</v>
      </c>
      <c r="K165" s="157">
        <f t="shared" si="104"/>
        <v>38.5</v>
      </c>
      <c r="L165" s="158">
        <f t="shared" si="105"/>
        <v>0.2673611111111111</v>
      </c>
      <c r="M165" s="153" t="s">
        <v>580</v>
      </c>
      <c r="N165" s="159">
        <v>42817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42</v>
      </c>
      <c r="B166" s="151">
        <v>42291</v>
      </c>
      <c r="C166" s="151"/>
      <c r="D166" s="152" t="s">
        <v>667</v>
      </c>
      <c r="E166" s="153" t="s">
        <v>577</v>
      </c>
      <c r="F166" s="154">
        <v>264</v>
      </c>
      <c r="G166" s="153"/>
      <c r="H166" s="153">
        <v>311</v>
      </c>
      <c r="I166" s="155">
        <v>311</v>
      </c>
      <c r="J166" s="156" t="s">
        <v>664</v>
      </c>
      <c r="K166" s="157">
        <f t="shared" si="104"/>
        <v>47</v>
      </c>
      <c r="L166" s="158">
        <f t="shared" si="105"/>
        <v>0.17803030303030304</v>
      </c>
      <c r="M166" s="153" t="s">
        <v>580</v>
      </c>
      <c r="N166" s="159">
        <v>42604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43</v>
      </c>
      <c r="B167" s="151">
        <v>42318</v>
      </c>
      <c r="C167" s="151"/>
      <c r="D167" s="152" t="s">
        <v>668</v>
      </c>
      <c r="E167" s="153" t="s">
        <v>589</v>
      </c>
      <c r="F167" s="154">
        <v>549.5</v>
      </c>
      <c r="G167" s="153"/>
      <c r="H167" s="153">
        <v>630</v>
      </c>
      <c r="I167" s="155">
        <v>630</v>
      </c>
      <c r="J167" s="156" t="s">
        <v>664</v>
      </c>
      <c r="K167" s="157">
        <f t="shared" si="104"/>
        <v>80.5</v>
      </c>
      <c r="L167" s="158">
        <f t="shared" si="105"/>
        <v>0.1464968152866242</v>
      </c>
      <c r="M167" s="153" t="s">
        <v>580</v>
      </c>
      <c r="N167" s="159">
        <v>42419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44</v>
      </c>
      <c r="B168" s="151">
        <v>42342</v>
      </c>
      <c r="C168" s="151"/>
      <c r="D168" s="152" t="s">
        <v>669</v>
      </c>
      <c r="E168" s="153" t="s">
        <v>577</v>
      </c>
      <c r="F168" s="154">
        <v>1027.5</v>
      </c>
      <c r="G168" s="153"/>
      <c r="H168" s="153">
        <v>1315</v>
      </c>
      <c r="I168" s="155">
        <v>1250</v>
      </c>
      <c r="J168" s="156" t="s">
        <v>664</v>
      </c>
      <c r="K168" s="157">
        <f t="shared" si="104"/>
        <v>287.5</v>
      </c>
      <c r="L168" s="158">
        <f t="shared" si="105"/>
        <v>0.27980535279805352</v>
      </c>
      <c r="M168" s="153" t="s">
        <v>580</v>
      </c>
      <c r="N168" s="159">
        <v>43244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45</v>
      </c>
      <c r="B169" s="151">
        <v>42367</v>
      </c>
      <c r="C169" s="151"/>
      <c r="D169" s="152" t="s">
        <v>670</v>
      </c>
      <c r="E169" s="153" t="s">
        <v>577</v>
      </c>
      <c r="F169" s="154">
        <v>465</v>
      </c>
      <c r="G169" s="153"/>
      <c r="H169" s="153">
        <v>540</v>
      </c>
      <c r="I169" s="155">
        <v>540</v>
      </c>
      <c r="J169" s="156" t="s">
        <v>664</v>
      </c>
      <c r="K169" s="157">
        <f t="shared" si="104"/>
        <v>75</v>
      </c>
      <c r="L169" s="158">
        <f t="shared" si="105"/>
        <v>0.16129032258064516</v>
      </c>
      <c r="M169" s="153" t="s">
        <v>580</v>
      </c>
      <c r="N169" s="159">
        <v>42530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46</v>
      </c>
      <c r="B170" s="151">
        <v>42380</v>
      </c>
      <c r="C170" s="151"/>
      <c r="D170" s="152" t="s">
        <v>399</v>
      </c>
      <c r="E170" s="153" t="s">
        <v>589</v>
      </c>
      <c r="F170" s="154">
        <v>81</v>
      </c>
      <c r="G170" s="153"/>
      <c r="H170" s="153">
        <v>110</v>
      </c>
      <c r="I170" s="155">
        <v>110</v>
      </c>
      <c r="J170" s="156" t="s">
        <v>664</v>
      </c>
      <c r="K170" s="157">
        <f t="shared" si="104"/>
        <v>29</v>
      </c>
      <c r="L170" s="158">
        <f t="shared" si="105"/>
        <v>0.35802469135802467</v>
      </c>
      <c r="M170" s="153" t="s">
        <v>580</v>
      </c>
      <c r="N170" s="159">
        <v>42745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47</v>
      </c>
      <c r="B171" s="151">
        <v>42382</v>
      </c>
      <c r="C171" s="151"/>
      <c r="D171" s="152" t="s">
        <v>671</v>
      </c>
      <c r="E171" s="153" t="s">
        <v>589</v>
      </c>
      <c r="F171" s="154">
        <v>417.5</v>
      </c>
      <c r="G171" s="153"/>
      <c r="H171" s="153">
        <v>547</v>
      </c>
      <c r="I171" s="155">
        <v>535</v>
      </c>
      <c r="J171" s="156" t="s">
        <v>664</v>
      </c>
      <c r="K171" s="157">
        <f t="shared" si="104"/>
        <v>129.5</v>
      </c>
      <c r="L171" s="158">
        <f t="shared" si="105"/>
        <v>0.31017964071856285</v>
      </c>
      <c r="M171" s="153" t="s">
        <v>580</v>
      </c>
      <c r="N171" s="159">
        <v>42578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48</v>
      </c>
      <c r="B172" s="151">
        <v>42408</v>
      </c>
      <c r="C172" s="151"/>
      <c r="D172" s="152" t="s">
        <v>672</v>
      </c>
      <c r="E172" s="153" t="s">
        <v>577</v>
      </c>
      <c r="F172" s="154">
        <v>650</v>
      </c>
      <c r="G172" s="153"/>
      <c r="H172" s="153">
        <v>800</v>
      </c>
      <c r="I172" s="155">
        <v>800</v>
      </c>
      <c r="J172" s="156" t="s">
        <v>664</v>
      </c>
      <c r="K172" s="157">
        <f t="shared" si="104"/>
        <v>150</v>
      </c>
      <c r="L172" s="158">
        <f t="shared" si="105"/>
        <v>0.23076923076923078</v>
      </c>
      <c r="M172" s="153" t="s">
        <v>580</v>
      </c>
      <c r="N172" s="159">
        <v>43154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49</v>
      </c>
      <c r="B173" s="151">
        <v>42433</v>
      </c>
      <c r="C173" s="151"/>
      <c r="D173" s="152" t="s">
        <v>237</v>
      </c>
      <c r="E173" s="153" t="s">
        <v>577</v>
      </c>
      <c r="F173" s="154">
        <v>437.5</v>
      </c>
      <c r="G173" s="153"/>
      <c r="H173" s="153">
        <v>504.5</v>
      </c>
      <c r="I173" s="155">
        <v>522</v>
      </c>
      <c r="J173" s="156" t="s">
        <v>673</v>
      </c>
      <c r="K173" s="157">
        <f t="shared" si="104"/>
        <v>67</v>
      </c>
      <c r="L173" s="158">
        <f t="shared" si="105"/>
        <v>0.15314285714285714</v>
      </c>
      <c r="M173" s="153" t="s">
        <v>580</v>
      </c>
      <c r="N173" s="159">
        <v>42480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50</v>
      </c>
      <c r="B174" s="151">
        <v>42438</v>
      </c>
      <c r="C174" s="151"/>
      <c r="D174" s="152" t="s">
        <v>674</v>
      </c>
      <c r="E174" s="153" t="s">
        <v>577</v>
      </c>
      <c r="F174" s="154">
        <v>189.5</v>
      </c>
      <c r="G174" s="153"/>
      <c r="H174" s="153">
        <v>218</v>
      </c>
      <c r="I174" s="155">
        <v>218</v>
      </c>
      <c r="J174" s="156" t="s">
        <v>664</v>
      </c>
      <c r="K174" s="157">
        <f t="shared" si="104"/>
        <v>28.5</v>
      </c>
      <c r="L174" s="158">
        <f t="shared" si="105"/>
        <v>0.15039577836411611</v>
      </c>
      <c r="M174" s="153" t="s">
        <v>580</v>
      </c>
      <c r="N174" s="159">
        <v>43034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0">
        <v>51</v>
      </c>
      <c r="B175" s="161">
        <v>42471</v>
      </c>
      <c r="C175" s="161"/>
      <c r="D175" s="169" t="s">
        <v>675</v>
      </c>
      <c r="E175" s="164" t="s">
        <v>577</v>
      </c>
      <c r="F175" s="164">
        <v>36.5</v>
      </c>
      <c r="G175" s="165"/>
      <c r="H175" s="165">
        <v>15.85</v>
      </c>
      <c r="I175" s="165">
        <v>60</v>
      </c>
      <c r="J175" s="166" t="s">
        <v>676</v>
      </c>
      <c r="K175" s="167">
        <f t="shared" si="104"/>
        <v>-20.65</v>
      </c>
      <c r="L175" s="168">
        <f t="shared" si="105"/>
        <v>-0.5657534246575342</v>
      </c>
      <c r="M175" s="164" t="s">
        <v>590</v>
      </c>
      <c r="N175" s="172">
        <v>43627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52</v>
      </c>
      <c r="B176" s="151">
        <v>42472</v>
      </c>
      <c r="C176" s="151"/>
      <c r="D176" s="152" t="s">
        <v>677</v>
      </c>
      <c r="E176" s="153" t="s">
        <v>577</v>
      </c>
      <c r="F176" s="154">
        <v>93</v>
      </c>
      <c r="G176" s="153"/>
      <c r="H176" s="153">
        <v>149</v>
      </c>
      <c r="I176" s="155">
        <v>140</v>
      </c>
      <c r="J176" s="156" t="s">
        <v>678</v>
      </c>
      <c r="K176" s="157">
        <f t="shared" si="104"/>
        <v>56</v>
      </c>
      <c r="L176" s="158">
        <f t="shared" si="105"/>
        <v>0.60215053763440862</v>
      </c>
      <c r="M176" s="153" t="s">
        <v>580</v>
      </c>
      <c r="N176" s="159">
        <v>42740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53</v>
      </c>
      <c r="B177" s="151">
        <v>42472</v>
      </c>
      <c r="C177" s="151"/>
      <c r="D177" s="152" t="s">
        <v>679</v>
      </c>
      <c r="E177" s="153" t="s">
        <v>577</v>
      </c>
      <c r="F177" s="154">
        <v>130</v>
      </c>
      <c r="G177" s="153"/>
      <c r="H177" s="153">
        <v>150</v>
      </c>
      <c r="I177" s="155" t="s">
        <v>680</v>
      </c>
      <c r="J177" s="156" t="s">
        <v>664</v>
      </c>
      <c r="K177" s="157">
        <f t="shared" si="104"/>
        <v>20</v>
      </c>
      <c r="L177" s="158">
        <f t="shared" si="105"/>
        <v>0.15384615384615385</v>
      </c>
      <c r="M177" s="153" t="s">
        <v>580</v>
      </c>
      <c r="N177" s="159">
        <v>42564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54</v>
      </c>
      <c r="B178" s="151">
        <v>42473</v>
      </c>
      <c r="C178" s="151"/>
      <c r="D178" s="152" t="s">
        <v>681</v>
      </c>
      <c r="E178" s="153" t="s">
        <v>577</v>
      </c>
      <c r="F178" s="154">
        <v>196</v>
      </c>
      <c r="G178" s="153"/>
      <c r="H178" s="153">
        <v>299</v>
      </c>
      <c r="I178" s="155">
        <v>299</v>
      </c>
      <c r="J178" s="156" t="s">
        <v>664</v>
      </c>
      <c r="K178" s="157">
        <v>103</v>
      </c>
      <c r="L178" s="158">
        <v>0.52551020408163296</v>
      </c>
      <c r="M178" s="153" t="s">
        <v>580</v>
      </c>
      <c r="N178" s="159">
        <v>42620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55</v>
      </c>
      <c r="B179" s="151">
        <v>42473</v>
      </c>
      <c r="C179" s="151"/>
      <c r="D179" s="152" t="s">
        <v>682</v>
      </c>
      <c r="E179" s="153" t="s">
        <v>577</v>
      </c>
      <c r="F179" s="154">
        <v>88</v>
      </c>
      <c r="G179" s="153"/>
      <c r="H179" s="153">
        <v>103</v>
      </c>
      <c r="I179" s="155">
        <v>103</v>
      </c>
      <c r="J179" s="156" t="s">
        <v>664</v>
      </c>
      <c r="K179" s="157">
        <v>15</v>
      </c>
      <c r="L179" s="158">
        <v>0.170454545454545</v>
      </c>
      <c r="M179" s="153" t="s">
        <v>580</v>
      </c>
      <c r="N179" s="159">
        <v>42530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0">
        <v>56</v>
      </c>
      <c r="B180" s="151">
        <v>42492</v>
      </c>
      <c r="C180" s="151"/>
      <c r="D180" s="152" t="s">
        <v>683</v>
      </c>
      <c r="E180" s="153" t="s">
        <v>577</v>
      </c>
      <c r="F180" s="154">
        <v>127.5</v>
      </c>
      <c r="G180" s="153"/>
      <c r="H180" s="153">
        <v>148</v>
      </c>
      <c r="I180" s="155" t="s">
        <v>684</v>
      </c>
      <c r="J180" s="156" t="s">
        <v>664</v>
      </c>
      <c r="K180" s="157">
        <f t="shared" ref="K180:K184" si="106">H180-F180</f>
        <v>20.5</v>
      </c>
      <c r="L180" s="158">
        <f t="shared" ref="L180:L184" si="107">K180/F180</f>
        <v>0.16078431372549021</v>
      </c>
      <c r="M180" s="153" t="s">
        <v>580</v>
      </c>
      <c r="N180" s="159">
        <v>42564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0">
        <v>57</v>
      </c>
      <c r="B181" s="151">
        <v>42493</v>
      </c>
      <c r="C181" s="151"/>
      <c r="D181" s="152" t="s">
        <v>685</v>
      </c>
      <c r="E181" s="153" t="s">
        <v>577</v>
      </c>
      <c r="F181" s="154">
        <v>675</v>
      </c>
      <c r="G181" s="153"/>
      <c r="H181" s="153">
        <v>815</v>
      </c>
      <c r="I181" s="155" t="s">
        <v>686</v>
      </c>
      <c r="J181" s="156" t="s">
        <v>664</v>
      </c>
      <c r="K181" s="157">
        <f t="shared" si="106"/>
        <v>140</v>
      </c>
      <c r="L181" s="158">
        <f t="shared" si="107"/>
        <v>0.2074074074074074</v>
      </c>
      <c r="M181" s="153" t="s">
        <v>580</v>
      </c>
      <c r="N181" s="159">
        <v>43154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0">
        <v>58</v>
      </c>
      <c r="B182" s="161">
        <v>42522</v>
      </c>
      <c r="C182" s="161"/>
      <c r="D182" s="162" t="s">
        <v>687</v>
      </c>
      <c r="E182" s="163" t="s">
        <v>577</v>
      </c>
      <c r="F182" s="164">
        <v>500</v>
      </c>
      <c r="G182" s="164"/>
      <c r="H182" s="165">
        <v>232.5</v>
      </c>
      <c r="I182" s="165" t="s">
        <v>688</v>
      </c>
      <c r="J182" s="166" t="s">
        <v>689</v>
      </c>
      <c r="K182" s="167">
        <f t="shared" si="106"/>
        <v>-267.5</v>
      </c>
      <c r="L182" s="168">
        <f t="shared" si="107"/>
        <v>-0.53500000000000003</v>
      </c>
      <c r="M182" s="164" t="s">
        <v>590</v>
      </c>
      <c r="N182" s="161">
        <v>43735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59</v>
      </c>
      <c r="B183" s="151">
        <v>42527</v>
      </c>
      <c r="C183" s="151"/>
      <c r="D183" s="152" t="s">
        <v>532</v>
      </c>
      <c r="E183" s="153" t="s">
        <v>577</v>
      </c>
      <c r="F183" s="154">
        <v>110</v>
      </c>
      <c r="G183" s="153"/>
      <c r="H183" s="153">
        <v>126.5</v>
      </c>
      <c r="I183" s="155">
        <v>125</v>
      </c>
      <c r="J183" s="156" t="s">
        <v>616</v>
      </c>
      <c r="K183" s="157">
        <f t="shared" si="106"/>
        <v>16.5</v>
      </c>
      <c r="L183" s="158">
        <f t="shared" si="107"/>
        <v>0.15</v>
      </c>
      <c r="M183" s="153" t="s">
        <v>580</v>
      </c>
      <c r="N183" s="159">
        <v>42552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60</v>
      </c>
      <c r="B184" s="151">
        <v>42538</v>
      </c>
      <c r="C184" s="151"/>
      <c r="D184" s="152" t="s">
        <v>690</v>
      </c>
      <c r="E184" s="153" t="s">
        <v>577</v>
      </c>
      <c r="F184" s="154">
        <v>44</v>
      </c>
      <c r="G184" s="153"/>
      <c r="H184" s="153">
        <v>69.5</v>
      </c>
      <c r="I184" s="155">
        <v>69.5</v>
      </c>
      <c r="J184" s="156" t="s">
        <v>691</v>
      </c>
      <c r="K184" s="157">
        <f t="shared" si="106"/>
        <v>25.5</v>
      </c>
      <c r="L184" s="158">
        <f t="shared" si="107"/>
        <v>0.57954545454545459</v>
      </c>
      <c r="M184" s="153" t="s">
        <v>580</v>
      </c>
      <c r="N184" s="159">
        <v>42977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0">
        <v>61</v>
      </c>
      <c r="B185" s="151">
        <v>42549</v>
      </c>
      <c r="C185" s="151"/>
      <c r="D185" s="152" t="s">
        <v>692</v>
      </c>
      <c r="E185" s="153" t="s">
        <v>577</v>
      </c>
      <c r="F185" s="154">
        <v>262.5</v>
      </c>
      <c r="G185" s="153"/>
      <c r="H185" s="153">
        <v>340</v>
      </c>
      <c r="I185" s="155">
        <v>333</v>
      </c>
      <c r="J185" s="156" t="s">
        <v>693</v>
      </c>
      <c r="K185" s="157">
        <v>77.5</v>
      </c>
      <c r="L185" s="158">
        <v>0.29523809523809502</v>
      </c>
      <c r="M185" s="153" t="s">
        <v>580</v>
      </c>
      <c r="N185" s="159">
        <v>43017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62</v>
      </c>
      <c r="B186" s="151">
        <v>42549</v>
      </c>
      <c r="C186" s="151"/>
      <c r="D186" s="152" t="s">
        <v>694</v>
      </c>
      <c r="E186" s="153" t="s">
        <v>577</v>
      </c>
      <c r="F186" s="154">
        <v>840</v>
      </c>
      <c r="G186" s="153"/>
      <c r="H186" s="153">
        <v>1230</v>
      </c>
      <c r="I186" s="155">
        <v>1230</v>
      </c>
      <c r="J186" s="156" t="s">
        <v>664</v>
      </c>
      <c r="K186" s="157">
        <v>390</v>
      </c>
      <c r="L186" s="158">
        <v>0.46428571428571402</v>
      </c>
      <c r="M186" s="153" t="s">
        <v>580</v>
      </c>
      <c r="N186" s="159">
        <v>42649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73">
        <v>63</v>
      </c>
      <c r="B187" s="174">
        <v>42556</v>
      </c>
      <c r="C187" s="174"/>
      <c r="D187" s="175" t="s">
        <v>695</v>
      </c>
      <c r="E187" s="176" t="s">
        <v>577</v>
      </c>
      <c r="F187" s="176">
        <v>395</v>
      </c>
      <c r="G187" s="177"/>
      <c r="H187" s="177">
        <f>(468.5+342.5)/2</f>
        <v>405.5</v>
      </c>
      <c r="I187" s="177">
        <v>510</v>
      </c>
      <c r="J187" s="178" t="s">
        <v>696</v>
      </c>
      <c r="K187" s="179">
        <f t="shared" ref="K187:K193" si="108">H187-F187</f>
        <v>10.5</v>
      </c>
      <c r="L187" s="180">
        <f t="shared" ref="L187:L193" si="109">K187/F187</f>
        <v>2.6582278481012658E-2</v>
      </c>
      <c r="M187" s="176" t="s">
        <v>597</v>
      </c>
      <c r="N187" s="174">
        <v>43606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0">
        <v>64</v>
      </c>
      <c r="B188" s="161">
        <v>42584</v>
      </c>
      <c r="C188" s="161"/>
      <c r="D188" s="162" t="s">
        <v>697</v>
      </c>
      <c r="E188" s="163" t="s">
        <v>589</v>
      </c>
      <c r="F188" s="164">
        <f>169.5-12.8</f>
        <v>156.69999999999999</v>
      </c>
      <c r="G188" s="164"/>
      <c r="H188" s="165">
        <v>77</v>
      </c>
      <c r="I188" s="165" t="s">
        <v>698</v>
      </c>
      <c r="J188" s="166" t="s">
        <v>699</v>
      </c>
      <c r="K188" s="167">
        <f t="shared" si="108"/>
        <v>-79.699999999999989</v>
      </c>
      <c r="L188" s="168">
        <f t="shared" si="109"/>
        <v>-0.50861518825781749</v>
      </c>
      <c r="M188" s="164" t="s">
        <v>590</v>
      </c>
      <c r="N188" s="161">
        <v>43522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0">
        <v>65</v>
      </c>
      <c r="B189" s="161">
        <v>42586</v>
      </c>
      <c r="C189" s="161"/>
      <c r="D189" s="162" t="s">
        <v>700</v>
      </c>
      <c r="E189" s="163" t="s">
        <v>577</v>
      </c>
      <c r="F189" s="164">
        <v>400</v>
      </c>
      <c r="G189" s="164"/>
      <c r="H189" s="165">
        <v>305</v>
      </c>
      <c r="I189" s="165">
        <v>475</v>
      </c>
      <c r="J189" s="166" t="s">
        <v>701</v>
      </c>
      <c r="K189" s="167">
        <f t="shared" si="108"/>
        <v>-95</v>
      </c>
      <c r="L189" s="168">
        <f t="shared" si="109"/>
        <v>-0.23749999999999999</v>
      </c>
      <c r="M189" s="164" t="s">
        <v>590</v>
      </c>
      <c r="N189" s="161">
        <v>43606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0">
        <v>66</v>
      </c>
      <c r="B190" s="151">
        <v>42593</v>
      </c>
      <c r="C190" s="151"/>
      <c r="D190" s="152" t="s">
        <v>702</v>
      </c>
      <c r="E190" s="153" t="s">
        <v>577</v>
      </c>
      <c r="F190" s="154">
        <v>86.5</v>
      </c>
      <c r="G190" s="153"/>
      <c r="H190" s="153">
        <v>130</v>
      </c>
      <c r="I190" s="155">
        <v>130</v>
      </c>
      <c r="J190" s="156" t="s">
        <v>703</v>
      </c>
      <c r="K190" s="157">
        <f t="shared" si="108"/>
        <v>43.5</v>
      </c>
      <c r="L190" s="158">
        <f t="shared" si="109"/>
        <v>0.50289017341040465</v>
      </c>
      <c r="M190" s="153" t="s">
        <v>580</v>
      </c>
      <c r="N190" s="159">
        <v>43091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0">
        <v>67</v>
      </c>
      <c r="B191" s="161">
        <v>42600</v>
      </c>
      <c r="C191" s="161"/>
      <c r="D191" s="162" t="s">
        <v>122</v>
      </c>
      <c r="E191" s="163" t="s">
        <v>577</v>
      </c>
      <c r="F191" s="164">
        <v>133.5</v>
      </c>
      <c r="G191" s="164"/>
      <c r="H191" s="165">
        <v>126.5</v>
      </c>
      <c r="I191" s="165">
        <v>178</v>
      </c>
      <c r="J191" s="166" t="s">
        <v>704</v>
      </c>
      <c r="K191" s="167">
        <f t="shared" si="108"/>
        <v>-7</v>
      </c>
      <c r="L191" s="168">
        <f t="shared" si="109"/>
        <v>-5.2434456928838954E-2</v>
      </c>
      <c r="M191" s="164" t="s">
        <v>590</v>
      </c>
      <c r="N191" s="161">
        <v>42615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0">
        <v>68</v>
      </c>
      <c r="B192" s="151">
        <v>42613</v>
      </c>
      <c r="C192" s="151"/>
      <c r="D192" s="152" t="s">
        <v>705</v>
      </c>
      <c r="E192" s="153" t="s">
        <v>577</v>
      </c>
      <c r="F192" s="154">
        <v>560</v>
      </c>
      <c r="G192" s="153"/>
      <c r="H192" s="153">
        <v>725</v>
      </c>
      <c r="I192" s="155">
        <v>725</v>
      </c>
      <c r="J192" s="156" t="s">
        <v>610</v>
      </c>
      <c r="K192" s="157">
        <f t="shared" si="108"/>
        <v>165</v>
      </c>
      <c r="L192" s="158">
        <f t="shared" si="109"/>
        <v>0.29464285714285715</v>
      </c>
      <c r="M192" s="153" t="s">
        <v>580</v>
      </c>
      <c r="N192" s="159">
        <v>42456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69</v>
      </c>
      <c r="B193" s="151">
        <v>42614</v>
      </c>
      <c r="C193" s="151"/>
      <c r="D193" s="152" t="s">
        <v>706</v>
      </c>
      <c r="E193" s="153" t="s">
        <v>577</v>
      </c>
      <c r="F193" s="154">
        <v>160.5</v>
      </c>
      <c r="G193" s="153"/>
      <c r="H193" s="153">
        <v>210</v>
      </c>
      <c r="I193" s="155">
        <v>210</v>
      </c>
      <c r="J193" s="156" t="s">
        <v>610</v>
      </c>
      <c r="K193" s="157">
        <f t="shared" si="108"/>
        <v>49.5</v>
      </c>
      <c r="L193" s="158">
        <f t="shared" si="109"/>
        <v>0.30841121495327101</v>
      </c>
      <c r="M193" s="153" t="s">
        <v>580</v>
      </c>
      <c r="N193" s="159">
        <v>42871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0">
        <v>70</v>
      </c>
      <c r="B194" s="151">
        <v>42646</v>
      </c>
      <c r="C194" s="151"/>
      <c r="D194" s="152" t="s">
        <v>409</v>
      </c>
      <c r="E194" s="153" t="s">
        <v>577</v>
      </c>
      <c r="F194" s="154">
        <v>430</v>
      </c>
      <c r="G194" s="153"/>
      <c r="H194" s="153">
        <v>596</v>
      </c>
      <c r="I194" s="155">
        <v>575</v>
      </c>
      <c r="J194" s="156" t="s">
        <v>707</v>
      </c>
      <c r="K194" s="157">
        <v>166</v>
      </c>
      <c r="L194" s="158">
        <v>0.38604651162790699</v>
      </c>
      <c r="M194" s="153" t="s">
        <v>580</v>
      </c>
      <c r="N194" s="159">
        <v>42769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71</v>
      </c>
      <c r="B195" s="151">
        <v>42657</v>
      </c>
      <c r="C195" s="151"/>
      <c r="D195" s="152" t="s">
        <v>708</v>
      </c>
      <c r="E195" s="153" t="s">
        <v>577</v>
      </c>
      <c r="F195" s="154">
        <v>280</v>
      </c>
      <c r="G195" s="153"/>
      <c r="H195" s="153">
        <v>345</v>
      </c>
      <c r="I195" s="155">
        <v>345</v>
      </c>
      <c r="J195" s="156" t="s">
        <v>610</v>
      </c>
      <c r="K195" s="157">
        <f t="shared" ref="K195:K200" si="110">H195-F195</f>
        <v>65</v>
      </c>
      <c r="L195" s="158">
        <f t="shared" ref="L195:L196" si="111">K195/F195</f>
        <v>0.23214285714285715</v>
      </c>
      <c r="M195" s="153" t="s">
        <v>580</v>
      </c>
      <c r="N195" s="159">
        <v>42814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72</v>
      </c>
      <c r="B196" s="151">
        <v>42657</v>
      </c>
      <c r="C196" s="151"/>
      <c r="D196" s="152" t="s">
        <v>709</v>
      </c>
      <c r="E196" s="153" t="s">
        <v>577</v>
      </c>
      <c r="F196" s="154">
        <v>245</v>
      </c>
      <c r="G196" s="153"/>
      <c r="H196" s="153">
        <v>325.5</v>
      </c>
      <c r="I196" s="155">
        <v>330</v>
      </c>
      <c r="J196" s="156" t="s">
        <v>710</v>
      </c>
      <c r="K196" s="157">
        <f t="shared" si="110"/>
        <v>80.5</v>
      </c>
      <c r="L196" s="158">
        <f t="shared" si="111"/>
        <v>0.32857142857142857</v>
      </c>
      <c r="M196" s="153" t="s">
        <v>580</v>
      </c>
      <c r="N196" s="159">
        <v>42769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0">
        <v>73</v>
      </c>
      <c r="B197" s="151">
        <v>42660</v>
      </c>
      <c r="C197" s="151"/>
      <c r="D197" s="152" t="s">
        <v>711</v>
      </c>
      <c r="E197" s="153" t="s">
        <v>577</v>
      </c>
      <c r="F197" s="154">
        <v>125</v>
      </c>
      <c r="G197" s="153"/>
      <c r="H197" s="153">
        <v>160</v>
      </c>
      <c r="I197" s="155">
        <v>160</v>
      </c>
      <c r="J197" s="156" t="s">
        <v>664</v>
      </c>
      <c r="K197" s="157">
        <f t="shared" si="110"/>
        <v>35</v>
      </c>
      <c r="L197" s="158">
        <v>0.28000000000000003</v>
      </c>
      <c r="M197" s="153" t="s">
        <v>580</v>
      </c>
      <c r="N197" s="159">
        <v>42803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0">
        <v>74</v>
      </c>
      <c r="B198" s="151">
        <v>42660</v>
      </c>
      <c r="C198" s="151"/>
      <c r="D198" s="152" t="s">
        <v>712</v>
      </c>
      <c r="E198" s="153" t="s">
        <v>577</v>
      </c>
      <c r="F198" s="154">
        <v>114</v>
      </c>
      <c r="G198" s="153"/>
      <c r="H198" s="153">
        <v>145</v>
      </c>
      <c r="I198" s="155">
        <v>145</v>
      </c>
      <c r="J198" s="156" t="s">
        <v>664</v>
      </c>
      <c r="K198" s="157">
        <f t="shared" si="110"/>
        <v>31</v>
      </c>
      <c r="L198" s="158">
        <f t="shared" ref="L198:L200" si="112">K198/F198</f>
        <v>0.27192982456140352</v>
      </c>
      <c r="M198" s="153" t="s">
        <v>580</v>
      </c>
      <c r="N198" s="159">
        <v>42859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0">
        <v>75</v>
      </c>
      <c r="B199" s="151">
        <v>42660</v>
      </c>
      <c r="C199" s="151"/>
      <c r="D199" s="152" t="s">
        <v>713</v>
      </c>
      <c r="E199" s="153" t="s">
        <v>577</v>
      </c>
      <c r="F199" s="154">
        <v>212</v>
      </c>
      <c r="G199" s="153"/>
      <c r="H199" s="153">
        <v>280</v>
      </c>
      <c r="I199" s="155">
        <v>276</v>
      </c>
      <c r="J199" s="156" t="s">
        <v>714</v>
      </c>
      <c r="K199" s="157">
        <f t="shared" si="110"/>
        <v>68</v>
      </c>
      <c r="L199" s="158">
        <f t="shared" si="112"/>
        <v>0.32075471698113206</v>
      </c>
      <c r="M199" s="153" t="s">
        <v>580</v>
      </c>
      <c r="N199" s="159">
        <v>42858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76</v>
      </c>
      <c r="B200" s="151">
        <v>42678</v>
      </c>
      <c r="C200" s="151"/>
      <c r="D200" s="152" t="s">
        <v>456</v>
      </c>
      <c r="E200" s="153" t="s">
        <v>577</v>
      </c>
      <c r="F200" s="154">
        <v>155</v>
      </c>
      <c r="G200" s="153"/>
      <c r="H200" s="153">
        <v>210</v>
      </c>
      <c r="I200" s="155">
        <v>210</v>
      </c>
      <c r="J200" s="156" t="s">
        <v>715</v>
      </c>
      <c r="K200" s="157">
        <f t="shared" si="110"/>
        <v>55</v>
      </c>
      <c r="L200" s="158">
        <f t="shared" si="112"/>
        <v>0.35483870967741937</v>
      </c>
      <c r="M200" s="153" t="s">
        <v>580</v>
      </c>
      <c r="N200" s="159">
        <v>42944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0">
        <v>77</v>
      </c>
      <c r="B201" s="161">
        <v>42710</v>
      </c>
      <c r="C201" s="161"/>
      <c r="D201" s="162" t="s">
        <v>716</v>
      </c>
      <c r="E201" s="163" t="s">
        <v>577</v>
      </c>
      <c r="F201" s="164">
        <v>150.5</v>
      </c>
      <c r="G201" s="164"/>
      <c r="H201" s="165">
        <v>72.5</v>
      </c>
      <c r="I201" s="165">
        <v>174</v>
      </c>
      <c r="J201" s="166" t="s">
        <v>717</v>
      </c>
      <c r="K201" s="167">
        <v>-78</v>
      </c>
      <c r="L201" s="168">
        <v>-0.51827242524916906</v>
      </c>
      <c r="M201" s="164" t="s">
        <v>590</v>
      </c>
      <c r="N201" s="161">
        <v>43333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0">
        <v>78</v>
      </c>
      <c r="B202" s="151">
        <v>42712</v>
      </c>
      <c r="C202" s="151"/>
      <c r="D202" s="152" t="s">
        <v>718</v>
      </c>
      <c r="E202" s="153" t="s">
        <v>577</v>
      </c>
      <c r="F202" s="154">
        <v>380</v>
      </c>
      <c r="G202" s="153"/>
      <c r="H202" s="153">
        <v>478</v>
      </c>
      <c r="I202" s="155">
        <v>468</v>
      </c>
      <c r="J202" s="156" t="s">
        <v>664</v>
      </c>
      <c r="K202" s="157">
        <f t="shared" ref="K202:K204" si="113">H202-F202</f>
        <v>98</v>
      </c>
      <c r="L202" s="158">
        <f t="shared" ref="L202:L204" si="114">K202/F202</f>
        <v>0.25789473684210529</v>
      </c>
      <c r="M202" s="153" t="s">
        <v>580</v>
      </c>
      <c r="N202" s="159">
        <v>43025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0">
        <v>79</v>
      </c>
      <c r="B203" s="151">
        <v>42734</v>
      </c>
      <c r="C203" s="151"/>
      <c r="D203" s="152" t="s">
        <v>121</v>
      </c>
      <c r="E203" s="153" t="s">
        <v>577</v>
      </c>
      <c r="F203" s="154">
        <v>305</v>
      </c>
      <c r="G203" s="153"/>
      <c r="H203" s="153">
        <v>375</v>
      </c>
      <c r="I203" s="155">
        <v>375</v>
      </c>
      <c r="J203" s="156" t="s">
        <v>664</v>
      </c>
      <c r="K203" s="157">
        <f t="shared" si="113"/>
        <v>70</v>
      </c>
      <c r="L203" s="158">
        <f t="shared" si="114"/>
        <v>0.22950819672131148</v>
      </c>
      <c r="M203" s="153" t="s">
        <v>580</v>
      </c>
      <c r="N203" s="159">
        <v>42768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0">
        <v>80</v>
      </c>
      <c r="B204" s="151">
        <v>42739</v>
      </c>
      <c r="C204" s="151"/>
      <c r="D204" s="152" t="s">
        <v>104</v>
      </c>
      <c r="E204" s="153" t="s">
        <v>577</v>
      </c>
      <c r="F204" s="154">
        <v>99.5</v>
      </c>
      <c r="G204" s="153"/>
      <c r="H204" s="153">
        <v>158</v>
      </c>
      <c r="I204" s="155">
        <v>158</v>
      </c>
      <c r="J204" s="156" t="s">
        <v>664</v>
      </c>
      <c r="K204" s="157">
        <f t="shared" si="113"/>
        <v>58.5</v>
      </c>
      <c r="L204" s="158">
        <f t="shared" si="114"/>
        <v>0.5879396984924623</v>
      </c>
      <c r="M204" s="153" t="s">
        <v>580</v>
      </c>
      <c r="N204" s="159">
        <v>42898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0">
        <v>81</v>
      </c>
      <c r="B205" s="151">
        <v>42739</v>
      </c>
      <c r="C205" s="151"/>
      <c r="D205" s="152" t="s">
        <v>104</v>
      </c>
      <c r="E205" s="153" t="s">
        <v>577</v>
      </c>
      <c r="F205" s="154">
        <v>99.5</v>
      </c>
      <c r="G205" s="153"/>
      <c r="H205" s="153">
        <v>158</v>
      </c>
      <c r="I205" s="155">
        <v>158</v>
      </c>
      <c r="J205" s="156" t="s">
        <v>664</v>
      </c>
      <c r="K205" s="157">
        <v>58.5</v>
      </c>
      <c r="L205" s="158">
        <v>0.58793969849246197</v>
      </c>
      <c r="M205" s="153" t="s">
        <v>580</v>
      </c>
      <c r="N205" s="159">
        <v>42898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0">
        <v>82</v>
      </c>
      <c r="B206" s="151">
        <v>42786</v>
      </c>
      <c r="C206" s="151"/>
      <c r="D206" s="152" t="s">
        <v>210</v>
      </c>
      <c r="E206" s="153" t="s">
        <v>577</v>
      </c>
      <c r="F206" s="154">
        <v>140.5</v>
      </c>
      <c r="G206" s="153"/>
      <c r="H206" s="153">
        <v>220</v>
      </c>
      <c r="I206" s="155">
        <v>220</v>
      </c>
      <c r="J206" s="156" t="s">
        <v>664</v>
      </c>
      <c r="K206" s="157">
        <f>H206-F206</f>
        <v>79.5</v>
      </c>
      <c r="L206" s="158">
        <f>K206/F206</f>
        <v>0.5658362989323843</v>
      </c>
      <c r="M206" s="153" t="s">
        <v>580</v>
      </c>
      <c r="N206" s="159">
        <v>42864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0">
        <v>83</v>
      </c>
      <c r="B207" s="151">
        <v>42786</v>
      </c>
      <c r="C207" s="151"/>
      <c r="D207" s="152" t="s">
        <v>719</v>
      </c>
      <c r="E207" s="153" t="s">
        <v>577</v>
      </c>
      <c r="F207" s="154">
        <v>202.5</v>
      </c>
      <c r="G207" s="153"/>
      <c r="H207" s="153">
        <v>234</v>
      </c>
      <c r="I207" s="155">
        <v>234</v>
      </c>
      <c r="J207" s="156" t="s">
        <v>664</v>
      </c>
      <c r="K207" s="157">
        <v>31.5</v>
      </c>
      <c r="L207" s="158">
        <v>0.155555555555556</v>
      </c>
      <c r="M207" s="153" t="s">
        <v>580</v>
      </c>
      <c r="N207" s="159">
        <v>42836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0">
        <v>84</v>
      </c>
      <c r="B208" s="151">
        <v>42818</v>
      </c>
      <c r="C208" s="151"/>
      <c r="D208" s="152" t="s">
        <v>720</v>
      </c>
      <c r="E208" s="153" t="s">
        <v>577</v>
      </c>
      <c r="F208" s="154">
        <v>300.5</v>
      </c>
      <c r="G208" s="153"/>
      <c r="H208" s="153">
        <v>417.5</v>
      </c>
      <c r="I208" s="155">
        <v>420</v>
      </c>
      <c r="J208" s="156" t="s">
        <v>721</v>
      </c>
      <c r="K208" s="157">
        <f>H208-F208</f>
        <v>117</v>
      </c>
      <c r="L208" s="158">
        <f>K208/F208</f>
        <v>0.38935108153078202</v>
      </c>
      <c r="M208" s="153" t="s">
        <v>580</v>
      </c>
      <c r="N208" s="159">
        <v>43070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0">
        <v>85</v>
      </c>
      <c r="B209" s="151">
        <v>42818</v>
      </c>
      <c r="C209" s="151"/>
      <c r="D209" s="152" t="s">
        <v>694</v>
      </c>
      <c r="E209" s="153" t="s">
        <v>577</v>
      </c>
      <c r="F209" s="154">
        <v>850</v>
      </c>
      <c r="G209" s="153"/>
      <c r="H209" s="153">
        <v>1042.5</v>
      </c>
      <c r="I209" s="155">
        <v>1023</v>
      </c>
      <c r="J209" s="156" t="s">
        <v>722</v>
      </c>
      <c r="K209" s="157">
        <v>192.5</v>
      </c>
      <c r="L209" s="158">
        <v>0.22647058823529401</v>
      </c>
      <c r="M209" s="153" t="s">
        <v>580</v>
      </c>
      <c r="N209" s="159">
        <v>42830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0">
        <v>86</v>
      </c>
      <c r="B210" s="151">
        <v>42830</v>
      </c>
      <c r="C210" s="151"/>
      <c r="D210" s="152" t="s">
        <v>487</v>
      </c>
      <c r="E210" s="153" t="s">
        <v>577</v>
      </c>
      <c r="F210" s="154">
        <v>785</v>
      </c>
      <c r="G210" s="153"/>
      <c r="H210" s="153">
        <v>930</v>
      </c>
      <c r="I210" s="155">
        <v>920</v>
      </c>
      <c r="J210" s="156" t="s">
        <v>723</v>
      </c>
      <c r="K210" s="157">
        <f>H210-F210</f>
        <v>145</v>
      </c>
      <c r="L210" s="158">
        <f>K210/F210</f>
        <v>0.18471337579617833</v>
      </c>
      <c r="M210" s="153" t="s">
        <v>580</v>
      </c>
      <c r="N210" s="159">
        <v>42976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0">
        <v>87</v>
      </c>
      <c r="B211" s="161">
        <v>42831</v>
      </c>
      <c r="C211" s="161"/>
      <c r="D211" s="162" t="s">
        <v>724</v>
      </c>
      <c r="E211" s="163" t="s">
        <v>577</v>
      </c>
      <c r="F211" s="164">
        <v>40</v>
      </c>
      <c r="G211" s="164"/>
      <c r="H211" s="165">
        <v>13.1</v>
      </c>
      <c r="I211" s="165">
        <v>60</v>
      </c>
      <c r="J211" s="166" t="s">
        <v>725</v>
      </c>
      <c r="K211" s="167">
        <v>-26.9</v>
      </c>
      <c r="L211" s="168">
        <v>-0.67249999999999999</v>
      </c>
      <c r="M211" s="164" t="s">
        <v>590</v>
      </c>
      <c r="N211" s="161">
        <v>43138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0">
        <v>88</v>
      </c>
      <c r="B212" s="151">
        <v>42837</v>
      </c>
      <c r="C212" s="151"/>
      <c r="D212" s="152" t="s">
        <v>102</v>
      </c>
      <c r="E212" s="153" t="s">
        <v>577</v>
      </c>
      <c r="F212" s="154">
        <v>289.5</v>
      </c>
      <c r="G212" s="153"/>
      <c r="H212" s="153">
        <v>354</v>
      </c>
      <c r="I212" s="155">
        <v>360</v>
      </c>
      <c r="J212" s="156" t="s">
        <v>726</v>
      </c>
      <c r="K212" s="157">
        <f t="shared" ref="K212:K220" si="115">H212-F212</f>
        <v>64.5</v>
      </c>
      <c r="L212" s="158">
        <f t="shared" ref="L212:L220" si="116">K212/F212</f>
        <v>0.22279792746113988</v>
      </c>
      <c r="M212" s="153" t="s">
        <v>580</v>
      </c>
      <c r="N212" s="159">
        <v>43040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0">
        <v>89</v>
      </c>
      <c r="B213" s="151">
        <v>42845</v>
      </c>
      <c r="C213" s="151"/>
      <c r="D213" s="152" t="s">
        <v>428</v>
      </c>
      <c r="E213" s="153" t="s">
        <v>577</v>
      </c>
      <c r="F213" s="154">
        <v>700</v>
      </c>
      <c r="G213" s="153"/>
      <c r="H213" s="153">
        <v>840</v>
      </c>
      <c r="I213" s="155">
        <v>840</v>
      </c>
      <c r="J213" s="156" t="s">
        <v>727</v>
      </c>
      <c r="K213" s="157">
        <f t="shared" si="115"/>
        <v>140</v>
      </c>
      <c r="L213" s="158">
        <f t="shared" si="116"/>
        <v>0.2</v>
      </c>
      <c r="M213" s="153" t="s">
        <v>580</v>
      </c>
      <c r="N213" s="159">
        <v>42893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0">
        <v>90</v>
      </c>
      <c r="B214" s="151">
        <v>42887</v>
      </c>
      <c r="C214" s="151"/>
      <c r="D214" s="152" t="s">
        <v>728</v>
      </c>
      <c r="E214" s="153" t="s">
        <v>577</v>
      </c>
      <c r="F214" s="154">
        <v>130</v>
      </c>
      <c r="G214" s="153"/>
      <c r="H214" s="153">
        <v>144.25</v>
      </c>
      <c r="I214" s="155">
        <v>170</v>
      </c>
      <c r="J214" s="156" t="s">
        <v>729</v>
      </c>
      <c r="K214" s="157">
        <f t="shared" si="115"/>
        <v>14.25</v>
      </c>
      <c r="L214" s="158">
        <f t="shared" si="116"/>
        <v>0.10961538461538461</v>
      </c>
      <c r="M214" s="153" t="s">
        <v>580</v>
      </c>
      <c r="N214" s="159">
        <v>43675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0">
        <v>91</v>
      </c>
      <c r="B215" s="151">
        <v>42901</v>
      </c>
      <c r="C215" s="151"/>
      <c r="D215" s="152" t="s">
        <v>730</v>
      </c>
      <c r="E215" s="153" t="s">
        <v>577</v>
      </c>
      <c r="F215" s="154">
        <v>214.5</v>
      </c>
      <c r="G215" s="153"/>
      <c r="H215" s="153">
        <v>262</v>
      </c>
      <c r="I215" s="155">
        <v>262</v>
      </c>
      <c r="J215" s="156" t="s">
        <v>599</v>
      </c>
      <c r="K215" s="157">
        <f t="shared" si="115"/>
        <v>47.5</v>
      </c>
      <c r="L215" s="158">
        <f t="shared" si="116"/>
        <v>0.22144522144522144</v>
      </c>
      <c r="M215" s="153" t="s">
        <v>580</v>
      </c>
      <c r="N215" s="159">
        <v>42977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1">
        <v>92</v>
      </c>
      <c r="B216" s="182">
        <v>42933</v>
      </c>
      <c r="C216" s="182"/>
      <c r="D216" s="183" t="s">
        <v>731</v>
      </c>
      <c r="E216" s="184" t="s">
        <v>577</v>
      </c>
      <c r="F216" s="185">
        <v>370</v>
      </c>
      <c r="G216" s="184"/>
      <c r="H216" s="184">
        <v>447.5</v>
      </c>
      <c r="I216" s="186">
        <v>450</v>
      </c>
      <c r="J216" s="187" t="s">
        <v>664</v>
      </c>
      <c r="K216" s="157">
        <f t="shared" si="115"/>
        <v>77.5</v>
      </c>
      <c r="L216" s="188">
        <f t="shared" si="116"/>
        <v>0.20945945945945946</v>
      </c>
      <c r="M216" s="184" t="s">
        <v>580</v>
      </c>
      <c r="N216" s="189">
        <v>43035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1">
        <v>93</v>
      </c>
      <c r="B217" s="182">
        <v>42943</v>
      </c>
      <c r="C217" s="182"/>
      <c r="D217" s="183" t="s">
        <v>208</v>
      </c>
      <c r="E217" s="184" t="s">
        <v>577</v>
      </c>
      <c r="F217" s="185">
        <v>657.5</v>
      </c>
      <c r="G217" s="184"/>
      <c r="H217" s="184">
        <v>825</v>
      </c>
      <c r="I217" s="186">
        <v>820</v>
      </c>
      <c r="J217" s="187" t="s">
        <v>664</v>
      </c>
      <c r="K217" s="157">
        <f t="shared" si="115"/>
        <v>167.5</v>
      </c>
      <c r="L217" s="188">
        <f t="shared" si="116"/>
        <v>0.25475285171102663</v>
      </c>
      <c r="M217" s="184" t="s">
        <v>580</v>
      </c>
      <c r="N217" s="189">
        <v>43090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0">
        <v>94</v>
      </c>
      <c r="B218" s="151">
        <v>42964</v>
      </c>
      <c r="C218" s="151"/>
      <c r="D218" s="152" t="s">
        <v>382</v>
      </c>
      <c r="E218" s="153" t="s">
        <v>577</v>
      </c>
      <c r="F218" s="154">
        <v>605</v>
      </c>
      <c r="G218" s="153"/>
      <c r="H218" s="153">
        <v>750</v>
      </c>
      <c r="I218" s="155">
        <v>750</v>
      </c>
      <c r="J218" s="156" t="s">
        <v>723</v>
      </c>
      <c r="K218" s="157">
        <f t="shared" si="115"/>
        <v>145</v>
      </c>
      <c r="L218" s="158">
        <f t="shared" si="116"/>
        <v>0.23966942148760331</v>
      </c>
      <c r="M218" s="153" t="s">
        <v>580</v>
      </c>
      <c r="N218" s="159">
        <v>43027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60">
        <v>95</v>
      </c>
      <c r="B219" s="161">
        <v>42979</v>
      </c>
      <c r="C219" s="161"/>
      <c r="D219" s="169" t="s">
        <v>732</v>
      </c>
      <c r="E219" s="164" t="s">
        <v>577</v>
      </c>
      <c r="F219" s="164">
        <v>255</v>
      </c>
      <c r="G219" s="165"/>
      <c r="H219" s="165">
        <v>217.25</v>
      </c>
      <c r="I219" s="165">
        <v>320</v>
      </c>
      <c r="J219" s="166" t="s">
        <v>733</v>
      </c>
      <c r="K219" s="167">
        <f t="shared" si="115"/>
        <v>-37.75</v>
      </c>
      <c r="L219" s="170">
        <f t="shared" si="116"/>
        <v>-0.14803921568627451</v>
      </c>
      <c r="M219" s="164" t="s">
        <v>590</v>
      </c>
      <c r="N219" s="161">
        <v>43661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0">
        <v>96</v>
      </c>
      <c r="B220" s="151">
        <v>42997</v>
      </c>
      <c r="C220" s="151"/>
      <c r="D220" s="152" t="s">
        <v>734</v>
      </c>
      <c r="E220" s="153" t="s">
        <v>577</v>
      </c>
      <c r="F220" s="154">
        <v>215</v>
      </c>
      <c r="G220" s="153"/>
      <c r="H220" s="153">
        <v>258</v>
      </c>
      <c r="I220" s="155">
        <v>258</v>
      </c>
      <c r="J220" s="156" t="s">
        <v>664</v>
      </c>
      <c r="K220" s="157">
        <f t="shared" si="115"/>
        <v>43</v>
      </c>
      <c r="L220" s="158">
        <f t="shared" si="116"/>
        <v>0.2</v>
      </c>
      <c r="M220" s="153" t="s">
        <v>580</v>
      </c>
      <c r="N220" s="159">
        <v>43040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0">
        <v>97</v>
      </c>
      <c r="B221" s="151">
        <v>42997</v>
      </c>
      <c r="C221" s="151"/>
      <c r="D221" s="152" t="s">
        <v>734</v>
      </c>
      <c r="E221" s="153" t="s">
        <v>577</v>
      </c>
      <c r="F221" s="154">
        <v>215</v>
      </c>
      <c r="G221" s="153"/>
      <c r="H221" s="153">
        <v>258</v>
      </c>
      <c r="I221" s="155">
        <v>258</v>
      </c>
      <c r="J221" s="187" t="s">
        <v>664</v>
      </c>
      <c r="K221" s="157">
        <v>43</v>
      </c>
      <c r="L221" s="158">
        <v>0.2</v>
      </c>
      <c r="M221" s="153" t="s">
        <v>580</v>
      </c>
      <c r="N221" s="159">
        <v>43040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1">
        <v>98</v>
      </c>
      <c r="B222" s="182">
        <v>42998</v>
      </c>
      <c r="C222" s="182"/>
      <c r="D222" s="183" t="s">
        <v>735</v>
      </c>
      <c r="E222" s="184" t="s">
        <v>577</v>
      </c>
      <c r="F222" s="154">
        <v>75</v>
      </c>
      <c r="G222" s="184"/>
      <c r="H222" s="184">
        <v>90</v>
      </c>
      <c r="I222" s="186">
        <v>90</v>
      </c>
      <c r="J222" s="156" t="s">
        <v>736</v>
      </c>
      <c r="K222" s="157">
        <f t="shared" ref="K222:K227" si="117">H222-F222</f>
        <v>15</v>
      </c>
      <c r="L222" s="158">
        <f t="shared" ref="L222:L227" si="118">K222/F222</f>
        <v>0.2</v>
      </c>
      <c r="M222" s="153" t="s">
        <v>580</v>
      </c>
      <c r="N222" s="159">
        <v>43019</v>
      </c>
      <c r="O222" s="1"/>
      <c r="P222" s="1"/>
      <c r="Q222" s="228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1">
        <v>99</v>
      </c>
      <c r="B223" s="182">
        <v>43011</v>
      </c>
      <c r="C223" s="182"/>
      <c r="D223" s="183" t="s">
        <v>737</v>
      </c>
      <c r="E223" s="184" t="s">
        <v>577</v>
      </c>
      <c r="F223" s="185">
        <v>315</v>
      </c>
      <c r="G223" s="184"/>
      <c r="H223" s="184">
        <v>392</v>
      </c>
      <c r="I223" s="186">
        <v>384</v>
      </c>
      <c r="J223" s="187" t="s">
        <v>738</v>
      </c>
      <c r="K223" s="157">
        <f t="shared" si="117"/>
        <v>77</v>
      </c>
      <c r="L223" s="188">
        <f t="shared" si="118"/>
        <v>0.24444444444444444</v>
      </c>
      <c r="M223" s="184" t="s">
        <v>580</v>
      </c>
      <c r="N223" s="189">
        <v>43017</v>
      </c>
      <c r="O223" s="1"/>
      <c r="P223" s="1"/>
      <c r="Q223" s="228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1">
        <v>100</v>
      </c>
      <c r="B224" s="182">
        <v>43013</v>
      </c>
      <c r="C224" s="182"/>
      <c r="D224" s="183" t="s">
        <v>460</v>
      </c>
      <c r="E224" s="184" t="s">
        <v>577</v>
      </c>
      <c r="F224" s="185">
        <v>145</v>
      </c>
      <c r="G224" s="184"/>
      <c r="H224" s="184">
        <v>179</v>
      </c>
      <c r="I224" s="186">
        <v>180</v>
      </c>
      <c r="J224" s="187" t="s">
        <v>739</v>
      </c>
      <c r="K224" s="157">
        <f t="shared" si="117"/>
        <v>34</v>
      </c>
      <c r="L224" s="188">
        <f t="shared" si="118"/>
        <v>0.23448275862068965</v>
      </c>
      <c r="M224" s="184" t="s">
        <v>580</v>
      </c>
      <c r="N224" s="189">
        <v>43025</v>
      </c>
      <c r="O224" s="1"/>
      <c r="P224" s="1"/>
      <c r="Q224" s="228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1">
        <v>101</v>
      </c>
      <c r="B225" s="182">
        <v>43014</v>
      </c>
      <c r="C225" s="182"/>
      <c r="D225" s="183" t="s">
        <v>357</v>
      </c>
      <c r="E225" s="184" t="s">
        <v>577</v>
      </c>
      <c r="F225" s="185">
        <v>256</v>
      </c>
      <c r="G225" s="184"/>
      <c r="H225" s="184">
        <v>323</v>
      </c>
      <c r="I225" s="186">
        <v>320</v>
      </c>
      <c r="J225" s="187" t="s">
        <v>664</v>
      </c>
      <c r="K225" s="157">
        <f t="shared" si="117"/>
        <v>67</v>
      </c>
      <c r="L225" s="188">
        <f t="shared" si="118"/>
        <v>0.26171875</v>
      </c>
      <c r="M225" s="184" t="s">
        <v>580</v>
      </c>
      <c r="N225" s="189">
        <v>43067</v>
      </c>
      <c r="O225" s="1"/>
      <c r="P225" s="1"/>
      <c r="Q225" s="228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1">
        <v>102</v>
      </c>
      <c r="B226" s="182">
        <v>43017</v>
      </c>
      <c r="C226" s="182"/>
      <c r="D226" s="183" t="s">
        <v>371</v>
      </c>
      <c r="E226" s="184" t="s">
        <v>577</v>
      </c>
      <c r="F226" s="185">
        <v>137.5</v>
      </c>
      <c r="G226" s="184"/>
      <c r="H226" s="184">
        <v>184</v>
      </c>
      <c r="I226" s="186">
        <v>183</v>
      </c>
      <c r="J226" s="187" t="s">
        <v>740</v>
      </c>
      <c r="K226" s="157">
        <f t="shared" si="117"/>
        <v>46.5</v>
      </c>
      <c r="L226" s="188">
        <f t="shared" si="118"/>
        <v>0.33818181818181819</v>
      </c>
      <c r="M226" s="184" t="s">
        <v>580</v>
      </c>
      <c r="N226" s="189">
        <v>43108</v>
      </c>
      <c r="O226" s="1"/>
      <c r="P226" s="1"/>
      <c r="Q226" s="228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1">
        <v>103</v>
      </c>
      <c r="B227" s="182">
        <v>43018</v>
      </c>
      <c r="C227" s="182"/>
      <c r="D227" s="183" t="s">
        <v>741</v>
      </c>
      <c r="E227" s="184" t="s">
        <v>577</v>
      </c>
      <c r="F227" s="185">
        <v>125.5</v>
      </c>
      <c r="G227" s="184"/>
      <c r="H227" s="184">
        <v>158</v>
      </c>
      <c r="I227" s="186">
        <v>155</v>
      </c>
      <c r="J227" s="187" t="s">
        <v>742</v>
      </c>
      <c r="K227" s="157">
        <f t="shared" si="117"/>
        <v>32.5</v>
      </c>
      <c r="L227" s="188">
        <f t="shared" si="118"/>
        <v>0.25896414342629481</v>
      </c>
      <c r="M227" s="184" t="s">
        <v>580</v>
      </c>
      <c r="N227" s="189">
        <v>43067</v>
      </c>
      <c r="O227" s="1"/>
      <c r="P227" s="1"/>
      <c r="Q227" s="228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1">
        <v>104</v>
      </c>
      <c r="B228" s="182">
        <v>43018</v>
      </c>
      <c r="C228" s="182"/>
      <c r="D228" s="183" t="s">
        <v>743</v>
      </c>
      <c r="E228" s="184" t="s">
        <v>577</v>
      </c>
      <c r="F228" s="185">
        <v>895</v>
      </c>
      <c r="G228" s="184"/>
      <c r="H228" s="184">
        <v>1122.5</v>
      </c>
      <c r="I228" s="186">
        <v>1078</v>
      </c>
      <c r="J228" s="187" t="s">
        <v>744</v>
      </c>
      <c r="K228" s="157">
        <v>227.5</v>
      </c>
      <c r="L228" s="188">
        <v>0.25418994413407803</v>
      </c>
      <c r="M228" s="184" t="s">
        <v>580</v>
      </c>
      <c r="N228" s="189">
        <v>43117</v>
      </c>
      <c r="O228" s="1"/>
      <c r="P228" s="1"/>
      <c r="Q228" s="228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1">
        <v>105</v>
      </c>
      <c r="B229" s="182">
        <v>43020</v>
      </c>
      <c r="C229" s="182"/>
      <c r="D229" s="183" t="s">
        <v>366</v>
      </c>
      <c r="E229" s="184" t="s">
        <v>577</v>
      </c>
      <c r="F229" s="185">
        <v>525</v>
      </c>
      <c r="G229" s="184"/>
      <c r="H229" s="184">
        <v>629</v>
      </c>
      <c r="I229" s="186">
        <v>629</v>
      </c>
      <c r="J229" s="187" t="s">
        <v>664</v>
      </c>
      <c r="K229" s="157">
        <v>104</v>
      </c>
      <c r="L229" s="188">
        <v>0.19809523809523799</v>
      </c>
      <c r="M229" s="184" t="s">
        <v>580</v>
      </c>
      <c r="N229" s="189">
        <v>43119</v>
      </c>
      <c r="O229" s="1"/>
      <c r="P229" s="1"/>
      <c r="Q229" s="228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1">
        <v>106</v>
      </c>
      <c r="B230" s="182">
        <v>43046</v>
      </c>
      <c r="C230" s="182"/>
      <c r="D230" s="183" t="s">
        <v>404</v>
      </c>
      <c r="E230" s="184" t="s">
        <v>577</v>
      </c>
      <c r="F230" s="185">
        <v>740</v>
      </c>
      <c r="G230" s="184"/>
      <c r="H230" s="184">
        <v>892.5</v>
      </c>
      <c r="I230" s="186">
        <v>900</v>
      </c>
      <c r="J230" s="187" t="s">
        <v>745</v>
      </c>
      <c r="K230" s="157">
        <f t="shared" ref="K230:K232" si="119">H230-F230</f>
        <v>152.5</v>
      </c>
      <c r="L230" s="188">
        <f t="shared" ref="L230:L232" si="120">K230/F230</f>
        <v>0.20608108108108109</v>
      </c>
      <c r="M230" s="184" t="s">
        <v>580</v>
      </c>
      <c r="N230" s="189">
        <v>43052</v>
      </c>
      <c r="O230" s="1"/>
      <c r="P230" s="1"/>
      <c r="Q230" s="228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0">
        <v>107</v>
      </c>
      <c r="B231" s="151">
        <v>43073</v>
      </c>
      <c r="C231" s="151"/>
      <c r="D231" s="152" t="s">
        <v>746</v>
      </c>
      <c r="E231" s="153" t="s">
        <v>577</v>
      </c>
      <c r="F231" s="154">
        <v>118.5</v>
      </c>
      <c r="G231" s="153"/>
      <c r="H231" s="153">
        <v>143.5</v>
      </c>
      <c r="I231" s="155">
        <v>145</v>
      </c>
      <c r="J231" s="156" t="s">
        <v>747</v>
      </c>
      <c r="K231" s="157">
        <f t="shared" si="119"/>
        <v>25</v>
      </c>
      <c r="L231" s="158">
        <f t="shared" si="120"/>
        <v>0.2109704641350211</v>
      </c>
      <c r="M231" s="153" t="s">
        <v>580</v>
      </c>
      <c r="N231" s="159">
        <v>43097</v>
      </c>
      <c r="O231" s="1"/>
      <c r="P231" s="1"/>
      <c r="Q231" s="228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60">
        <v>108</v>
      </c>
      <c r="B232" s="161">
        <v>43090</v>
      </c>
      <c r="C232" s="161"/>
      <c r="D232" s="162" t="s">
        <v>433</v>
      </c>
      <c r="E232" s="163" t="s">
        <v>577</v>
      </c>
      <c r="F232" s="164">
        <v>715</v>
      </c>
      <c r="G232" s="164"/>
      <c r="H232" s="165">
        <v>500</v>
      </c>
      <c r="I232" s="165">
        <v>872</v>
      </c>
      <c r="J232" s="166" t="s">
        <v>748</v>
      </c>
      <c r="K232" s="167">
        <f t="shared" si="119"/>
        <v>-215</v>
      </c>
      <c r="L232" s="168">
        <f t="shared" si="120"/>
        <v>-0.30069930069930068</v>
      </c>
      <c r="M232" s="164" t="s">
        <v>590</v>
      </c>
      <c r="N232" s="161">
        <v>43670</v>
      </c>
      <c r="O232" s="1"/>
      <c r="P232" s="1"/>
      <c r="Q232" s="228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0">
        <v>109</v>
      </c>
      <c r="B233" s="151">
        <v>43098</v>
      </c>
      <c r="C233" s="151"/>
      <c r="D233" s="152" t="s">
        <v>737</v>
      </c>
      <c r="E233" s="153" t="s">
        <v>577</v>
      </c>
      <c r="F233" s="154">
        <v>435</v>
      </c>
      <c r="G233" s="153"/>
      <c r="H233" s="153">
        <v>542.5</v>
      </c>
      <c r="I233" s="155">
        <v>539</v>
      </c>
      <c r="J233" s="156" t="s">
        <v>664</v>
      </c>
      <c r="K233" s="157">
        <v>107.5</v>
      </c>
      <c r="L233" s="158">
        <v>0.247126436781609</v>
      </c>
      <c r="M233" s="153" t="s">
        <v>580</v>
      </c>
      <c r="N233" s="159">
        <v>43206</v>
      </c>
      <c r="O233" s="1"/>
      <c r="P233" s="1"/>
      <c r="Q233" s="228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0">
        <v>110</v>
      </c>
      <c r="B234" s="151">
        <v>43098</v>
      </c>
      <c r="C234" s="151"/>
      <c r="D234" s="152" t="s">
        <v>548</v>
      </c>
      <c r="E234" s="153" t="s">
        <v>577</v>
      </c>
      <c r="F234" s="154">
        <v>885</v>
      </c>
      <c r="G234" s="153"/>
      <c r="H234" s="153">
        <v>1090</v>
      </c>
      <c r="I234" s="155">
        <v>1084</v>
      </c>
      <c r="J234" s="156" t="s">
        <v>664</v>
      </c>
      <c r="K234" s="157">
        <v>205</v>
      </c>
      <c r="L234" s="158">
        <v>0.23163841807909599</v>
      </c>
      <c r="M234" s="153" t="s">
        <v>580</v>
      </c>
      <c r="N234" s="159">
        <v>43213</v>
      </c>
      <c r="O234" s="1"/>
      <c r="P234" s="1"/>
      <c r="Q234" s="228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0">
        <v>111</v>
      </c>
      <c r="B235" s="191">
        <v>43192</v>
      </c>
      <c r="C235" s="191"/>
      <c r="D235" s="169" t="s">
        <v>749</v>
      </c>
      <c r="E235" s="164" t="s">
        <v>577</v>
      </c>
      <c r="F235" s="192">
        <v>478.5</v>
      </c>
      <c r="G235" s="164"/>
      <c r="H235" s="164">
        <v>442</v>
      </c>
      <c r="I235" s="165">
        <v>613</v>
      </c>
      <c r="J235" s="166" t="s">
        <v>750</v>
      </c>
      <c r="K235" s="167">
        <f t="shared" ref="K235:K238" si="121">H235-F235</f>
        <v>-36.5</v>
      </c>
      <c r="L235" s="168">
        <f t="shared" ref="L235:L238" si="122">K235/F235</f>
        <v>-7.6280041797283177E-2</v>
      </c>
      <c r="M235" s="164" t="s">
        <v>590</v>
      </c>
      <c r="N235" s="161">
        <v>43762</v>
      </c>
      <c r="O235" s="1"/>
      <c r="P235" s="1"/>
      <c r="Q235" s="228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60">
        <v>112</v>
      </c>
      <c r="B236" s="161">
        <v>43194</v>
      </c>
      <c r="C236" s="161"/>
      <c r="D236" s="162" t="s">
        <v>751</v>
      </c>
      <c r="E236" s="163" t="s">
        <v>577</v>
      </c>
      <c r="F236" s="164">
        <f>141.5-7.3</f>
        <v>134.19999999999999</v>
      </c>
      <c r="G236" s="164"/>
      <c r="H236" s="165">
        <v>77</v>
      </c>
      <c r="I236" s="165">
        <v>180</v>
      </c>
      <c r="J236" s="166" t="s">
        <v>752</v>
      </c>
      <c r="K236" s="167">
        <f t="shared" si="121"/>
        <v>-57.199999999999989</v>
      </c>
      <c r="L236" s="168">
        <f t="shared" si="122"/>
        <v>-0.42622950819672129</v>
      </c>
      <c r="M236" s="164" t="s">
        <v>590</v>
      </c>
      <c r="N236" s="161">
        <v>43522</v>
      </c>
      <c r="O236" s="1"/>
      <c r="P236" s="1"/>
      <c r="Q236" s="228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60">
        <v>113</v>
      </c>
      <c r="B237" s="161">
        <v>43209</v>
      </c>
      <c r="C237" s="161"/>
      <c r="D237" s="162" t="s">
        <v>753</v>
      </c>
      <c r="E237" s="163" t="s">
        <v>577</v>
      </c>
      <c r="F237" s="164">
        <v>430</v>
      </c>
      <c r="G237" s="164"/>
      <c r="H237" s="165">
        <v>220</v>
      </c>
      <c r="I237" s="165">
        <v>537</v>
      </c>
      <c r="J237" s="166" t="s">
        <v>754</v>
      </c>
      <c r="K237" s="167">
        <f t="shared" si="121"/>
        <v>-210</v>
      </c>
      <c r="L237" s="168">
        <f t="shared" si="122"/>
        <v>-0.48837209302325579</v>
      </c>
      <c r="M237" s="164" t="s">
        <v>590</v>
      </c>
      <c r="N237" s="161">
        <v>43252</v>
      </c>
      <c r="O237" s="1"/>
      <c r="P237" s="1"/>
      <c r="Q237" s="228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1">
        <v>114</v>
      </c>
      <c r="B238" s="182">
        <v>43220</v>
      </c>
      <c r="C238" s="182"/>
      <c r="D238" s="183" t="s">
        <v>755</v>
      </c>
      <c r="E238" s="184" t="s">
        <v>577</v>
      </c>
      <c r="F238" s="184">
        <v>153.5</v>
      </c>
      <c r="G238" s="184"/>
      <c r="H238" s="184">
        <v>196</v>
      </c>
      <c r="I238" s="186">
        <v>196</v>
      </c>
      <c r="J238" s="156" t="s">
        <v>756</v>
      </c>
      <c r="K238" s="157">
        <f t="shared" si="121"/>
        <v>42.5</v>
      </c>
      <c r="L238" s="158">
        <f t="shared" si="122"/>
        <v>0.27687296416938112</v>
      </c>
      <c r="M238" s="153" t="s">
        <v>580</v>
      </c>
      <c r="N238" s="159">
        <v>43605</v>
      </c>
      <c r="O238" s="1"/>
      <c r="P238" s="1"/>
      <c r="Q238" s="228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60">
        <v>115</v>
      </c>
      <c r="B239" s="161">
        <v>43306</v>
      </c>
      <c r="C239" s="161"/>
      <c r="D239" s="162" t="s">
        <v>724</v>
      </c>
      <c r="E239" s="163" t="s">
        <v>577</v>
      </c>
      <c r="F239" s="164">
        <v>27.5</v>
      </c>
      <c r="G239" s="164"/>
      <c r="H239" s="165">
        <v>13.1</v>
      </c>
      <c r="I239" s="165">
        <v>60</v>
      </c>
      <c r="J239" s="166" t="s">
        <v>757</v>
      </c>
      <c r="K239" s="167">
        <v>-14.4</v>
      </c>
      <c r="L239" s="168">
        <v>-0.52363636363636401</v>
      </c>
      <c r="M239" s="164" t="s">
        <v>590</v>
      </c>
      <c r="N239" s="161">
        <v>43138</v>
      </c>
      <c r="O239" s="1"/>
      <c r="P239" s="1"/>
      <c r="Q239" s="228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90">
        <v>116</v>
      </c>
      <c r="B240" s="191">
        <v>43318</v>
      </c>
      <c r="C240" s="191"/>
      <c r="D240" s="169" t="s">
        <v>758</v>
      </c>
      <c r="E240" s="164" t="s">
        <v>577</v>
      </c>
      <c r="F240" s="164">
        <v>148.5</v>
      </c>
      <c r="G240" s="164"/>
      <c r="H240" s="164">
        <v>102</v>
      </c>
      <c r="I240" s="165">
        <v>182</v>
      </c>
      <c r="J240" s="166" t="s">
        <v>759</v>
      </c>
      <c r="K240" s="167">
        <f>H240-F240</f>
        <v>-46.5</v>
      </c>
      <c r="L240" s="168">
        <f>K240/F240</f>
        <v>-0.31313131313131315</v>
      </c>
      <c r="M240" s="164" t="s">
        <v>590</v>
      </c>
      <c r="N240" s="161">
        <v>43661</v>
      </c>
      <c r="O240" s="1"/>
      <c r="P240" s="1"/>
      <c r="Q240" s="228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0">
        <v>117</v>
      </c>
      <c r="B241" s="151">
        <v>43335</v>
      </c>
      <c r="C241" s="151"/>
      <c r="D241" s="152" t="s">
        <v>760</v>
      </c>
      <c r="E241" s="153" t="s">
        <v>577</v>
      </c>
      <c r="F241" s="184">
        <v>285</v>
      </c>
      <c r="G241" s="153"/>
      <c r="H241" s="153">
        <v>355</v>
      </c>
      <c r="I241" s="155">
        <v>364</v>
      </c>
      <c r="J241" s="156" t="s">
        <v>761</v>
      </c>
      <c r="K241" s="157">
        <v>70</v>
      </c>
      <c r="L241" s="158">
        <v>0.24561403508771901</v>
      </c>
      <c r="M241" s="153" t="s">
        <v>580</v>
      </c>
      <c r="N241" s="159">
        <v>43455</v>
      </c>
      <c r="O241" s="1"/>
      <c r="P241" s="1"/>
      <c r="Q241" s="228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0">
        <v>118</v>
      </c>
      <c r="B242" s="151">
        <v>43341</v>
      </c>
      <c r="C242" s="151"/>
      <c r="D242" s="152" t="s">
        <v>394</v>
      </c>
      <c r="E242" s="153" t="s">
        <v>577</v>
      </c>
      <c r="F242" s="184">
        <v>525</v>
      </c>
      <c r="G242" s="153"/>
      <c r="H242" s="153">
        <v>585</v>
      </c>
      <c r="I242" s="155">
        <v>635</v>
      </c>
      <c r="J242" s="156" t="s">
        <v>762</v>
      </c>
      <c r="K242" s="157">
        <f t="shared" ref="K242:K293" si="123">H242-F242</f>
        <v>60</v>
      </c>
      <c r="L242" s="158">
        <f t="shared" ref="L242:L293" si="124">K242/F242</f>
        <v>0.11428571428571428</v>
      </c>
      <c r="M242" s="153" t="s">
        <v>580</v>
      </c>
      <c r="N242" s="159">
        <v>43662</v>
      </c>
      <c r="O242" s="1"/>
      <c r="P242" s="1"/>
      <c r="Q242" s="228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0">
        <v>119</v>
      </c>
      <c r="B243" s="151">
        <v>43395</v>
      </c>
      <c r="C243" s="151"/>
      <c r="D243" s="152" t="s">
        <v>382</v>
      </c>
      <c r="E243" s="153" t="s">
        <v>577</v>
      </c>
      <c r="F243" s="184">
        <v>475</v>
      </c>
      <c r="G243" s="153"/>
      <c r="H243" s="153">
        <v>574</v>
      </c>
      <c r="I243" s="155">
        <v>570</v>
      </c>
      <c r="J243" s="156" t="s">
        <v>664</v>
      </c>
      <c r="K243" s="157">
        <f t="shared" si="123"/>
        <v>99</v>
      </c>
      <c r="L243" s="158">
        <f t="shared" si="124"/>
        <v>0.20842105263157895</v>
      </c>
      <c r="M243" s="153" t="s">
        <v>580</v>
      </c>
      <c r="N243" s="159">
        <v>43403</v>
      </c>
      <c r="O243" s="1"/>
      <c r="P243" s="1"/>
      <c r="Q243" s="228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1">
        <v>120</v>
      </c>
      <c r="B244" s="182">
        <v>43397</v>
      </c>
      <c r="C244" s="182"/>
      <c r="D244" s="183" t="s">
        <v>763</v>
      </c>
      <c r="E244" s="184" t="s">
        <v>577</v>
      </c>
      <c r="F244" s="184">
        <v>707.5</v>
      </c>
      <c r="G244" s="184"/>
      <c r="H244" s="184">
        <v>872</v>
      </c>
      <c r="I244" s="186">
        <v>872</v>
      </c>
      <c r="J244" s="187" t="s">
        <v>664</v>
      </c>
      <c r="K244" s="157">
        <f t="shared" si="123"/>
        <v>164.5</v>
      </c>
      <c r="L244" s="188">
        <f t="shared" si="124"/>
        <v>0.23250883392226149</v>
      </c>
      <c r="M244" s="184" t="s">
        <v>580</v>
      </c>
      <c r="N244" s="189">
        <v>43482</v>
      </c>
      <c r="O244" s="1"/>
      <c r="P244" s="1"/>
      <c r="Q244" s="228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1">
        <v>121</v>
      </c>
      <c r="B245" s="182">
        <v>43398</v>
      </c>
      <c r="C245" s="182"/>
      <c r="D245" s="183" t="s">
        <v>764</v>
      </c>
      <c r="E245" s="184" t="s">
        <v>577</v>
      </c>
      <c r="F245" s="184">
        <v>162</v>
      </c>
      <c r="G245" s="184"/>
      <c r="H245" s="184">
        <v>204</v>
      </c>
      <c r="I245" s="186">
        <v>209</v>
      </c>
      <c r="J245" s="187" t="s">
        <v>765</v>
      </c>
      <c r="K245" s="157">
        <f t="shared" si="123"/>
        <v>42</v>
      </c>
      <c r="L245" s="188">
        <f t="shared" si="124"/>
        <v>0.25925925925925924</v>
      </c>
      <c r="M245" s="184" t="s">
        <v>580</v>
      </c>
      <c r="N245" s="189">
        <v>43539</v>
      </c>
      <c r="O245" s="1"/>
      <c r="P245" s="1"/>
      <c r="Q245" s="228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122</v>
      </c>
      <c r="B246" s="182">
        <v>43399</v>
      </c>
      <c r="C246" s="182"/>
      <c r="D246" s="183" t="s">
        <v>480</v>
      </c>
      <c r="E246" s="184" t="s">
        <v>577</v>
      </c>
      <c r="F246" s="184">
        <v>240</v>
      </c>
      <c r="G246" s="184"/>
      <c r="H246" s="184">
        <v>297</v>
      </c>
      <c r="I246" s="186">
        <v>297</v>
      </c>
      <c r="J246" s="187" t="s">
        <v>664</v>
      </c>
      <c r="K246" s="193">
        <f t="shared" si="123"/>
        <v>57</v>
      </c>
      <c r="L246" s="188">
        <f t="shared" si="124"/>
        <v>0.23749999999999999</v>
      </c>
      <c r="M246" s="184" t="s">
        <v>580</v>
      </c>
      <c r="N246" s="189">
        <v>43417</v>
      </c>
      <c r="O246" s="1"/>
      <c r="P246" s="1"/>
      <c r="Q246" s="228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0">
        <v>123</v>
      </c>
      <c r="B247" s="151">
        <v>43439</v>
      </c>
      <c r="C247" s="151"/>
      <c r="D247" s="152" t="s">
        <v>766</v>
      </c>
      <c r="E247" s="153" t="s">
        <v>577</v>
      </c>
      <c r="F247" s="153">
        <v>202.5</v>
      </c>
      <c r="G247" s="153"/>
      <c r="H247" s="153">
        <v>255</v>
      </c>
      <c r="I247" s="155">
        <v>252</v>
      </c>
      <c r="J247" s="156" t="s">
        <v>664</v>
      </c>
      <c r="K247" s="157">
        <f t="shared" si="123"/>
        <v>52.5</v>
      </c>
      <c r="L247" s="158">
        <f t="shared" si="124"/>
        <v>0.25925925925925924</v>
      </c>
      <c r="M247" s="153" t="s">
        <v>580</v>
      </c>
      <c r="N247" s="159">
        <v>43542</v>
      </c>
      <c r="O247" s="1"/>
      <c r="P247" s="1"/>
      <c r="Q247" s="228"/>
      <c r="R247" s="1"/>
      <c r="S247" s="6" t="s">
        <v>767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1">
        <v>124</v>
      </c>
      <c r="B248" s="182">
        <v>43465</v>
      </c>
      <c r="C248" s="151"/>
      <c r="D248" s="183" t="s">
        <v>159</v>
      </c>
      <c r="E248" s="184" t="s">
        <v>577</v>
      </c>
      <c r="F248" s="184">
        <v>710</v>
      </c>
      <c r="G248" s="184"/>
      <c r="H248" s="184">
        <v>866</v>
      </c>
      <c r="I248" s="186">
        <v>866</v>
      </c>
      <c r="J248" s="187" t="s">
        <v>664</v>
      </c>
      <c r="K248" s="157">
        <f t="shared" si="123"/>
        <v>156</v>
      </c>
      <c r="L248" s="158">
        <f t="shared" si="124"/>
        <v>0.21971830985915494</v>
      </c>
      <c r="M248" s="153" t="s">
        <v>580</v>
      </c>
      <c r="N248" s="159">
        <v>43553</v>
      </c>
      <c r="O248" s="1"/>
      <c r="P248" s="1"/>
      <c r="Q248" s="228"/>
      <c r="R248" s="1"/>
      <c r="S248" s="6" t="s">
        <v>767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1">
        <v>125</v>
      </c>
      <c r="B249" s="182">
        <v>43522</v>
      </c>
      <c r="C249" s="182"/>
      <c r="D249" s="183" t="s">
        <v>174</v>
      </c>
      <c r="E249" s="184" t="s">
        <v>577</v>
      </c>
      <c r="F249" s="184">
        <v>337.25</v>
      </c>
      <c r="G249" s="184"/>
      <c r="H249" s="184">
        <v>398.5</v>
      </c>
      <c r="I249" s="186">
        <v>411</v>
      </c>
      <c r="J249" s="156" t="s">
        <v>768</v>
      </c>
      <c r="K249" s="157">
        <f t="shared" si="123"/>
        <v>61.25</v>
      </c>
      <c r="L249" s="158">
        <f t="shared" si="124"/>
        <v>0.1816160118606375</v>
      </c>
      <c r="M249" s="153" t="s">
        <v>580</v>
      </c>
      <c r="N249" s="159">
        <v>43760</v>
      </c>
      <c r="O249" s="1"/>
      <c r="P249" s="1"/>
      <c r="Q249" s="228"/>
      <c r="R249" s="1"/>
      <c r="S249" s="6" t="s">
        <v>767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94">
        <v>126</v>
      </c>
      <c r="B250" s="195">
        <v>43559</v>
      </c>
      <c r="C250" s="195"/>
      <c r="D250" s="196" t="s">
        <v>769</v>
      </c>
      <c r="E250" s="197" t="s">
        <v>577</v>
      </c>
      <c r="F250" s="197">
        <v>130</v>
      </c>
      <c r="G250" s="197"/>
      <c r="H250" s="197">
        <v>65</v>
      </c>
      <c r="I250" s="198">
        <v>158</v>
      </c>
      <c r="J250" s="166" t="s">
        <v>770</v>
      </c>
      <c r="K250" s="167">
        <f t="shared" si="123"/>
        <v>-65</v>
      </c>
      <c r="L250" s="168">
        <f t="shared" si="124"/>
        <v>-0.5</v>
      </c>
      <c r="M250" s="164" t="s">
        <v>590</v>
      </c>
      <c r="N250" s="161">
        <v>43726</v>
      </c>
      <c r="O250" s="1"/>
      <c r="P250" s="1"/>
      <c r="Q250" s="228"/>
      <c r="R250" s="1"/>
      <c r="S250" s="6" t="s">
        <v>771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1">
        <v>127</v>
      </c>
      <c r="B251" s="182">
        <v>43017</v>
      </c>
      <c r="C251" s="182"/>
      <c r="D251" s="183" t="s">
        <v>210</v>
      </c>
      <c r="E251" s="184" t="s">
        <v>577</v>
      </c>
      <c r="F251" s="184">
        <v>141.5</v>
      </c>
      <c r="G251" s="184"/>
      <c r="H251" s="184">
        <v>183.5</v>
      </c>
      <c r="I251" s="186">
        <v>210</v>
      </c>
      <c r="J251" s="156" t="s">
        <v>765</v>
      </c>
      <c r="K251" s="157">
        <f t="shared" si="123"/>
        <v>42</v>
      </c>
      <c r="L251" s="158">
        <f t="shared" si="124"/>
        <v>0.29681978798586572</v>
      </c>
      <c r="M251" s="153" t="s">
        <v>580</v>
      </c>
      <c r="N251" s="159">
        <v>43042</v>
      </c>
      <c r="O251" s="1"/>
      <c r="P251" s="1"/>
      <c r="Q251" s="228"/>
      <c r="R251" s="1"/>
      <c r="S251" s="6" t="s">
        <v>771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94">
        <v>128</v>
      </c>
      <c r="B252" s="195">
        <v>43074</v>
      </c>
      <c r="C252" s="195"/>
      <c r="D252" s="196" t="s">
        <v>772</v>
      </c>
      <c r="E252" s="197" t="s">
        <v>577</v>
      </c>
      <c r="F252" s="192">
        <v>172</v>
      </c>
      <c r="G252" s="197"/>
      <c r="H252" s="197">
        <v>155.25</v>
      </c>
      <c r="I252" s="198">
        <v>230</v>
      </c>
      <c r="J252" s="166" t="s">
        <v>773</v>
      </c>
      <c r="K252" s="167">
        <f t="shared" si="123"/>
        <v>-16.75</v>
      </c>
      <c r="L252" s="168">
        <f t="shared" si="124"/>
        <v>-9.7383720930232565E-2</v>
      </c>
      <c r="M252" s="164" t="s">
        <v>590</v>
      </c>
      <c r="N252" s="161">
        <v>43787</v>
      </c>
      <c r="O252" s="1"/>
      <c r="P252" s="1"/>
      <c r="Q252" s="228"/>
      <c r="R252" s="1"/>
      <c r="S252" s="6" t="s">
        <v>771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1">
        <v>129</v>
      </c>
      <c r="B253" s="182">
        <v>43398</v>
      </c>
      <c r="C253" s="182"/>
      <c r="D253" s="183" t="s">
        <v>120</v>
      </c>
      <c r="E253" s="184" t="s">
        <v>577</v>
      </c>
      <c r="F253" s="184">
        <v>698.5</v>
      </c>
      <c r="G253" s="184"/>
      <c r="H253" s="184">
        <v>890</v>
      </c>
      <c r="I253" s="186">
        <v>890</v>
      </c>
      <c r="J253" s="156" t="s">
        <v>774</v>
      </c>
      <c r="K253" s="157">
        <f t="shared" si="123"/>
        <v>191.5</v>
      </c>
      <c r="L253" s="158">
        <f t="shared" si="124"/>
        <v>0.27415891195418757</v>
      </c>
      <c r="M253" s="153" t="s">
        <v>580</v>
      </c>
      <c r="N253" s="159">
        <v>44328</v>
      </c>
      <c r="O253" s="1"/>
      <c r="P253" s="1"/>
      <c r="Q253" s="228"/>
      <c r="R253" s="1"/>
      <c r="S253" s="6" t="s">
        <v>767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1">
        <v>130</v>
      </c>
      <c r="B254" s="182">
        <v>42877</v>
      </c>
      <c r="C254" s="182"/>
      <c r="D254" s="183" t="s">
        <v>775</v>
      </c>
      <c r="E254" s="184" t="s">
        <v>577</v>
      </c>
      <c r="F254" s="184">
        <v>127.6</v>
      </c>
      <c r="G254" s="184"/>
      <c r="H254" s="184">
        <v>138</v>
      </c>
      <c r="I254" s="186">
        <v>190</v>
      </c>
      <c r="J254" s="156" t="s">
        <v>776</v>
      </c>
      <c r="K254" s="157">
        <f t="shared" si="123"/>
        <v>10.400000000000006</v>
      </c>
      <c r="L254" s="158">
        <f t="shared" si="124"/>
        <v>8.1504702194357417E-2</v>
      </c>
      <c r="M254" s="153" t="s">
        <v>580</v>
      </c>
      <c r="N254" s="159">
        <v>43774</v>
      </c>
      <c r="O254" s="1"/>
      <c r="P254" s="1"/>
      <c r="Q254" s="228"/>
      <c r="R254" s="1"/>
      <c r="S254" s="6" t="s">
        <v>771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1">
        <v>131</v>
      </c>
      <c r="B255" s="182">
        <v>43158</v>
      </c>
      <c r="C255" s="182"/>
      <c r="D255" s="183" t="s">
        <v>777</v>
      </c>
      <c r="E255" s="184" t="s">
        <v>577</v>
      </c>
      <c r="F255" s="184">
        <v>317</v>
      </c>
      <c r="G255" s="184"/>
      <c r="H255" s="184">
        <v>382.5</v>
      </c>
      <c r="I255" s="186">
        <v>398</v>
      </c>
      <c r="J255" s="156" t="s">
        <v>778</v>
      </c>
      <c r="K255" s="157">
        <f t="shared" si="123"/>
        <v>65.5</v>
      </c>
      <c r="L255" s="158">
        <f t="shared" si="124"/>
        <v>0.20662460567823343</v>
      </c>
      <c r="M255" s="153" t="s">
        <v>580</v>
      </c>
      <c r="N255" s="159">
        <v>44238</v>
      </c>
      <c r="O255" s="1"/>
      <c r="P255" s="1"/>
      <c r="Q255" s="228"/>
      <c r="R255" s="1"/>
      <c r="S255" s="6" t="s">
        <v>771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4">
        <v>132</v>
      </c>
      <c r="B256" s="195">
        <v>43164</v>
      </c>
      <c r="C256" s="195"/>
      <c r="D256" s="196" t="s">
        <v>166</v>
      </c>
      <c r="E256" s="197" t="s">
        <v>577</v>
      </c>
      <c r="F256" s="192">
        <f>510-14.4</f>
        <v>495.6</v>
      </c>
      <c r="G256" s="197"/>
      <c r="H256" s="197">
        <v>350</v>
      </c>
      <c r="I256" s="198">
        <v>672</v>
      </c>
      <c r="J256" s="166" t="s">
        <v>779</v>
      </c>
      <c r="K256" s="167">
        <f t="shared" si="123"/>
        <v>-145.60000000000002</v>
      </c>
      <c r="L256" s="168">
        <f t="shared" si="124"/>
        <v>-0.29378531073446329</v>
      </c>
      <c r="M256" s="164" t="s">
        <v>590</v>
      </c>
      <c r="N256" s="161">
        <v>43887</v>
      </c>
      <c r="O256" s="1"/>
      <c r="P256" s="1"/>
      <c r="Q256" s="228"/>
      <c r="R256" s="1"/>
      <c r="S256" s="6" t="s">
        <v>767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94">
        <v>133</v>
      </c>
      <c r="B257" s="195">
        <v>43237</v>
      </c>
      <c r="C257" s="195"/>
      <c r="D257" s="196" t="s">
        <v>780</v>
      </c>
      <c r="E257" s="197" t="s">
        <v>577</v>
      </c>
      <c r="F257" s="192">
        <v>230.3</v>
      </c>
      <c r="G257" s="197"/>
      <c r="H257" s="197">
        <v>102.5</v>
      </c>
      <c r="I257" s="198">
        <v>348</v>
      </c>
      <c r="J257" s="166" t="s">
        <v>781</v>
      </c>
      <c r="K257" s="167">
        <f t="shared" si="123"/>
        <v>-127.80000000000001</v>
      </c>
      <c r="L257" s="168">
        <f t="shared" si="124"/>
        <v>-0.55492835432045162</v>
      </c>
      <c r="M257" s="164" t="s">
        <v>590</v>
      </c>
      <c r="N257" s="161">
        <v>43896</v>
      </c>
      <c r="O257" s="1"/>
      <c r="P257" s="1"/>
      <c r="Q257" s="228"/>
      <c r="R257" s="1"/>
      <c r="S257" s="6" t="s">
        <v>767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1">
        <v>134</v>
      </c>
      <c r="B258" s="182">
        <v>43258</v>
      </c>
      <c r="C258" s="182"/>
      <c r="D258" s="183" t="s">
        <v>437</v>
      </c>
      <c r="E258" s="184" t="s">
        <v>577</v>
      </c>
      <c r="F258" s="184">
        <f>342.5-5.1</f>
        <v>337.4</v>
      </c>
      <c r="G258" s="184"/>
      <c r="H258" s="184">
        <v>412.5</v>
      </c>
      <c r="I258" s="186">
        <v>439</v>
      </c>
      <c r="J258" s="156" t="s">
        <v>782</v>
      </c>
      <c r="K258" s="157">
        <f t="shared" si="123"/>
        <v>75.100000000000023</v>
      </c>
      <c r="L258" s="158">
        <f t="shared" si="124"/>
        <v>0.22258446947243635</v>
      </c>
      <c r="M258" s="153" t="s">
        <v>580</v>
      </c>
      <c r="N258" s="159">
        <v>44230</v>
      </c>
      <c r="O258" s="1"/>
      <c r="P258" s="1"/>
      <c r="Q258" s="228"/>
      <c r="R258" s="1"/>
      <c r="S258" s="6" t="s">
        <v>771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75">
        <v>135</v>
      </c>
      <c r="B259" s="174">
        <v>43285</v>
      </c>
      <c r="C259" s="174"/>
      <c r="D259" s="175" t="s">
        <v>58</v>
      </c>
      <c r="E259" s="176" t="s">
        <v>577</v>
      </c>
      <c r="F259" s="176">
        <f>127.5-5.53</f>
        <v>121.97</v>
      </c>
      <c r="G259" s="177"/>
      <c r="H259" s="177">
        <v>122.5</v>
      </c>
      <c r="I259" s="177">
        <v>170</v>
      </c>
      <c r="J259" s="178" t="s">
        <v>783</v>
      </c>
      <c r="K259" s="179">
        <f t="shared" si="123"/>
        <v>0.53000000000000114</v>
      </c>
      <c r="L259" s="180">
        <f t="shared" si="124"/>
        <v>4.3453308190538747E-3</v>
      </c>
      <c r="M259" s="176" t="s">
        <v>597</v>
      </c>
      <c r="N259" s="174">
        <v>44431</v>
      </c>
      <c r="O259" s="1"/>
      <c r="P259" s="1"/>
      <c r="Q259" s="228"/>
      <c r="R259" s="1"/>
      <c r="S259" s="6" t="s">
        <v>767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94">
        <v>136</v>
      </c>
      <c r="B260" s="195">
        <v>43294</v>
      </c>
      <c r="C260" s="195"/>
      <c r="D260" s="196" t="s">
        <v>784</v>
      </c>
      <c r="E260" s="197" t="s">
        <v>577</v>
      </c>
      <c r="F260" s="192">
        <v>46.5</v>
      </c>
      <c r="G260" s="197"/>
      <c r="H260" s="197">
        <v>17</v>
      </c>
      <c r="I260" s="198">
        <v>59</v>
      </c>
      <c r="J260" s="166" t="s">
        <v>785</v>
      </c>
      <c r="K260" s="167">
        <f t="shared" si="123"/>
        <v>-29.5</v>
      </c>
      <c r="L260" s="168">
        <f t="shared" si="124"/>
        <v>-0.63440860215053763</v>
      </c>
      <c r="M260" s="164" t="s">
        <v>590</v>
      </c>
      <c r="N260" s="161">
        <v>43887</v>
      </c>
      <c r="O260" s="1"/>
      <c r="P260" s="1"/>
      <c r="Q260" s="228"/>
      <c r="R260" s="1"/>
      <c r="S260" s="6" t="s">
        <v>767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1">
        <v>137</v>
      </c>
      <c r="B261" s="182">
        <v>43396</v>
      </c>
      <c r="C261" s="182"/>
      <c r="D261" s="183" t="s">
        <v>420</v>
      </c>
      <c r="E261" s="184" t="s">
        <v>577</v>
      </c>
      <c r="F261" s="184">
        <v>156.5</v>
      </c>
      <c r="G261" s="184"/>
      <c r="H261" s="184">
        <v>207.5</v>
      </c>
      <c r="I261" s="186">
        <v>191</v>
      </c>
      <c r="J261" s="156" t="s">
        <v>664</v>
      </c>
      <c r="K261" s="157">
        <f t="shared" si="123"/>
        <v>51</v>
      </c>
      <c r="L261" s="158">
        <f t="shared" si="124"/>
        <v>0.32587859424920129</v>
      </c>
      <c r="M261" s="153" t="s">
        <v>580</v>
      </c>
      <c r="N261" s="159">
        <v>44369</v>
      </c>
      <c r="O261" s="1"/>
      <c r="P261" s="1"/>
      <c r="Q261" s="228"/>
      <c r="R261" s="1"/>
      <c r="S261" s="6" t="s">
        <v>767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1">
        <v>138</v>
      </c>
      <c r="B262" s="182">
        <v>43439</v>
      </c>
      <c r="C262" s="182"/>
      <c r="D262" s="183" t="s">
        <v>345</v>
      </c>
      <c r="E262" s="184" t="s">
        <v>577</v>
      </c>
      <c r="F262" s="184">
        <v>259.5</v>
      </c>
      <c r="G262" s="184"/>
      <c r="H262" s="184">
        <v>320</v>
      </c>
      <c r="I262" s="186">
        <v>320</v>
      </c>
      <c r="J262" s="156" t="s">
        <v>664</v>
      </c>
      <c r="K262" s="157">
        <f t="shared" si="123"/>
        <v>60.5</v>
      </c>
      <c r="L262" s="158">
        <f t="shared" si="124"/>
        <v>0.23314065510597304</v>
      </c>
      <c r="M262" s="153" t="s">
        <v>580</v>
      </c>
      <c r="N262" s="159">
        <v>44323</v>
      </c>
      <c r="O262" s="1"/>
      <c r="P262" s="1"/>
      <c r="Q262" s="228"/>
      <c r="R262" s="1"/>
      <c r="S262" s="6" t="s">
        <v>767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94">
        <v>139</v>
      </c>
      <c r="B263" s="195">
        <v>43439</v>
      </c>
      <c r="C263" s="195"/>
      <c r="D263" s="196" t="s">
        <v>786</v>
      </c>
      <c r="E263" s="197" t="s">
        <v>577</v>
      </c>
      <c r="F263" s="197">
        <v>715</v>
      </c>
      <c r="G263" s="197"/>
      <c r="H263" s="197">
        <v>445</v>
      </c>
      <c r="I263" s="198">
        <v>840</v>
      </c>
      <c r="J263" s="166" t="s">
        <v>787</v>
      </c>
      <c r="K263" s="167">
        <f t="shared" si="123"/>
        <v>-270</v>
      </c>
      <c r="L263" s="168">
        <f t="shared" si="124"/>
        <v>-0.3776223776223776</v>
      </c>
      <c r="M263" s="164" t="s">
        <v>590</v>
      </c>
      <c r="N263" s="161">
        <v>43800</v>
      </c>
      <c r="O263" s="1"/>
      <c r="P263" s="1"/>
      <c r="Q263" s="228"/>
      <c r="R263" s="1"/>
      <c r="S263" s="6" t="s">
        <v>767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1">
        <v>140</v>
      </c>
      <c r="B264" s="182">
        <v>43469</v>
      </c>
      <c r="C264" s="182"/>
      <c r="D264" s="183" t="s">
        <v>180</v>
      </c>
      <c r="E264" s="184" t="s">
        <v>577</v>
      </c>
      <c r="F264" s="184">
        <v>875</v>
      </c>
      <c r="G264" s="184"/>
      <c r="H264" s="184">
        <v>1165</v>
      </c>
      <c r="I264" s="186">
        <v>1185</v>
      </c>
      <c r="J264" s="156" t="s">
        <v>788</v>
      </c>
      <c r="K264" s="157">
        <f t="shared" si="123"/>
        <v>290</v>
      </c>
      <c r="L264" s="158">
        <f t="shared" si="124"/>
        <v>0.33142857142857141</v>
      </c>
      <c r="M264" s="153" t="s">
        <v>580</v>
      </c>
      <c r="N264" s="159">
        <v>43847</v>
      </c>
      <c r="O264" s="1"/>
      <c r="P264" s="1"/>
      <c r="Q264" s="228"/>
      <c r="R264" s="1"/>
      <c r="S264" s="6" t="s">
        <v>767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1">
        <v>141</v>
      </c>
      <c r="B265" s="182">
        <v>43559</v>
      </c>
      <c r="C265" s="182"/>
      <c r="D265" s="183" t="s">
        <v>363</v>
      </c>
      <c r="E265" s="184" t="s">
        <v>577</v>
      </c>
      <c r="F265" s="184">
        <f>387-14.63</f>
        <v>372.37</v>
      </c>
      <c r="G265" s="184"/>
      <c r="H265" s="184">
        <v>490</v>
      </c>
      <c r="I265" s="186">
        <v>490</v>
      </c>
      <c r="J265" s="156" t="s">
        <v>664</v>
      </c>
      <c r="K265" s="157">
        <f t="shared" si="123"/>
        <v>117.63</v>
      </c>
      <c r="L265" s="158">
        <f t="shared" si="124"/>
        <v>0.31589548030185027</v>
      </c>
      <c r="M265" s="153" t="s">
        <v>580</v>
      </c>
      <c r="N265" s="159">
        <v>43850</v>
      </c>
      <c r="O265" s="1"/>
      <c r="P265" s="1"/>
      <c r="Q265" s="228"/>
      <c r="R265" s="1"/>
      <c r="S265" s="6" t="s">
        <v>767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94">
        <v>142</v>
      </c>
      <c r="B266" s="195">
        <v>43578</v>
      </c>
      <c r="C266" s="195"/>
      <c r="D266" s="196" t="s">
        <v>789</v>
      </c>
      <c r="E266" s="197" t="s">
        <v>589</v>
      </c>
      <c r="F266" s="197">
        <v>220</v>
      </c>
      <c r="G266" s="197"/>
      <c r="H266" s="197">
        <v>127.5</v>
      </c>
      <c r="I266" s="198">
        <v>284</v>
      </c>
      <c r="J266" s="166" t="s">
        <v>790</v>
      </c>
      <c r="K266" s="167">
        <f t="shared" si="123"/>
        <v>-92.5</v>
      </c>
      <c r="L266" s="168">
        <f t="shared" si="124"/>
        <v>-0.42045454545454547</v>
      </c>
      <c r="M266" s="164" t="s">
        <v>590</v>
      </c>
      <c r="N266" s="161">
        <v>43896</v>
      </c>
      <c r="O266" s="1"/>
      <c r="P266" s="1"/>
      <c r="Q266" s="228"/>
      <c r="R266" s="1"/>
      <c r="S266" s="6" t="s">
        <v>767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1">
        <v>143</v>
      </c>
      <c r="B267" s="182">
        <v>43622</v>
      </c>
      <c r="C267" s="182"/>
      <c r="D267" s="183" t="s">
        <v>481</v>
      </c>
      <c r="E267" s="184" t="s">
        <v>589</v>
      </c>
      <c r="F267" s="184">
        <v>332.8</v>
      </c>
      <c r="G267" s="184"/>
      <c r="H267" s="184">
        <v>405</v>
      </c>
      <c r="I267" s="186">
        <v>419</v>
      </c>
      <c r="J267" s="156" t="s">
        <v>791</v>
      </c>
      <c r="K267" s="157">
        <f t="shared" si="123"/>
        <v>72.199999999999989</v>
      </c>
      <c r="L267" s="158">
        <f t="shared" si="124"/>
        <v>0.21694711538461534</v>
      </c>
      <c r="M267" s="153" t="s">
        <v>580</v>
      </c>
      <c r="N267" s="159">
        <v>43860</v>
      </c>
      <c r="O267" s="1"/>
      <c r="P267" s="1"/>
      <c r="Q267" s="228"/>
      <c r="R267" s="1"/>
      <c r="S267" s="6" t="s">
        <v>771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75">
        <v>144</v>
      </c>
      <c r="B268" s="174">
        <v>43641</v>
      </c>
      <c r="C268" s="174"/>
      <c r="D268" s="175" t="s">
        <v>172</v>
      </c>
      <c r="E268" s="176" t="s">
        <v>577</v>
      </c>
      <c r="F268" s="176">
        <v>386</v>
      </c>
      <c r="G268" s="177"/>
      <c r="H268" s="177">
        <v>395</v>
      </c>
      <c r="I268" s="177">
        <v>452</v>
      </c>
      <c r="J268" s="178" t="s">
        <v>792</v>
      </c>
      <c r="K268" s="179">
        <f t="shared" si="123"/>
        <v>9</v>
      </c>
      <c r="L268" s="180">
        <f t="shared" si="124"/>
        <v>2.3316062176165803E-2</v>
      </c>
      <c r="M268" s="176" t="s">
        <v>597</v>
      </c>
      <c r="N268" s="174">
        <v>43868</v>
      </c>
      <c r="O268" s="1"/>
      <c r="P268" s="1"/>
      <c r="Q268" s="228"/>
      <c r="R268" s="1"/>
      <c r="S268" s="6" t="s">
        <v>771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75">
        <v>145</v>
      </c>
      <c r="B269" s="174">
        <v>43707</v>
      </c>
      <c r="C269" s="174"/>
      <c r="D269" s="175" t="s">
        <v>146</v>
      </c>
      <c r="E269" s="176" t="s">
        <v>577</v>
      </c>
      <c r="F269" s="176">
        <v>137.5</v>
      </c>
      <c r="G269" s="177"/>
      <c r="H269" s="177">
        <v>138.5</v>
      </c>
      <c r="I269" s="177">
        <v>190</v>
      </c>
      <c r="J269" s="178" t="s">
        <v>793</v>
      </c>
      <c r="K269" s="179">
        <f t="shared" si="123"/>
        <v>1</v>
      </c>
      <c r="L269" s="180">
        <f t="shared" si="124"/>
        <v>7.2727272727272727E-3</v>
      </c>
      <c r="M269" s="176" t="s">
        <v>597</v>
      </c>
      <c r="N269" s="174">
        <v>44432</v>
      </c>
      <c r="O269" s="1"/>
      <c r="P269" s="1"/>
      <c r="Q269" s="228"/>
      <c r="R269" s="1"/>
      <c r="S269" s="6" t="s">
        <v>767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1">
        <v>146</v>
      </c>
      <c r="B270" s="182">
        <v>43731</v>
      </c>
      <c r="C270" s="182"/>
      <c r="D270" s="183" t="s">
        <v>430</v>
      </c>
      <c r="E270" s="184" t="s">
        <v>577</v>
      </c>
      <c r="F270" s="184">
        <v>235</v>
      </c>
      <c r="G270" s="184"/>
      <c r="H270" s="184">
        <v>295</v>
      </c>
      <c r="I270" s="186">
        <v>296</v>
      </c>
      <c r="J270" s="156" t="s">
        <v>794</v>
      </c>
      <c r="K270" s="157">
        <f t="shared" si="123"/>
        <v>60</v>
      </c>
      <c r="L270" s="158">
        <f t="shared" si="124"/>
        <v>0.25531914893617019</v>
      </c>
      <c r="M270" s="153" t="s">
        <v>580</v>
      </c>
      <c r="N270" s="159">
        <v>43844</v>
      </c>
      <c r="O270" s="1"/>
      <c r="P270" s="1"/>
      <c r="Q270" s="228"/>
      <c r="R270" s="1"/>
      <c r="S270" s="6" t="s">
        <v>771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1">
        <v>147</v>
      </c>
      <c r="B271" s="182">
        <v>43752</v>
      </c>
      <c r="C271" s="182"/>
      <c r="D271" s="183" t="s">
        <v>795</v>
      </c>
      <c r="E271" s="184" t="s">
        <v>577</v>
      </c>
      <c r="F271" s="184">
        <v>277.5</v>
      </c>
      <c r="G271" s="184"/>
      <c r="H271" s="184">
        <v>333</v>
      </c>
      <c r="I271" s="186">
        <v>333</v>
      </c>
      <c r="J271" s="156" t="s">
        <v>796</v>
      </c>
      <c r="K271" s="157">
        <f t="shared" si="123"/>
        <v>55.5</v>
      </c>
      <c r="L271" s="158">
        <f t="shared" si="124"/>
        <v>0.2</v>
      </c>
      <c r="M271" s="153" t="s">
        <v>580</v>
      </c>
      <c r="N271" s="159">
        <v>43846</v>
      </c>
      <c r="O271" s="1"/>
      <c r="P271" s="1"/>
      <c r="Q271" s="228"/>
      <c r="R271" s="1"/>
      <c r="S271" s="6" t="s">
        <v>767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1">
        <v>148</v>
      </c>
      <c r="B272" s="182">
        <v>43752</v>
      </c>
      <c r="C272" s="182"/>
      <c r="D272" s="183" t="s">
        <v>797</v>
      </c>
      <c r="E272" s="184" t="s">
        <v>577</v>
      </c>
      <c r="F272" s="184">
        <v>930</v>
      </c>
      <c r="G272" s="184"/>
      <c r="H272" s="184">
        <v>1165</v>
      </c>
      <c r="I272" s="186">
        <v>1200</v>
      </c>
      <c r="J272" s="156" t="s">
        <v>798</v>
      </c>
      <c r="K272" s="157">
        <f t="shared" si="123"/>
        <v>235</v>
      </c>
      <c r="L272" s="158">
        <f t="shared" si="124"/>
        <v>0.25268817204301075</v>
      </c>
      <c r="M272" s="153" t="s">
        <v>580</v>
      </c>
      <c r="N272" s="159">
        <v>43847</v>
      </c>
      <c r="O272" s="1"/>
      <c r="P272" s="1"/>
      <c r="Q272" s="228"/>
      <c r="R272" s="1"/>
      <c r="S272" s="6" t="s">
        <v>771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1">
        <v>149</v>
      </c>
      <c r="B273" s="182">
        <v>43753</v>
      </c>
      <c r="C273" s="182"/>
      <c r="D273" s="183" t="s">
        <v>799</v>
      </c>
      <c r="E273" s="184" t="s">
        <v>577</v>
      </c>
      <c r="F273" s="154">
        <v>111</v>
      </c>
      <c r="G273" s="184"/>
      <c r="H273" s="184">
        <v>141</v>
      </c>
      <c r="I273" s="186">
        <v>141</v>
      </c>
      <c r="J273" s="156" t="s">
        <v>800</v>
      </c>
      <c r="K273" s="157">
        <f t="shared" si="123"/>
        <v>30</v>
      </c>
      <c r="L273" s="158">
        <f t="shared" si="124"/>
        <v>0.27027027027027029</v>
      </c>
      <c r="M273" s="153" t="s">
        <v>580</v>
      </c>
      <c r="N273" s="159">
        <v>44328</v>
      </c>
      <c r="O273" s="1"/>
      <c r="P273" s="1"/>
      <c r="Q273" s="228"/>
      <c r="R273" s="1"/>
      <c r="S273" s="6" t="s">
        <v>771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1">
        <v>150</v>
      </c>
      <c r="B274" s="182">
        <v>43753</v>
      </c>
      <c r="C274" s="182"/>
      <c r="D274" s="183" t="s">
        <v>801</v>
      </c>
      <c r="E274" s="184" t="s">
        <v>577</v>
      </c>
      <c r="F274" s="154">
        <v>296</v>
      </c>
      <c r="G274" s="184"/>
      <c r="H274" s="184">
        <v>370</v>
      </c>
      <c r="I274" s="186">
        <v>370</v>
      </c>
      <c r="J274" s="156" t="s">
        <v>664</v>
      </c>
      <c r="K274" s="157">
        <f t="shared" si="123"/>
        <v>74</v>
      </c>
      <c r="L274" s="158">
        <f t="shared" si="124"/>
        <v>0.25</v>
      </c>
      <c r="M274" s="153" t="s">
        <v>580</v>
      </c>
      <c r="N274" s="159">
        <v>43853</v>
      </c>
      <c r="O274" s="1"/>
      <c r="P274" s="1"/>
      <c r="Q274" s="228"/>
      <c r="R274" s="1"/>
      <c r="S274" s="6" t="s">
        <v>771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1">
        <v>151</v>
      </c>
      <c r="B275" s="182">
        <v>43754</v>
      </c>
      <c r="C275" s="182"/>
      <c r="D275" s="183" t="s">
        <v>802</v>
      </c>
      <c r="E275" s="184" t="s">
        <v>577</v>
      </c>
      <c r="F275" s="154">
        <v>300</v>
      </c>
      <c r="G275" s="184"/>
      <c r="H275" s="184">
        <v>382.5</v>
      </c>
      <c r="I275" s="186">
        <v>344</v>
      </c>
      <c r="J275" s="156" t="s">
        <v>803</v>
      </c>
      <c r="K275" s="157">
        <f t="shared" si="123"/>
        <v>82.5</v>
      </c>
      <c r="L275" s="158">
        <f t="shared" si="124"/>
        <v>0.27500000000000002</v>
      </c>
      <c r="M275" s="153" t="s">
        <v>580</v>
      </c>
      <c r="N275" s="159">
        <v>44238</v>
      </c>
      <c r="O275" s="1"/>
      <c r="P275" s="1"/>
      <c r="Q275" s="228"/>
      <c r="R275" s="1"/>
      <c r="S275" s="6" t="s">
        <v>771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1">
        <v>152</v>
      </c>
      <c r="B276" s="182">
        <v>43832</v>
      </c>
      <c r="C276" s="182"/>
      <c r="D276" s="183" t="s">
        <v>804</v>
      </c>
      <c r="E276" s="184" t="s">
        <v>577</v>
      </c>
      <c r="F276" s="154">
        <v>495</v>
      </c>
      <c r="G276" s="184"/>
      <c r="H276" s="184">
        <v>595</v>
      </c>
      <c r="I276" s="186">
        <v>590</v>
      </c>
      <c r="J276" s="156" t="s">
        <v>600</v>
      </c>
      <c r="K276" s="157">
        <f t="shared" si="123"/>
        <v>100</v>
      </c>
      <c r="L276" s="158">
        <f t="shared" si="124"/>
        <v>0.20202020202020202</v>
      </c>
      <c r="M276" s="153" t="s">
        <v>580</v>
      </c>
      <c r="N276" s="159">
        <v>44589</v>
      </c>
      <c r="O276" s="1"/>
      <c r="P276" s="1"/>
      <c r="Q276" s="228"/>
      <c r="R276" s="1"/>
      <c r="S276" s="6" t="s">
        <v>771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1">
        <v>153</v>
      </c>
      <c r="B277" s="182">
        <v>43966</v>
      </c>
      <c r="C277" s="182"/>
      <c r="D277" s="183" t="s">
        <v>76</v>
      </c>
      <c r="E277" s="184" t="s">
        <v>577</v>
      </c>
      <c r="F277" s="154">
        <v>67.5</v>
      </c>
      <c r="G277" s="184"/>
      <c r="H277" s="184">
        <v>86</v>
      </c>
      <c r="I277" s="186">
        <v>86</v>
      </c>
      <c r="J277" s="156" t="s">
        <v>805</v>
      </c>
      <c r="K277" s="157">
        <f t="shared" si="123"/>
        <v>18.5</v>
      </c>
      <c r="L277" s="158">
        <f t="shared" si="124"/>
        <v>0.27407407407407408</v>
      </c>
      <c r="M277" s="153" t="s">
        <v>580</v>
      </c>
      <c r="N277" s="159">
        <v>44008</v>
      </c>
      <c r="O277" s="1"/>
      <c r="P277" s="1"/>
      <c r="Q277" s="228"/>
      <c r="R277" s="1"/>
      <c r="S277" s="6" t="s">
        <v>771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1">
        <v>154</v>
      </c>
      <c r="B278" s="182">
        <v>44035</v>
      </c>
      <c r="C278" s="182"/>
      <c r="D278" s="183" t="s">
        <v>480</v>
      </c>
      <c r="E278" s="184" t="s">
        <v>577</v>
      </c>
      <c r="F278" s="154">
        <v>231</v>
      </c>
      <c r="G278" s="184"/>
      <c r="H278" s="184">
        <v>281</v>
      </c>
      <c r="I278" s="186">
        <v>281</v>
      </c>
      <c r="J278" s="156" t="s">
        <v>664</v>
      </c>
      <c r="K278" s="157">
        <f t="shared" si="123"/>
        <v>50</v>
      </c>
      <c r="L278" s="158">
        <f t="shared" si="124"/>
        <v>0.21645021645021645</v>
      </c>
      <c r="M278" s="153" t="s">
        <v>580</v>
      </c>
      <c r="N278" s="159">
        <v>44358</v>
      </c>
      <c r="O278" s="1"/>
      <c r="P278" s="1"/>
      <c r="Q278" s="228"/>
      <c r="R278" s="1"/>
      <c r="S278" s="6" t="s">
        <v>771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1">
        <v>155</v>
      </c>
      <c r="B279" s="182">
        <v>44092</v>
      </c>
      <c r="C279" s="182"/>
      <c r="D279" s="183" t="s">
        <v>144</v>
      </c>
      <c r="E279" s="184" t="s">
        <v>577</v>
      </c>
      <c r="F279" s="184">
        <v>206</v>
      </c>
      <c r="G279" s="184"/>
      <c r="H279" s="184">
        <v>248</v>
      </c>
      <c r="I279" s="186">
        <v>248</v>
      </c>
      <c r="J279" s="156" t="s">
        <v>664</v>
      </c>
      <c r="K279" s="157">
        <f t="shared" si="123"/>
        <v>42</v>
      </c>
      <c r="L279" s="158">
        <f t="shared" si="124"/>
        <v>0.20388349514563106</v>
      </c>
      <c r="M279" s="153" t="s">
        <v>580</v>
      </c>
      <c r="N279" s="159">
        <v>44214</v>
      </c>
      <c r="O279" s="1"/>
      <c r="P279" s="1"/>
      <c r="Q279" s="228"/>
      <c r="R279" s="1"/>
      <c r="S279" s="6" t="s">
        <v>771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1">
        <v>156</v>
      </c>
      <c r="B280" s="182">
        <v>44140</v>
      </c>
      <c r="C280" s="182"/>
      <c r="D280" s="183" t="s">
        <v>144</v>
      </c>
      <c r="E280" s="184" t="s">
        <v>577</v>
      </c>
      <c r="F280" s="184">
        <v>182.5</v>
      </c>
      <c r="G280" s="184"/>
      <c r="H280" s="184">
        <v>248</v>
      </c>
      <c r="I280" s="186">
        <v>248</v>
      </c>
      <c r="J280" s="156" t="s">
        <v>664</v>
      </c>
      <c r="K280" s="157">
        <f t="shared" si="123"/>
        <v>65.5</v>
      </c>
      <c r="L280" s="158">
        <f t="shared" si="124"/>
        <v>0.35890410958904112</v>
      </c>
      <c r="M280" s="153" t="s">
        <v>580</v>
      </c>
      <c r="N280" s="159">
        <v>44214</v>
      </c>
      <c r="O280" s="1"/>
      <c r="P280" s="1"/>
      <c r="Q280" s="228"/>
      <c r="R280" s="1"/>
      <c r="S280" s="6" t="s">
        <v>771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1">
        <v>157</v>
      </c>
      <c r="B281" s="182">
        <v>44140</v>
      </c>
      <c r="C281" s="182"/>
      <c r="D281" s="183" t="s">
        <v>345</v>
      </c>
      <c r="E281" s="184" t="s">
        <v>577</v>
      </c>
      <c r="F281" s="184">
        <v>247.5</v>
      </c>
      <c r="G281" s="184"/>
      <c r="H281" s="184">
        <v>320</v>
      </c>
      <c r="I281" s="186">
        <v>320</v>
      </c>
      <c r="J281" s="156" t="s">
        <v>664</v>
      </c>
      <c r="K281" s="157">
        <f t="shared" si="123"/>
        <v>72.5</v>
      </c>
      <c r="L281" s="158">
        <f t="shared" si="124"/>
        <v>0.29292929292929293</v>
      </c>
      <c r="M281" s="153" t="s">
        <v>580</v>
      </c>
      <c r="N281" s="159">
        <v>44323</v>
      </c>
      <c r="O281" s="1"/>
      <c r="P281" s="1"/>
      <c r="Q281" s="228"/>
      <c r="R281" s="1"/>
      <c r="S281" s="6" t="s">
        <v>771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1">
        <v>158</v>
      </c>
      <c r="B282" s="182">
        <v>44140</v>
      </c>
      <c r="C282" s="182"/>
      <c r="D282" s="183" t="s">
        <v>203</v>
      </c>
      <c r="E282" s="184" t="s">
        <v>577</v>
      </c>
      <c r="F282" s="154">
        <v>925</v>
      </c>
      <c r="G282" s="184"/>
      <c r="H282" s="184">
        <v>1095</v>
      </c>
      <c r="I282" s="186">
        <v>1093</v>
      </c>
      <c r="J282" s="156" t="s">
        <v>806</v>
      </c>
      <c r="K282" s="157">
        <f t="shared" si="123"/>
        <v>170</v>
      </c>
      <c r="L282" s="158">
        <f t="shared" si="124"/>
        <v>0.18378378378378379</v>
      </c>
      <c r="M282" s="153" t="s">
        <v>580</v>
      </c>
      <c r="N282" s="159">
        <v>44201</v>
      </c>
      <c r="O282" s="1"/>
      <c r="P282" s="1"/>
      <c r="Q282" s="228"/>
      <c r="R282" s="1"/>
      <c r="S282" s="6" t="s">
        <v>771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1">
        <v>159</v>
      </c>
      <c r="B283" s="182">
        <v>44140</v>
      </c>
      <c r="C283" s="182"/>
      <c r="D283" s="183" t="s">
        <v>363</v>
      </c>
      <c r="E283" s="184" t="s">
        <v>577</v>
      </c>
      <c r="F283" s="154">
        <v>332.5</v>
      </c>
      <c r="G283" s="184"/>
      <c r="H283" s="184">
        <v>393</v>
      </c>
      <c r="I283" s="186">
        <v>406</v>
      </c>
      <c r="J283" s="156" t="s">
        <v>807</v>
      </c>
      <c r="K283" s="157">
        <f t="shared" si="123"/>
        <v>60.5</v>
      </c>
      <c r="L283" s="158">
        <f t="shared" si="124"/>
        <v>0.18195488721804512</v>
      </c>
      <c r="M283" s="153" t="s">
        <v>580</v>
      </c>
      <c r="N283" s="159">
        <v>44256</v>
      </c>
      <c r="O283" s="1"/>
      <c r="P283" s="1"/>
      <c r="Q283" s="228"/>
      <c r="R283" s="1"/>
      <c r="S283" s="6" t="s">
        <v>771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1">
        <v>160</v>
      </c>
      <c r="B284" s="182">
        <v>44141</v>
      </c>
      <c r="C284" s="182"/>
      <c r="D284" s="183" t="s">
        <v>480</v>
      </c>
      <c r="E284" s="184" t="s">
        <v>577</v>
      </c>
      <c r="F284" s="154">
        <v>231</v>
      </c>
      <c r="G284" s="184"/>
      <c r="H284" s="184">
        <v>281</v>
      </c>
      <c r="I284" s="186">
        <v>281</v>
      </c>
      <c r="J284" s="156" t="s">
        <v>664</v>
      </c>
      <c r="K284" s="157">
        <f t="shared" si="123"/>
        <v>50</v>
      </c>
      <c r="L284" s="158">
        <f t="shared" si="124"/>
        <v>0.21645021645021645</v>
      </c>
      <c r="M284" s="153" t="s">
        <v>580</v>
      </c>
      <c r="N284" s="159">
        <v>44358</v>
      </c>
      <c r="O284" s="1"/>
      <c r="P284" s="1"/>
      <c r="Q284" s="228"/>
      <c r="R284" s="1"/>
      <c r="S284" s="6" t="s">
        <v>771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1">
        <v>161</v>
      </c>
      <c r="B285" s="182">
        <v>44187</v>
      </c>
      <c r="C285" s="182"/>
      <c r="D285" s="183" t="s">
        <v>808</v>
      </c>
      <c r="E285" s="184" t="s">
        <v>577</v>
      </c>
      <c r="F285" s="154">
        <v>190</v>
      </c>
      <c r="G285" s="184"/>
      <c r="H285" s="184">
        <v>239</v>
      </c>
      <c r="I285" s="186">
        <v>239</v>
      </c>
      <c r="J285" s="156" t="s">
        <v>809</v>
      </c>
      <c r="K285" s="157">
        <f t="shared" si="123"/>
        <v>49</v>
      </c>
      <c r="L285" s="158">
        <f t="shared" si="124"/>
        <v>0.25789473684210529</v>
      </c>
      <c r="M285" s="153" t="s">
        <v>580</v>
      </c>
      <c r="N285" s="159">
        <v>44844</v>
      </c>
      <c r="O285" s="1"/>
      <c r="P285" s="1"/>
      <c r="Q285" s="228"/>
      <c r="R285" s="1"/>
      <c r="S285" s="6" t="s">
        <v>771</v>
      </c>
    </row>
    <row r="286" spans="1:27" ht="12.75" customHeight="1">
      <c r="A286" s="181">
        <v>162</v>
      </c>
      <c r="B286" s="182">
        <v>44258</v>
      </c>
      <c r="C286" s="182"/>
      <c r="D286" s="183" t="s">
        <v>804</v>
      </c>
      <c r="E286" s="184" t="s">
        <v>577</v>
      </c>
      <c r="F286" s="154">
        <v>495</v>
      </c>
      <c r="G286" s="184"/>
      <c r="H286" s="184">
        <v>595</v>
      </c>
      <c r="I286" s="186">
        <v>590</v>
      </c>
      <c r="J286" s="156" t="s">
        <v>600</v>
      </c>
      <c r="K286" s="157">
        <f t="shared" si="123"/>
        <v>100</v>
      </c>
      <c r="L286" s="158">
        <f t="shared" si="124"/>
        <v>0.20202020202020202</v>
      </c>
      <c r="M286" s="153" t="s">
        <v>580</v>
      </c>
      <c r="N286" s="159">
        <v>44589</v>
      </c>
      <c r="O286" s="1"/>
      <c r="P286" s="1"/>
      <c r="Q286" s="228"/>
      <c r="S286" s="6" t="s">
        <v>771</v>
      </c>
    </row>
    <row r="287" spans="1:27" ht="12.75" customHeight="1">
      <c r="A287" s="181">
        <v>163</v>
      </c>
      <c r="B287" s="182">
        <v>44274</v>
      </c>
      <c r="C287" s="182"/>
      <c r="D287" s="183" t="s">
        <v>363</v>
      </c>
      <c r="E287" s="184" t="s">
        <v>577</v>
      </c>
      <c r="F287" s="154">
        <v>355</v>
      </c>
      <c r="G287" s="184"/>
      <c r="H287" s="184">
        <v>422.5</v>
      </c>
      <c r="I287" s="186">
        <v>420</v>
      </c>
      <c r="J287" s="156" t="s">
        <v>810</v>
      </c>
      <c r="K287" s="157">
        <f t="shared" si="123"/>
        <v>67.5</v>
      </c>
      <c r="L287" s="158">
        <f t="shared" si="124"/>
        <v>0.19014084507042253</v>
      </c>
      <c r="M287" s="153" t="s">
        <v>580</v>
      </c>
      <c r="N287" s="159">
        <v>44361</v>
      </c>
      <c r="O287" s="1"/>
      <c r="S287" s="199" t="s">
        <v>771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1">
        <v>164</v>
      </c>
      <c r="B288" s="182">
        <v>44295</v>
      </c>
      <c r="C288" s="182"/>
      <c r="D288" s="183" t="s">
        <v>326</v>
      </c>
      <c r="E288" s="184" t="s">
        <v>577</v>
      </c>
      <c r="F288" s="154">
        <v>555</v>
      </c>
      <c r="G288" s="184"/>
      <c r="H288" s="184">
        <v>663</v>
      </c>
      <c r="I288" s="186">
        <v>663</v>
      </c>
      <c r="J288" s="156" t="s">
        <v>811</v>
      </c>
      <c r="K288" s="157">
        <f t="shared" si="123"/>
        <v>108</v>
      </c>
      <c r="L288" s="158">
        <f t="shared" si="124"/>
        <v>0.19459459459459461</v>
      </c>
      <c r="M288" s="153" t="s">
        <v>580</v>
      </c>
      <c r="N288" s="159">
        <v>44321</v>
      </c>
      <c r="O288" s="1"/>
      <c r="P288" s="1"/>
      <c r="Q288" s="228"/>
      <c r="R288" s="1"/>
      <c r="S288" s="199" t="s">
        <v>771</v>
      </c>
    </row>
    <row r="289" spans="1:19" ht="12.75" customHeight="1">
      <c r="A289" s="181">
        <v>165</v>
      </c>
      <c r="B289" s="182">
        <v>44308</v>
      </c>
      <c r="C289" s="182"/>
      <c r="D289" s="183" t="s">
        <v>775</v>
      </c>
      <c r="E289" s="184" t="s">
        <v>577</v>
      </c>
      <c r="F289" s="154">
        <v>126.5</v>
      </c>
      <c r="G289" s="184"/>
      <c r="H289" s="184">
        <v>155</v>
      </c>
      <c r="I289" s="186">
        <v>155</v>
      </c>
      <c r="J289" s="156" t="s">
        <v>664</v>
      </c>
      <c r="K289" s="157">
        <f t="shared" si="123"/>
        <v>28.5</v>
      </c>
      <c r="L289" s="158">
        <f t="shared" si="124"/>
        <v>0.22529644268774704</v>
      </c>
      <c r="M289" s="153" t="s">
        <v>580</v>
      </c>
      <c r="N289" s="159">
        <v>44362</v>
      </c>
      <c r="O289" s="1"/>
      <c r="S289" s="199" t="s">
        <v>771</v>
      </c>
    </row>
    <row r="290" spans="1:19" ht="12.75" customHeight="1">
      <c r="A290" s="160">
        <v>166</v>
      </c>
      <c r="B290" s="191">
        <v>44368</v>
      </c>
      <c r="C290" s="191"/>
      <c r="D290" s="162" t="s">
        <v>812</v>
      </c>
      <c r="E290" s="164" t="s">
        <v>577</v>
      </c>
      <c r="F290" s="192">
        <v>287.5</v>
      </c>
      <c r="G290" s="164"/>
      <c r="H290" s="164">
        <v>245</v>
      </c>
      <c r="I290" s="165">
        <v>344</v>
      </c>
      <c r="J290" s="166" t="s">
        <v>813</v>
      </c>
      <c r="K290" s="167">
        <f t="shared" si="123"/>
        <v>-42.5</v>
      </c>
      <c r="L290" s="168">
        <f t="shared" si="124"/>
        <v>-0.14782608695652175</v>
      </c>
      <c r="M290" s="164" t="s">
        <v>590</v>
      </c>
      <c r="N290" s="161">
        <v>44508</v>
      </c>
      <c r="O290" s="1"/>
      <c r="S290" s="199" t="s">
        <v>771</v>
      </c>
    </row>
    <row r="291" spans="1:19" ht="12.75" customHeight="1">
      <c r="A291" s="181">
        <v>167</v>
      </c>
      <c r="B291" s="182">
        <v>44368</v>
      </c>
      <c r="C291" s="182"/>
      <c r="D291" s="183" t="s">
        <v>480</v>
      </c>
      <c r="E291" s="184" t="s">
        <v>577</v>
      </c>
      <c r="F291" s="154">
        <v>241</v>
      </c>
      <c r="G291" s="184"/>
      <c r="H291" s="184">
        <v>298</v>
      </c>
      <c r="I291" s="186">
        <v>320</v>
      </c>
      <c r="J291" s="156" t="s">
        <v>664</v>
      </c>
      <c r="K291" s="157">
        <f t="shared" si="123"/>
        <v>57</v>
      </c>
      <c r="L291" s="158">
        <f t="shared" si="124"/>
        <v>0.23651452282157676</v>
      </c>
      <c r="M291" s="153" t="s">
        <v>580</v>
      </c>
      <c r="N291" s="159">
        <v>44802</v>
      </c>
      <c r="O291" s="37"/>
      <c r="S291" s="199" t="s">
        <v>771</v>
      </c>
    </row>
    <row r="292" spans="1:19" ht="12.75" customHeight="1">
      <c r="A292" s="181">
        <v>168</v>
      </c>
      <c r="B292" s="182">
        <v>44406</v>
      </c>
      <c r="C292" s="182"/>
      <c r="D292" s="183" t="s">
        <v>775</v>
      </c>
      <c r="E292" s="184" t="s">
        <v>577</v>
      </c>
      <c r="F292" s="154">
        <v>162.5</v>
      </c>
      <c r="G292" s="184"/>
      <c r="H292" s="184">
        <v>200</v>
      </c>
      <c r="I292" s="186">
        <v>200</v>
      </c>
      <c r="J292" s="156" t="s">
        <v>664</v>
      </c>
      <c r="K292" s="157">
        <f t="shared" si="123"/>
        <v>37.5</v>
      </c>
      <c r="L292" s="158">
        <f t="shared" si="124"/>
        <v>0.23076923076923078</v>
      </c>
      <c r="M292" s="153" t="s">
        <v>580</v>
      </c>
      <c r="N292" s="159">
        <v>44802</v>
      </c>
      <c r="O292" s="1"/>
      <c r="S292" s="199" t="s">
        <v>771</v>
      </c>
    </row>
    <row r="293" spans="1:19" ht="12.75" customHeight="1">
      <c r="A293" s="181">
        <v>169</v>
      </c>
      <c r="B293" s="182">
        <v>44462</v>
      </c>
      <c r="C293" s="182"/>
      <c r="D293" s="183" t="s">
        <v>438</v>
      </c>
      <c r="E293" s="184" t="s">
        <v>577</v>
      </c>
      <c r="F293" s="154">
        <v>1235</v>
      </c>
      <c r="G293" s="184"/>
      <c r="H293" s="184">
        <v>1505</v>
      </c>
      <c r="I293" s="186">
        <v>1500</v>
      </c>
      <c r="J293" s="156" t="s">
        <v>664</v>
      </c>
      <c r="K293" s="157">
        <f t="shared" si="123"/>
        <v>270</v>
      </c>
      <c r="L293" s="158">
        <f t="shared" si="124"/>
        <v>0.21862348178137653</v>
      </c>
      <c r="M293" s="153" t="s">
        <v>580</v>
      </c>
      <c r="N293" s="159">
        <v>44564</v>
      </c>
      <c r="O293" s="1"/>
      <c r="S293" s="199" t="s">
        <v>771</v>
      </c>
    </row>
    <row r="294" spans="1:19" ht="12.75" customHeight="1">
      <c r="A294" s="181">
        <v>170</v>
      </c>
      <c r="B294" s="182">
        <v>44480</v>
      </c>
      <c r="C294" s="182"/>
      <c r="D294" s="183" t="s">
        <v>814</v>
      </c>
      <c r="E294" s="184" t="s">
        <v>577</v>
      </c>
      <c r="F294" s="154">
        <v>58.75</v>
      </c>
      <c r="G294" s="184"/>
      <c r="H294" s="184">
        <v>64.25</v>
      </c>
      <c r="I294" s="186"/>
      <c r="J294" s="156" t="s">
        <v>664</v>
      </c>
      <c r="K294" s="157">
        <f t="shared" ref="K294" si="125">H294-F294</f>
        <v>5.5</v>
      </c>
      <c r="L294" s="158">
        <f t="shared" ref="L294" si="126">K294/F294</f>
        <v>9.3617021276595741E-2</v>
      </c>
      <c r="M294" s="153" t="s">
        <v>580</v>
      </c>
      <c r="N294" s="159">
        <v>45322</v>
      </c>
      <c r="O294" s="37"/>
      <c r="S294" s="199" t="s">
        <v>771</v>
      </c>
    </row>
    <row r="295" spans="1:19" ht="12.75" customHeight="1">
      <c r="A295" s="150">
        <v>171</v>
      </c>
      <c r="B295" s="151">
        <v>44481</v>
      </c>
      <c r="C295" s="151"/>
      <c r="D295" s="152" t="s">
        <v>278</v>
      </c>
      <c r="E295" s="153" t="s">
        <v>577</v>
      </c>
      <c r="F295" s="154">
        <v>315</v>
      </c>
      <c r="G295" s="153"/>
      <c r="H295" s="153">
        <v>335</v>
      </c>
      <c r="I295" s="155">
        <v>380</v>
      </c>
      <c r="J295" s="156" t="s">
        <v>865</v>
      </c>
      <c r="K295" s="157">
        <f t="shared" ref="K295" si="127">H295-F295</f>
        <v>20</v>
      </c>
      <c r="L295" s="158">
        <f t="shared" ref="L295" si="128">K295/F295</f>
        <v>6.3492063492063489E-2</v>
      </c>
      <c r="M295" s="153" t="s">
        <v>580</v>
      </c>
      <c r="N295" s="159">
        <v>45297</v>
      </c>
      <c r="O295" s="37"/>
      <c r="S295" s="199" t="s">
        <v>771</v>
      </c>
    </row>
    <row r="296" spans="1:19" ht="12.75" customHeight="1">
      <c r="A296" s="150">
        <v>172</v>
      </c>
      <c r="B296" s="151">
        <v>44481</v>
      </c>
      <c r="C296" s="151"/>
      <c r="D296" s="152" t="s">
        <v>815</v>
      </c>
      <c r="E296" s="153" t="s">
        <v>577</v>
      </c>
      <c r="F296" s="154">
        <v>45.5</v>
      </c>
      <c r="G296" s="153"/>
      <c r="H296" s="153">
        <v>56.5</v>
      </c>
      <c r="I296" s="155">
        <v>56</v>
      </c>
      <c r="J296" s="156" t="s">
        <v>664</v>
      </c>
      <c r="K296" s="157">
        <f t="shared" ref="K296:K297" si="129">H296-F296</f>
        <v>11</v>
      </c>
      <c r="L296" s="158">
        <f t="shared" ref="L296:L297" si="130">K296/F296</f>
        <v>0.24175824175824176</v>
      </c>
      <c r="M296" s="153" t="s">
        <v>580</v>
      </c>
      <c r="N296" s="159">
        <v>44881</v>
      </c>
      <c r="O296" s="37"/>
      <c r="S296" s="199"/>
    </row>
    <row r="297" spans="1:19" ht="12.75" customHeight="1">
      <c r="A297" s="150">
        <v>173</v>
      </c>
      <c r="B297" s="151">
        <v>44551</v>
      </c>
      <c r="C297" s="151"/>
      <c r="D297" s="152" t="s">
        <v>131</v>
      </c>
      <c r="E297" s="153" t="s">
        <v>577</v>
      </c>
      <c r="F297" s="154">
        <v>2300</v>
      </c>
      <c r="G297" s="153"/>
      <c r="H297" s="153">
        <f>(2820+2200)/2</f>
        <v>2510</v>
      </c>
      <c r="I297" s="155">
        <v>3000</v>
      </c>
      <c r="J297" s="156" t="s">
        <v>816</v>
      </c>
      <c r="K297" s="157">
        <f t="shared" si="129"/>
        <v>210</v>
      </c>
      <c r="L297" s="158">
        <f t="shared" si="130"/>
        <v>9.1304347826086957E-2</v>
      </c>
      <c r="M297" s="153" t="s">
        <v>580</v>
      </c>
      <c r="N297" s="159">
        <v>44649</v>
      </c>
      <c r="O297" s="1"/>
      <c r="S297" s="199"/>
    </row>
    <row r="298" spans="1:19" ht="12.75" customHeight="1">
      <c r="A298" s="150">
        <v>174</v>
      </c>
      <c r="B298" s="151">
        <v>44606</v>
      </c>
      <c r="C298" s="151"/>
      <c r="D298" s="152" t="s">
        <v>428</v>
      </c>
      <c r="E298" s="153" t="s">
        <v>577</v>
      </c>
      <c r="F298" s="154">
        <v>635</v>
      </c>
      <c r="G298" s="153"/>
      <c r="H298" s="153">
        <v>700</v>
      </c>
      <c r="I298" s="155">
        <v>764</v>
      </c>
      <c r="J298" s="156" t="s">
        <v>845</v>
      </c>
      <c r="K298" s="157">
        <f t="shared" ref="K298" si="131">H298-F298</f>
        <v>65</v>
      </c>
      <c r="L298" s="158">
        <f t="shared" ref="L298" si="132">K298/F298</f>
        <v>0.10236220472440945</v>
      </c>
      <c r="M298" s="153" t="s">
        <v>580</v>
      </c>
      <c r="N298" s="159">
        <v>45159</v>
      </c>
      <c r="O298" s="37"/>
      <c r="S298" s="199"/>
    </row>
    <row r="299" spans="1:19" ht="12.75" customHeight="1">
      <c r="A299" s="150">
        <v>175</v>
      </c>
      <c r="B299" s="151">
        <v>44613</v>
      </c>
      <c r="C299" s="151"/>
      <c r="D299" s="152" t="s">
        <v>438</v>
      </c>
      <c r="E299" s="153" t="s">
        <v>577</v>
      </c>
      <c r="F299" s="154">
        <v>1255</v>
      </c>
      <c r="G299" s="153"/>
      <c r="H299" s="153">
        <v>1515</v>
      </c>
      <c r="I299" s="155">
        <v>1510</v>
      </c>
      <c r="J299" s="156" t="s">
        <v>664</v>
      </c>
      <c r="K299" s="157">
        <f>H299-F299</f>
        <v>260</v>
      </c>
      <c r="L299" s="158">
        <f>K299/F299</f>
        <v>0.20717131474103587</v>
      </c>
      <c r="M299" s="153" t="s">
        <v>580</v>
      </c>
      <c r="N299" s="159">
        <v>44834</v>
      </c>
      <c r="O299" s="37"/>
      <c r="S299" s="199"/>
    </row>
    <row r="300" spans="1:19" ht="12.75" customHeight="1">
      <c r="A300">
        <v>176</v>
      </c>
      <c r="B300" s="201">
        <v>44670</v>
      </c>
      <c r="C300" s="201"/>
      <c r="D300" s="53" t="s">
        <v>540</v>
      </c>
      <c r="E300" s="202" t="s">
        <v>577</v>
      </c>
      <c r="F300" s="51" t="s">
        <v>817</v>
      </c>
      <c r="G300" s="51"/>
      <c r="H300" s="51"/>
      <c r="I300" s="51">
        <v>553</v>
      </c>
      <c r="J300" s="51" t="s">
        <v>578</v>
      </c>
      <c r="K300" s="51"/>
      <c r="L300" s="51"/>
      <c r="M300" s="51"/>
      <c r="N300" s="51"/>
      <c r="O300" s="37"/>
      <c r="S300" s="199"/>
    </row>
    <row r="301" spans="1:19" ht="12.75" customHeight="1">
      <c r="A301" s="181">
        <v>177</v>
      </c>
      <c r="B301" s="182">
        <v>44746</v>
      </c>
      <c r="C301" s="182"/>
      <c r="D301" s="183" t="s">
        <v>818</v>
      </c>
      <c r="E301" s="184" t="s">
        <v>577</v>
      </c>
      <c r="F301" s="184">
        <v>207.5</v>
      </c>
      <c r="G301" s="184"/>
      <c r="H301" s="184">
        <v>254</v>
      </c>
      <c r="I301" s="186">
        <v>254</v>
      </c>
      <c r="J301" s="156" t="s">
        <v>664</v>
      </c>
      <c r="K301" s="157">
        <f t="shared" ref="K301:K303" si="133">H301-F301</f>
        <v>46.5</v>
      </c>
      <c r="L301" s="158">
        <f t="shared" ref="L301:L303" si="134">K301/F301</f>
        <v>0.22409638554216868</v>
      </c>
      <c r="M301" s="153" t="s">
        <v>580</v>
      </c>
      <c r="N301" s="159">
        <v>44792</v>
      </c>
      <c r="O301" s="1"/>
      <c r="S301" s="199"/>
    </row>
    <row r="302" spans="1:19" ht="12.75" customHeight="1">
      <c r="A302" s="181">
        <v>178</v>
      </c>
      <c r="B302" s="182">
        <v>44775</v>
      </c>
      <c r="C302" s="182"/>
      <c r="D302" s="183" t="s">
        <v>482</v>
      </c>
      <c r="E302" s="184" t="s">
        <v>577</v>
      </c>
      <c r="F302" s="184">
        <v>31.25</v>
      </c>
      <c r="G302" s="184"/>
      <c r="H302" s="184">
        <v>38.75</v>
      </c>
      <c r="I302" s="186">
        <v>38</v>
      </c>
      <c r="J302" s="156" t="s">
        <v>664</v>
      </c>
      <c r="K302" s="157">
        <f t="shared" si="133"/>
        <v>7.5</v>
      </c>
      <c r="L302" s="158">
        <f t="shared" si="134"/>
        <v>0.24</v>
      </c>
      <c r="M302" s="153" t="s">
        <v>580</v>
      </c>
      <c r="N302" s="159">
        <v>44844</v>
      </c>
      <c r="O302" s="37"/>
      <c r="S302" s="54"/>
    </row>
    <row r="303" spans="1:19" ht="12.75" customHeight="1">
      <c r="A303" s="181">
        <v>179</v>
      </c>
      <c r="B303" s="182">
        <v>44841</v>
      </c>
      <c r="C303" s="182"/>
      <c r="D303" s="183" t="s">
        <v>819</v>
      </c>
      <c r="E303" s="184" t="s">
        <v>577</v>
      </c>
      <c r="F303" s="154">
        <v>665</v>
      </c>
      <c r="G303" s="184"/>
      <c r="H303" s="184">
        <v>807.5</v>
      </c>
      <c r="I303" s="186">
        <v>840</v>
      </c>
      <c r="J303" s="156" t="s">
        <v>816</v>
      </c>
      <c r="K303" s="157">
        <f t="shared" si="133"/>
        <v>142.5</v>
      </c>
      <c r="L303" s="158">
        <f t="shared" si="134"/>
        <v>0.21428571428571427</v>
      </c>
      <c r="M303" s="153" t="s">
        <v>580</v>
      </c>
      <c r="N303" s="159">
        <v>45097</v>
      </c>
      <c r="O303" s="37"/>
      <c r="S303" s="54"/>
    </row>
    <row r="304" spans="1:19" ht="12.75" customHeight="1">
      <c r="A304" s="181">
        <v>180</v>
      </c>
      <c r="B304" s="182">
        <v>44844</v>
      </c>
      <c r="C304" s="182"/>
      <c r="D304" s="183" t="s">
        <v>430</v>
      </c>
      <c r="E304" s="184" t="s">
        <v>577</v>
      </c>
      <c r="F304" s="154">
        <v>227.5</v>
      </c>
      <c r="G304" s="184"/>
      <c r="H304" s="184">
        <v>270</v>
      </c>
      <c r="I304" s="186">
        <v>291</v>
      </c>
      <c r="J304" s="156" t="s">
        <v>847</v>
      </c>
      <c r="K304" s="157">
        <f t="shared" ref="K304" si="135">H304-F304</f>
        <v>42.5</v>
      </c>
      <c r="L304" s="158">
        <f t="shared" ref="L304" si="136">K304/F304</f>
        <v>0.18681318681318682</v>
      </c>
      <c r="M304" s="153" t="s">
        <v>580</v>
      </c>
      <c r="N304" s="159">
        <v>45160</v>
      </c>
      <c r="O304" s="37"/>
      <c r="R304" s="37"/>
      <c r="S304" s="54"/>
    </row>
    <row r="305" spans="1:39" ht="12.75" customHeight="1">
      <c r="A305" s="181">
        <v>181</v>
      </c>
      <c r="B305" s="182">
        <v>44845</v>
      </c>
      <c r="C305" s="182"/>
      <c r="D305" s="183" t="s">
        <v>428</v>
      </c>
      <c r="E305" s="184" t="s">
        <v>577</v>
      </c>
      <c r="F305" s="154">
        <v>555</v>
      </c>
      <c r="G305" s="184"/>
      <c r="H305" s="184">
        <v>700</v>
      </c>
      <c r="I305" s="186">
        <v>765</v>
      </c>
      <c r="J305" s="156" t="s">
        <v>846</v>
      </c>
      <c r="K305" s="157">
        <f t="shared" ref="K305" si="137">H305-F305</f>
        <v>145</v>
      </c>
      <c r="L305" s="158">
        <f t="shared" ref="L305" si="138">K305/F305</f>
        <v>0.26126126126126126</v>
      </c>
      <c r="M305" s="153" t="s">
        <v>580</v>
      </c>
      <c r="N305" s="159">
        <v>45159</v>
      </c>
      <c r="O305" s="37"/>
      <c r="R305" s="37"/>
      <c r="S305" s="54"/>
    </row>
    <row r="306" spans="1:39" ht="12.75" customHeight="1">
      <c r="A306" s="181">
        <v>182</v>
      </c>
      <c r="B306" s="182">
        <v>44981</v>
      </c>
      <c r="C306" s="182"/>
      <c r="D306" s="183" t="s">
        <v>445</v>
      </c>
      <c r="E306" s="184" t="s">
        <v>577</v>
      </c>
      <c r="F306" s="154">
        <v>1675</v>
      </c>
      <c r="G306" s="184"/>
      <c r="H306" s="184">
        <v>2080</v>
      </c>
      <c r="I306" s="186">
        <v>2080</v>
      </c>
      <c r="J306" s="156" t="s">
        <v>664</v>
      </c>
      <c r="K306" s="157">
        <f t="shared" ref="K306:K311" si="139">H306-F306</f>
        <v>405</v>
      </c>
      <c r="L306" s="158">
        <f t="shared" ref="L306:L311" si="140">K306/F306</f>
        <v>0.2417910447761194</v>
      </c>
      <c r="M306" s="153" t="s">
        <v>580</v>
      </c>
      <c r="N306" s="159">
        <v>45119</v>
      </c>
      <c r="O306" s="37"/>
      <c r="S306" s="54" t="s">
        <v>843</v>
      </c>
    </row>
    <row r="307" spans="1:39" ht="12.75" customHeight="1">
      <c r="A307" s="181">
        <v>183</v>
      </c>
      <c r="B307" s="182">
        <v>44986</v>
      </c>
      <c r="C307" s="182"/>
      <c r="D307" s="183" t="s">
        <v>482</v>
      </c>
      <c r="E307" s="184" t="s">
        <v>577</v>
      </c>
      <c r="F307" s="154">
        <v>57.5</v>
      </c>
      <c r="G307" s="184"/>
      <c r="H307" s="184">
        <v>120</v>
      </c>
      <c r="I307" s="186">
        <v>120</v>
      </c>
      <c r="J307" s="156" t="s">
        <v>664</v>
      </c>
      <c r="K307" s="157">
        <f t="shared" si="139"/>
        <v>62.5</v>
      </c>
      <c r="L307" s="158">
        <f t="shared" si="140"/>
        <v>1.0869565217391304</v>
      </c>
      <c r="M307" s="153" t="s">
        <v>580</v>
      </c>
      <c r="N307" s="159">
        <v>45049</v>
      </c>
      <c r="O307" s="37"/>
      <c r="S307" s="54" t="s">
        <v>843</v>
      </c>
    </row>
    <row r="308" spans="1:39" ht="12.75" customHeight="1">
      <c r="A308" s="181">
        <v>184</v>
      </c>
      <c r="B308" s="182">
        <v>45008</v>
      </c>
      <c r="C308" s="182"/>
      <c r="D308" s="183" t="s">
        <v>499</v>
      </c>
      <c r="E308" s="184" t="s">
        <v>577</v>
      </c>
      <c r="F308" s="154">
        <v>2765</v>
      </c>
      <c r="G308" s="184"/>
      <c r="H308" s="184">
        <v>3547.5</v>
      </c>
      <c r="I308" s="186">
        <v>3523</v>
      </c>
      <c r="J308" s="156" t="s">
        <v>664</v>
      </c>
      <c r="K308" s="157">
        <f t="shared" si="139"/>
        <v>782.5</v>
      </c>
      <c r="L308" s="158">
        <f t="shared" si="140"/>
        <v>0.28300180831826399</v>
      </c>
      <c r="M308" s="153" t="s">
        <v>580</v>
      </c>
      <c r="N308" s="159">
        <v>45177</v>
      </c>
      <c r="O308" s="37"/>
      <c r="S308" s="54" t="s">
        <v>843</v>
      </c>
    </row>
    <row r="309" spans="1:39" ht="12.75" customHeight="1">
      <c r="A309" s="181">
        <v>185</v>
      </c>
      <c r="B309" s="182">
        <v>45027</v>
      </c>
      <c r="C309" s="182"/>
      <c r="D309" s="183" t="s">
        <v>820</v>
      </c>
      <c r="E309" s="184" t="s">
        <v>577</v>
      </c>
      <c r="F309" s="184">
        <v>460</v>
      </c>
      <c r="G309" s="184"/>
      <c r="H309" s="184">
        <v>825</v>
      </c>
      <c r="I309" s="186">
        <v>810</v>
      </c>
      <c r="J309" s="156" t="s">
        <v>664</v>
      </c>
      <c r="K309" s="157">
        <f t="shared" si="139"/>
        <v>365</v>
      </c>
      <c r="L309" s="158">
        <f t="shared" si="140"/>
        <v>0.79347826086956519</v>
      </c>
      <c r="M309" s="153" t="s">
        <v>580</v>
      </c>
      <c r="N309" s="159">
        <v>45155</v>
      </c>
      <c r="O309" s="37"/>
      <c r="S309" s="54" t="s">
        <v>843</v>
      </c>
    </row>
    <row r="310" spans="1:39" ht="12.75" customHeight="1">
      <c r="A310" s="181">
        <v>186</v>
      </c>
      <c r="B310" s="182">
        <v>45050</v>
      </c>
      <c r="C310" s="182"/>
      <c r="D310" s="183" t="s">
        <v>42</v>
      </c>
      <c r="E310" s="184" t="s">
        <v>577</v>
      </c>
      <c r="F310" s="184">
        <v>3630</v>
      </c>
      <c r="G310" s="184"/>
      <c r="H310" s="184">
        <v>5150</v>
      </c>
      <c r="I310" s="186">
        <v>5040</v>
      </c>
      <c r="J310" s="156" t="s">
        <v>664</v>
      </c>
      <c r="K310" s="157">
        <f t="shared" si="139"/>
        <v>1520</v>
      </c>
      <c r="L310" s="158">
        <f t="shared" si="140"/>
        <v>0.41873278236914602</v>
      </c>
      <c r="M310" s="153" t="s">
        <v>580</v>
      </c>
      <c r="N310" s="159">
        <v>45344</v>
      </c>
      <c r="O310" s="37"/>
      <c r="S310" s="54" t="s">
        <v>843</v>
      </c>
    </row>
    <row r="311" spans="1:39" ht="12.75" customHeight="1">
      <c r="A311" s="181">
        <v>187</v>
      </c>
      <c r="B311" s="182">
        <v>45075</v>
      </c>
      <c r="C311" s="182"/>
      <c r="D311" s="183" t="s">
        <v>821</v>
      </c>
      <c r="E311" s="184" t="s">
        <v>577</v>
      </c>
      <c r="F311" s="154">
        <v>585</v>
      </c>
      <c r="G311" s="184"/>
      <c r="H311" s="184">
        <v>732</v>
      </c>
      <c r="I311" s="186">
        <v>732</v>
      </c>
      <c r="J311" s="156" t="s">
        <v>664</v>
      </c>
      <c r="K311" s="157">
        <f t="shared" si="139"/>
        <v>147</v>
      </c>
      <c r="L311" s="158">
        <f t="shared" si="140"/>
        <v>0.25128205128205128</v>
      </c>
      <c r="M311" s="153" t="s">
        <v>580</v>
      </c>
      <c r="N311" s="159">
        <v>45152</v>
      </c>
      <c r="O311" s="37"/>
      <c r="R311" s="37"/>
      <c r="S311" s="54" t="s">
        <v>843</v>
      </c>
      <c r="U311" s="37"/>
      <c r="W311" s="37"/>
      <c r="X311" s="54"/>
      <c r="Z311" s="37"/>
      <c r="AB311" s="37"/>
      <c r="AC311" s="54"/>
      <c r="AE311" s="37"/>
      <c r="AG311" s="37"/>
      <c r="AH311" s="54"/>
      <c r="AJ311" s="37"/>
      <c r="AL311" s="37"/>
      <c r="AM311" s="54"/>
    </row>
    <row r="312" spans="1:39" ht="12.75" customHeight="1">
      <c r="A312" s="200">
        <v>188</v>
      </c>
      <c r="B312" s="201">
        <v>45078</v>
      </c>
      <c r="C312" s="53"/>
      <c r="D312" s="53" t="s">
        <v>529</v>
      </c>
      <c r="E312" s="202" t="s">
        <v>577</v>
      </c>
      <c r="F312" s="51" t="s">
        <v>822</v>
      </c>
      <c r="G312" s="51"/>
      <c r="H312" s="51"/>
      <c r="I312" s="51">
        <v>4300</v>
      </c>
      <c r="J312" s="51" t="s">
        <v>578</v>
      </c>
      <c r="K312" s="51"/>
      <c r="L312" s="51"/>
      <c r="M312" s="51"/>
      <c r="N312" s="51"/>
      <c r="O312" s="37"/>
      <c r="R312" s="37"/>
      <c r="S312" s="54" t="s">
        <v>843</v>
      </c>
      <c r="U312" s="37"/>
      <c r="W312" s="37"/>
      <c r="X312" s="54"/>
      <c r="Z312" s="37"/>
      <c r="AB312" s="37"/>
      <c r="AC312" s="54"/>
      <c r="AE312" s="37"/>
      <c r="AG312" s="37"/>
      <c r="AH312" s="54"/>
      <c r="AJ312" s="37"/>
      <c r="AL312" s="37"/>
      <c r="AM312" s="54"/>
    </row>
    <row r="313" spans="1:39" ht="12.75" customHeight="1">
      <c r="A313" s="181">
        <v>189</v>
      </c>
      <c r="B313" s="182">
        <v>45103</v>
      </c>
      <c r="C313" s="182"/>
      <c r="D313" s="183" t="s">
        <v>841</v>
      </c>
      <c r="E313" s="184" t="s">
        <v>577</v>
      </c>
      <c r="F313" s="154">
        <v>282.5</v>
      </c>
      <c r="G313" s="184"/>
      <c r="H313" s="184">
        <v>383</v>
      </c>
      <c r="I313" s="186">
        <v>383</v>
      </c>
      <c r="J313" s="156" t="s">
        <v>664</v>
      </c>
      <c r="K313" s="157">
        <f>H313-F313</f>
        <v>100.5</v>
      </c>
      <c r="L313" s="158">
        <f>K313/F313</f>
        <v>0.35575221238938054</v>
      </c>
      <c r="M313" s="153" t="s">
        <v>580</v>
      </c>
      <c r="N313" s="159">
        <v>45265</v>
      </c>
      <c r="O313" s="37"/>
      <c r="R313" s="37"/>
      <c r="S313" s="54" t="s">
        <v>843</v>
      </c>
      <c r="U313" s="37"/>
      <c r="W313" s="37"/>
      <c r="X313" s="54"/>
      <c r="Z313" s="37"/>
      <c r="AB313" s="37"/>
      <c r="AC313" s="54"/>
      <c r="AE313" s="37"/>
      <c r="AG313" s="37"/>
      <c r="AH313" s="54"/>
      <c r="AJ313" s="37"/>
      <c r="AL313" s="37"/>
      <c r="AM313" s="54"/>
    </row>
    <row r="314" spans="1:39" ht="12.75" customHeight="1">
      <c r="A314" s="181">
        <v>190</v>
      </c>
      <c r="B314" s="182">
        <v>45120</v>
      </c>
      <c r="C314" s="182"/>
      <c r="D314" s="183" t="s">
        <v>528</v>
      </c>
      <c r="E314" s="184" t="s">
        <v>577</v>
      </c>
      <c r="F314" s="154">
        <v>2312.5</v>
      </c>
      <c r="G314" s="184"/>
      <c r="H314" s="184">
        <v>2935</v>
      </c>
      <c r="I314" s="186">
        <v>2935</v>
      </c>
      <c r="J314" s="156" t="s">
        <v>664</v>
      </c>
      <c r="K314" s="157">
        <f>H314-F314</f>
        <v>622.5</v>
      </c>
      <c r="L314" s="158">
        <f>K314/F314</f>
        <v>0.26918918918918922</v>
      </c>
      <c r="M314" s="153" t="s">
        <v>580</v>
      </c>
      <c r="N314" s="159">
        <v>45177</v>
      </c>
      <c r="O314" s="37"/>
      <c r="R314" s="37"/>
      <c r="S314" s="54" t="s">
        <v>843</v>
      </c>
      <c r="U314" s="37"/>
      <c r="W314" s="37"/>
      <c r="X314" s="54"/>
      <c r="Z314" s="37"/>
      <c r="AB314" s="37"/>
      <c r="AC314" s="54"/>
      <c r="AE314" s="37"/>
      <c r="AG314" s="37"/>
      <c r="AH314" s="54"/>
      <c r="AJ314" s="37"/>
      <c r="AL314" s="37"/>
      <c r="AM314" s="54"/>
    </row>
    <row r="315" spans="1:39" ht="12.75" customHeight="1">
      <c r="A315" s="181">
        <v>191</v>
      </c>
      <c r="B315" s="182">
        <v>45125</v>
      </c>
      <c r="C315" s="182"/>
      <c r="D315" s="183" t="s">
        <v>203</v>
      </c>
      <c r="E315" s="184" t="s">
        <v>577</v>
      </c>
      <c r="F315" s="154">
        <v>3980</v>
      </c>
      <c r="G315" s="184"/>
      <c r="H315" s="184">
        <v>4895</v>
      </c>
      <c r="I315" s="186">
        <v>4895</v>
      </c>
      <c r="J315" s="156" t="s">
        <v>664</v>
      </c>
      <c r="K315" s="157">
        <f>H315-F315</f>
        <v>915</v>
      </c>
      <c r="L315" s="158">
        <f>K315/F315</f>
        <v>0.22989949748743718</v>
      </c>
      <c r="M315" s="153" t="s">
        <v>580</v>
      </c>
      <c r="N315" s="159">
        <v>45155</v>
      </c>
      <c r="O315" s="37"/>
      <c r="S315" s="54" t="s">
        <v>843</v>
      </c>
      <c r="U315" s="37"/>
      <c r="X315" s="54"/>
      <c r="Z315" s="37"/>
      <c r="AC315" s="54"/>
      <c r="AE315" s="37"/>
      <c r="AH315" s="54"/>
      <c r="AJ315" s="37"/>
      <c r="AM315" s="54"/>
    </row>
    <row r="316" spans="1:39" ht="12.75" customHeight="1">
      <c r="A316" s="181">
        <v>192</v>
      </c>
      <c r="B316" s="182">
        <v>45145</v>
      </c>
      <c r="C316" s="182"/>
      <c r="D316" s="183" t="s">
        <v>844</v>
      </c>
      <c r="E316" s="184" t="s">
        <v>577</v>
      </c>
      <c r="F316" s="154">
        <v>565</v>
      </c>
      <c r="G316" s="184"/>
      <c r="H316" s="184">
        <v>725</v>
      </c>
      <c r="I316" s="186">
        <v>725</v>
      </c>
      <c r="J316" s="156" t="s">
        <v>664</v>
      </c>
      <c r="K316" s="157">
        <f>H316-F316</f>
        <v>160</v>
      </c>
      <c r="L316" s="158">
        <f>K316/F316</f>
        <v>0.2831858407079646</v>
      </c>
      <c r="M316" s="153" t="s">
        <v>580</v>
      </c>
      <c r="N316" s="159">
        <v>45169</v>
      </c>
      <c r="O316" s="37"/>
      <c r="S316" s="54" t="s">
        <v>843</v>
      </c>
      <c r="U316" s="37"/>
      <c r="X316" s="54"/>
      <c r="Z316" s="37"/>
      <c r="AC316" s="54"/>
      <c r="AE316" s="37"/>
      <c r="AH316" s="54"/>
      <c r="AJ316" s="37"/>
      <c r="AM316" s="54"/>
    </row>
    <row r="317" spans="1:39" ht="12.75" customHeight="1">
      <c r="A317" s="266">
        <v>193</v>
      </c>
      <c r="B317" s="267">
        <v>45167</v>
      </c>
      <c r="C317" s="267"/>
      <c r="D317" s="268" t="s">
        <v>848</v>
      </c>
      <c r="E317" s="269" t="s">
        <v>577</v>
      </c>
      <c r="F317" s="154">
        <v>700</v>
      </c>
      <c r="G317" s="269"/>
      <c r="H317" s="269">
        <v>950</v>
      </c>
      <c r="I317" s="270">
        <v>950</v>
      </c>
      <c r="J317" s="271" t="s">
        <v>664</v>
      </c>
      <c r="K317" s="157">
        <f>H317-F317</f>
        <v>250</v>
      </c>
      <c r="L317" s="158">
        <f>K317/F317</f>
        <v>0.35714285714285715</v>
      </c>
      <c r="M317" s="153" t="s">
        <v>580</v>
      </c>
      <c r="N317" s="159">
        <v>45261</v>
      </c>
      <c r="O317" s="37"/>
      <c r="S317" s="54" t="s">
        <v>843</v>
      </c>
      <c r="U317" s="37"/>
      <c r="X317" s="54"/>
      <c r="Z317" s="37"/>
      <c r="AC317" s="54"/>
      <c r="AE317" s="37"/>
      <c r="AH317" s="54"/>
      <c r="AJ317" s="37"/>
      <c r="AM317" s="54"/>
    </row>
    <row r="318" spans="1:39" ht="12.75" customHeight="1">
      <c r="A318" s="200">
        <v>194</v>
      </c>
      <c r="B318" s="201">
        <v>45184</v>
      </c>
      <c r="C318" s="53"/>
      <c r="D318" s="53" t="s">
        <v>531</v>
      </c>
      <c r="E318" s="202" t="s">
        <v>577</v>
      </c>
      <c r="F318" s="51" t="s">
        <v>850</v>
      </c>
      <c r="G318" s="51"/>
      <c r="H318" s="51"/>
      <c r="I318" s="51">
        <v>480</v>
      </c>
      <c r="J318" s="51" t="s">
        <v>578</v>
      </c>
      <c r="K318" s="51"/>
      <c r="L318" s="51"/>
      <c r="M318" s="51"/>
      <c r="N318" s="51"/>
      <c r="O318" s="37"/>
      <c r="S318" s="54" t="s">
        <v>843</v>
      </c>
      <c r="U318" s="37"/>
      <c r="X318" s="54"/>
      <c r="Z318" s="37"/>
      <c r="AC318" s="54"/>
      <c r="AE318" s="37"/>
      <c r="AH318" s="54"/>
      <c r="AJ318" s="37"/>
      <c r="AM318" s="54"/>
    </row>
    <row r="319" spans="1:39" ht="12.75" customHeight="1">
      <c r="A319" s="200">
        <v>195</v>
      </c>
      <c r="B319" s="201">
        <v>45203</v>
      </c>
      <c r="C319" s="53"/>
      <c r="D319" s="53" t="s">
        <v>176</v>
      </c>
      <c r="E319" s="202" t="s">
        <v>577</v>
      </c>
      <c r="F319" s="51" t="s">
        <v>851</v>
      </c>
      <c r="G319" s="51"/>
      <c r="H319" s="51"/>
      <c r="I319" s="51">
        <v>1198</v>
      </c>
      <c r="J319" s="51" t="s">
        <v>578</v>
      </c>
      <c r="K319" s="51"/>
      <c r="L319" s="51"/>
      <c r="M319" s="51"/>
      <c r="N319" s="51"/>
      <c r="O319" s="37"/>
      <c r="S319" s="54" t="s">
        <v>855</v>
      </c>
      <c r="U319" s="37"/>
      <c r="X319" s="54"/>
      <c r="Z319" s="37"/>
      <c r="AC319" s="54"/>
      <c r="AE319" s="37"/>
      <c r="AH319" s="54"/>
      <c r="AJ319" s="37"/>
      <c r="AM319" s="54"/>
    </row>
    <row r="320" spans="1:39" ht="12.75" customHeight="1">
      <c r="A320" s="266">
        <v>196</v>
      </c>
      <c r="B320" s="267">
        <v>45216</v>
      </c>
      <c r="C320" s="267"/>
      <c r="D320" s="268" t="s">
        <v>107</v>
      </c>
      <c r="E320" s="269" t="s">
        <v>577</v>
      </c>
      <c r="F320" s="154">
        <v>5425</v>
      </c>
      <c r="G320" s="269"/>
      <c r="H320" s="269">
        <v>6880</v>
      </c>
      <c r="I320" s="270">
        <v>6870</v>
      </c>
      <c r="J320" s="271" t="s">
        <v>664</v>
      </c>
      <c r="K320" s="157">
        <f>H320-F320</f>
        <v>1455</v>
      </c>
      <c r="L320" s="158">
        <f>K320/F320</f>
        <v>0.26820276497695855</v>
      </c>
      <c r="M320" s="153" t="s">
        <v>580</v>
      </c>
      <c r="N320" s="159">
        <v>45342</v>
      </c>
      <c r="O320" s="37"/>
      <c r="S320" s="54" t="s">
        <v>855</v>
      </c>
      <c r="U320" s="37"/>
      <c r="X320" s="54"/>
      <c r="Z320" s="37"/>
      <c r="AC320" s="54"/>
      <c r="AE320" s="37"/>
      <c r="AH320" s="54"/>
      <c r="AJ320" s="37"/>
      <c r="AM320" s="54"/>
    </row>
    <row r="321" spans="1:39" ht="12.75" customHeight="1">
      <c r="A321" s="266">
        <v>197</v>
      </c>
      <c r="B321" s="267">
        <v>45216</v>
      </c>
      <c r="C321" s="267"/>
      <c r="D321" s="268" t="s">
        <v>852</v>
      </c>
      <c r="E321" s="269" t="s">
        <v>577</v>
      </c>
      <c r="F321" s="154">
        <v>1090</v>
      </c>
      <c r="G321" s="269"/>
      <c r="H321" s="269">
        <v>1415</v>
      </c>
      <c r="I321" s="270">
        <v>1415</v>
      </c>
      <c r="J321" s="271" t="s">
        <v>664</v>
      </c>
      <c r="K321" s="157">
        <f>H321-F321</f>
        <v>325</v>
      </c>
      <c r="L321" s="158">
        <f>K321/F321</f>
        <v>0.29816513761467889</v>
      </c>
      <c r="M321" s="153" t="s">
        <v>580</v>
      </c>
      <c r="N321" s="159">
        <v>45282</v>
      </c>
      <c r="O321" s="37"/>
      <c r="S321" s="54" t="s">
        <v>843</v>
      </c>
      <c r="U321" s="37"/>
      <c r="X321" s="54"/>
      <c r="Z321" s="37"/>
      <c r="AC321" s="54"/>
      <c r="AE321" s="37"/>
      <c r="AH321" s="54"/>
      <c r="AJ321" s="37"/>
      <c r="AM321" s="54"/>
    </row>
    <row r="322" spans="1:39" ht="12.75" customHeight="1">
      <c r="A322" s="266">
        <v>198</v>
      </c>
      <c r="B322" s="267">
        <v>45236</v>
      </c>
      <c r="C322" s="267"/>
      <c r="D322" s="268" t="s">
        <v>856</v>
      </c>
      <c r="E322" s="269" t="s">
        <v>577</v>
      </c>
      <c r="F322" s="154">
        <v>1270</v>
      </c>
      <c r="G322" s="269"/>
      <c r="H322" s="269">
        <v>1613</v>
      </c>
      <c r="I322" s="270">
        <v>1613</v>
      </c>
      <c r="J322" s="271" t="s">
        <v>664</v>
      </c>
      <c r="K322" s="157">
        <f>H322-F322</f>
        <v>343</v>
      </c>
      <c r="L322" s="158">
        <f>K322/F322</f>
        <v>0.27007874015748029</v>
      </c>
      <c r="M322" s="153" t="s">
        <v>580</v>
      </c>
      <c r="N322" s="159">
        <v>45246</v>
      </c>
      <c r="O322" s="37"/>
      <c r="S322" s="54" t="s">
        <v>855</v>
      </c>
      <c r="U322" s="37"/>
      <c r="X322" s="54"/>
      <c r="Z322" s="37"/>
      <c r="AC322" s="54"/>
      <c r="AE322" s="37"/>
      <c r="AH322" s="54"/>
      <c r="AJ322" s="37"/>
      <c r="AM322" s="54"/>
    </row>
    <row r="323" spans="1:39" ht="12.75" customHeight="1">
      <c r="A323" s="200">
        <v>199</v>
      </c>
      <c r="B323" s="201">
        <v>45251</v>
      </c>
      <c r="C323" s="53"/>
      <c r="D323" s="53" t="s">
        <v>857</v>
      </c>
      <c r="E323" s="202" t="s">
        <v>577</v>
      </c>
      <c r="F323" s="51" t="s">
        <v>858</v>
      </c>
      <c r="G323" s="51"/>
      <c r="H323" s="51"/>
      <c r="I323" s="51">
        <v>1490</v>
      </c>
      <c r="J323" s="51" t="s">
        <v>578</v>
      </c>
      <c r="K323" s="51"/>
      <c r="L323" s="51"/>
      <c r="M323" s="51"/>
      <c r="N323" s="51"/>
      <c r="O323" s="37"/>
      <c r="S323" s="54" t="s">
        <v>843</v>
      </c>
      <c r="U323" s="37"/>
      <c r="X323" s="54"/>
      <c r="Z323" s="37"/>
      <c r="AC323" s="54"/>
      <c r="AE323" s="37"/>
      <c r="AH323" s="54"/>
      <c r="AJ323" s="37"/>
      <c r="AM323" s="54"/>
    </row>
    <row r="324" spans="1:39" ht="12.75" customHeight="1">
      <c r="A324" s="200">
        <v>200</v>
      </c>
      <c r="B324" s="201">
        <v>45254</v>
      </c>
      <c r="C324" s="53"/>
      <c r="D324" s="53" t="s">
        <v>856</v>
      </c>
      <c r="E324" s="202" t="s">
        <v>577</v>
      </c>
      <c r="F324" s="51" t="s">
        <v>859</v>
      </c>
      <c r="G324" s="51"/>
      <c r="H324" s="51"/>
      <c r="I324" s="51">
        <v>1806</v>
      </c>
      <c r="J324" s="51" t="s">
        <v>578</v>
      </c>
      <c r="K324" s="51"/>
      <c r="L324" s="51"/>
      <c r="M324" s="51"/>
      <c r="N324" s="51"/>
      <c r="O324" s="37"/>
      <c r="S324" s="54" t="s">
        <v>855</v>
      </c>
      <c r="U324" s="37"/>
      <c r="X324" s="54"/>
      <c r="Z324" s="37"/>
      <c r="AC324" s="54"/>
      <c r="AE324" s="37"/>
      <c r="AH324" s="54"/>
      <c r="AJ324" s="37"/>
      <c r="AM324" s="54"/>
    </row>
    <row r="325" spans="1:39" ht="12.75" customHeight="1">
      <c r="A325" s="200">
        <v>201</v>
      </c>
      <c r="B325" s="201">
        <v>45265</v>
      </c>
      <c r="C325" s="53"/>
      <c r="D325" s="216" t="s">
        <v>532</v>
      </c>
      <c r="E325" s="202" t="s">
        <v>577</v>
      </c>
      <c r="F325" s="51" t="s">
        <v>861</v>
      </c>
      <c r="G325" s="51"/>
      <c r="I325" s="51">
        <v>558</v>
      </c>
      <c r="J325" s="51" t="s">
        <v>578</v>
      </c>
      <c r="K325" s="51"/>
      <c r="L325" s="51"/>
      <c r="M325" s="51"/>
      <c r="N325" s="51"/>
      <c r="O325" s="37"/>
      <c r="S325" s="54" t="s">
        <v>843</v>
      </c>
      <c r="U325" s="37"/>
      <c r="X325" s="54"/>
      <c r="Z325" s="37"/>
      <c r="AC325" s="54"/>
      <c r="AE325" s="37"/>
      <c r="AH325" s="54"/>
      <c r="AJ325" s="37"/>
      <c r="AM325" s="54"/>
    </row>
    <row r="326" spans="1:39" ht="12.75" customHeight="1">
      <c r="A326" s="266">
        <v>202</v>
      </c>
      <c r="B326" s="267">
        <v>45272</v>
      </c>
      <c r="C326" s="267"/>
      <c r="D326" s="268" t="s">
        <v>862</v>
      </c>
      <c r="E326" s="269" t="s">
        <v>577</v>
      </c>
      <c r="F326" s="154">
        <v>4225</v>
      </c>
      <c r="G326" s="269"/>
      <c r="H326" s="269">
        <v>5512</v>
      </c>
      <c r="I326" s="270">
        <v>5512</v>
      </c>
      <c r="J326" s="271" t="s">
        <v>664</v>
      </c>
      <c r="K326" s="157">
        <f>H326-F326</f>
        <v>1287</v>
      </c>
      <c r="L326" s="158">
        <f>K326/F326</f>
        <v>0.30461538461538462</v>
      </c>
      <c r="M326" s="153" t="s">
        <v>580</v>
      </c>
      <c r="N326" s="159">
        <v>45329</v>
      </c>
      <c r="O326" s="37"/>
      <c r="S326" s="54" t="s">
        <v>855</v>
      </c>
      <c r="U326" s="37"/>
      <c r="X326" s="54"/>
      <c r="Z326" s="37"/>
      <c r="AC326" s="54"/>
      <c r="AE326" s="37"/>
      <c r="AH326" s="54"/>
      <c r="AJ326" s="37"/>
      <c r="AM326" s="54"/>
    </row>
    <row r="327" spans="1:39" ht="12.75" customHeight="1">
      <c r="A327" s="200">
        <v>203</v>
      </c>
      <c r="B327" s="201">
        <v>45292</v>
      </c>
      <c r="C327" s="53"/>
      <c r="D327" s="53" t="s">
        <v>314</v>
      </c>
      <c r="E327" s="202" t="s">
        <v>577</v>
      </c>
      <c r="F327" s="51" t="s">
        <v>863</v>
      </c>
      <c r="G327" s="51"/>
      <c r="H327" s="51"/>
      <c r="I327" s="51">
        <v>4909</v>
      </c>
      <c r="J327" s="51" t="s">
        <v>578</v>
      </c>
      <c r="K327" s="51"/>
      <c r="L327" s="51"/>
      <c r="M327" s="51"/>
      <c r="N327" s="51"/>
      <c r="O327" s="37"/>
      <c r="S327" s="54" t="s">
        <v>855</v>
      </c>
      <c r="U327" s="37"/>
      <c r="X327" s="54"/>
      <c r="Z327" s="37"/>
      <c r="AC327" s="54"/>
      <c r="AE327" s="37"/>
      <c r="AH327" s="54"/>
      <c r="AJ327" s="37"/>
      <c r="AM327" s="54"/>
    </row>
    <row r="328" spans="1:39" ht="12.75" customHeight="1">
      <c r="A328" s="200">
        <v>204</v>
      </c>
      <c r="B328" s="201">
        <v>45294</v>
      </c>
      <c r="C328" s="53"/>
      <c r="D328" s="53" t="s">
        <v>530</v>
      </c>
      <c r="E328" s="202" t="s">
        <v>577</v>
      </c>
      <c r="F328" s="51" t="s">
        <v>864</v>
      </c>
      <c r="G328" s="51"/>
      <c r="H328" s="51"/>
      <c r="I328" s="51">
        <v>1080</v>
      </c>
      <c r="J328" s="51" t="s">
        <v>578</v>
      </c>
      <c r="K328" s="51"/>
      <c r="L328" s="51"/>
      <c r="M328" s="51"/>
      <c r="N328" s="51"/>
      <c r="O328" s="37"/>
      <c r="S328" s="54" t="s">
        <v>843</v>
      </c>
      <c r="U328" s="37"/>
      <c r="X328" s="54"/>
      <c r="Z328" s="37"/>
      <c r="AC328" s="54"/>
      <c r="AE328" s="37"/>
      <c r="AH328" s="54"/>
      <c r="AJ328" s="37"/>
      <c r="AM328" s="54"/>
    </row>
    <row r="329" spans="1:39" ht="12.75" customHeight="1">
      <c r="A329" s="200">
        <v>205</v>
      </c>
      <c r="B329" s="201">
        <v>45315</v>
      </c>
      <c r="C329" s="53"/>
      <c r="D329" s="53" t="s">
        <v>315</v>
      </c>
      <c r="E329" s="202" t="s">
        <v>577</v>
      </c>
      <c r="F329" s="51" t="s">
        <v>867</v>
      </c>
      <c r="G329" s="51"/>
      <c r="H329" s="51"/>
      <c r="I329" s="51">
        <v>2077</v>
      </c>
      <c r="J329" s="51" t="s">
        <v>578</v>
      </c>
      <c r="K329" s="51"/>
      <c r="L329" s="51"/>
      <c r="M329" s="51"/>
      <c r="N329" s="51"/>
      <c r="O329" s="37"/>
      <c r="S329" s="54" t="s">
        <v>855</v>
      </c>
      <c r="U329" s="37"/>
      <c r="X329" s="54"/>
      <c r="Z329" s="37"/>
      <c r="AC329" s="54"/>
      <c r="AE329" s="37"/>
      <c r="AH329" s="54"/>
      <c r="AJ329" s="37"/>
      <c r="AM329" s="54"/>
    </row>
    <row r="330" spans="1:39" ht="12.75" customHeight="1">
      <c r="A330" s="200">
        <v>206</v>
      </c>
      <c r="B330" s="201">
        <v>45320</v>
      </c>
      <c r="C330" s="53"/>
      <c r="D330" s="53" t="s">
        <v>868</v>
      </c>
      <c r="E330" s="202" t="s">
        <v>577</v>
      </c>
      <c r="F330" s="51" t="s">
        <v>869</v>
      </c>
      <c r="G330" s="51"/>
      <c r="H330" s="51"/>
      <c r="I330" s="51">
        <v>2906</v>
      </c>
      <c r="J330" s="51" t="s">
        <v>578</v>
      </c>
      <c r="K330" s="51"/>
      <c r="L330" s="51"/>
      <c r="M330" s="51"/>
      <c r="N330" s="51"/>
      <c r="O330" s="37"/>
      <c r="S330" s="54" t="s">
        <v>843</v>
      </c>
      <c r="U330" s="37"/>
      <c r="X330" s="54"/>
      <c r="Z330" s="37"/>
      <c r="AC330" s="54"/>
      <c r="AE330" s="37"/>
      <c r="AH330" s="54"/>
      <c r="AJ330" s="37"/>
      <c r="AM330" s="54"/>
    </row>
    <row r="331" spans="1:39" ht="12.75" customHeight="1">
      <c r="A331" s="200">
        <v>207</v>
      </c>
      <c r="B331" s="201">
        <v>45331</v>
      </c>
      <c r="C331" s="53"/>
      <c r="D331" s="53" t="s">
        <v>528</v>
      </c>
      <c r="E331" s="202" t="s">
        <v>577</v>
      </c>
      <c r="F331" s="51" t="s">
        <v>876</v>
      </c>
      <c r="G331" s="51"/>
      <c r="H331" s="51"/>
      <c r="I331" s="51">
        <v>4096</v>
      </c>
      <c r="J331" s="51" t="s">
        <v>578</v>
      </c>
      <c r="K331" s="51"/>
      <c r="L331" s="51"/>
      <c r="M331" s="51"/>
      <c r="N331" s="51"/>
      <c r="O331" s="37"/>
      <c r="S331" s="54" t="s">
        <v>843</v>
      </c>
      <c r="U331" s="37"/>
      <c r="X331" s="54"/>
      <c r="Z331" s="37"/>
      <c r="AC331" s="54"/>
      <c r="AE331" s="37"/>
      <c r="AH331" s="54"/>
      <c r="AJ331" s="37"/>
      <c r="AM331" s="54"/>
    </row>
    <row r="332" spans="1:39" ht="12.75" customHeight="1">
      <c r="A332" s="200">
        <v>208</v>
      </c>
      <c r="B332" s="201">
        <v>45345</v>
      </c>
      <c r="C332" s="53"/>
      <c r="D332" s="53" t="s">
        <v>61</v>
      </c>
      <c r="E332" s="202" t="s">
        <v>577</v>
      </c>
      <c r="F332" s="51" t="s">
        <v>904</v>
      </c>
      <c r="G332" s="51"/>
      <c r="H332" s="51"/>
      <c r="I332" s="51">
        <v>2627</v>
      </c>
      <c r="J332" s="51" t="s">
        <v>578</v>
      </c>
      <c r="K332" s="51"/>
      <c r="L332" s="51"/>
      <c r="M332" s="51"/>
      <c r="N332" s="53"/>
      <c r="O332" s="37"/>
      <c r="S332" s="54" t="s">
        <v>855</v>
      </c>
      <c r="U332" s="37"/>
      <c r="X332" s="54"/>
      <c r="Z332" s="37"/>
      <c r="AC332" s="54"/>
      <c r="AE332" s="37"/>
      <c r="AH332" s="54"/>
      <c r="AJ332" s="37"/>
      <c r="AM332" s="54"/>
    </row>
    <row r="333" spans="1:39" ht="12.75" customHeight="1">
      <c r="A333" s="200">
        <v>209</v>
      </c>
      <c r="B333" s="201">
        <v>45356</v>
      </c>
      <c r="C333" s="53"/>
      <c r="D333" s="53" t="s">
        <v>848</v>
      </c>
      <c r="E333" s="202" t="s">
        <v>577</v>
      </c>
      <c r="F333" s="51" t="s">
        <v>944</v>
      </c>
      <c r="G333" s="51"/>
      <c r="H333" s="51"/>
      <c r="I333" s="51">
        <v>1170</v>
      </c>
      <c r="J333" s="51" t="s">
        <v>578</v>
      </c>
      <c r="K333" s="51"/>
      <c r="L333" s="51"/>
      <c r="M333" s="51"/>
      <c r="N333" s="53"/>
      <c r="O333" s="37"/>
      <c r="S333" s="54" t="s">
        <v>980</v>
      </c>
      <c r="U333" s="37"/>
      <c r="X333" s="54"/>
      <c r="Z333" s="37"/>
      <c r="AC333" s="54"/>
      <c r="AE333" s="37"/>
      <c r="AH333" s="54"/>
      <c r="AJ333" s="37"/>
      <c r="AM333" s="54"/>
    </row>
    <row r="334" spans="1:39" ht="12.75" customHeight="1">
      <c r="B334" s="203" t="s">
        <v>823</v>
      </c>
      <c r="F334" s="54"/>
      <c r="G334" s="54"/>
      <c r="H334" s="54"/>
      <c r="I334" s="54"/>
      <c r="J334" s="37"/>
      <c r="K334" s="54"/>
      <c r="L334" s="54"/>
      <c r="M334" s="54"/>
      <c r="O334" s="37"/>
      <c r="S334" s="54"/>
      <c r="U334" s="37"/>
      <c r="X334" s="54"/>
      <c r="Z334" s="37"/>
      <c r="AC334" s="54"/>
      <c r="AE334" s="37"/>
      <c r="AH334" s="54"/>
      <c r="AJ334" s="37"/>
      <c r="AM334" s="54"/>
    </row>
    <row r="335" spans="1:39" ht="12.75" customHeight="1">
      <c r="A335" s="204"/>
      <c r="F335" s="54"/>
      <c r="G335" s="54"/>
      <c r="H335" s="54"/>
      <c r="I335" s="54"/>
      <c r="J335" s="37"/>
      <c r="K335" s="54"/>
      <c r="L335" s="54"/>
      <c r="M335" s="54"/>
      <c r="O335" s="37"/>
      <c r="S335" s="54"/>
      <c r="U335" s="37"/>
      <c r="X335" s="54"/>
      <c r="Z335" s="37"/>
      <c r="AC335" s="54"/>
      <c r="AE335" s="37"/>
      <c r="AH335" s="54"/>
      <c r="AJ335" s="37"/>
      <c r="AM335" s="54"/>
    </row>
    <row r="336" spans="1:39" ht="12.75" customHeight="1">
      <c r="A336" s="204"/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1:19" ht="12.75" customHeight="1">
      <c r="A337" s="51"/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1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1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1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1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1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1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1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1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1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1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1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1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1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1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1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</sheetData>
  <autoFilter ref="S1:S332"/>
  <mergeCells count="36">
    <mergeCell ref="O100:O101"/>
    <mergeCell ref="P100:P101"/>
    <mergeCell ref="M100:M101"/>
    <mergeCell ref="J93:J94"/>
    <mergeCell ref="A93:A94"/>
    <mergeCell ref="B93:B94"/>
    <mergeCell ref="J100:J101"/>
    <mergeCell ref="A100:A101"/>
    <mergeCell ref="B100:B101"/>
    <mergeCell ref="A97:A98"/>
    <mergeCell ref="B97:B98"/>
    <mergeCell ref="J97:J98"/>
    <mergeCell ref="M93:M94"/>
    <mergeCell ref="O93:O94"/>
    <mergeCell ref="P93:P94"/>
    <mergeCell ref="O97:O98"/>
    <mergeCell ref="P97:P98"/>
    <mergeCell ref="M97:M98"/>
    <mergeCell ref="M83:M84"/>
    <mergeCell ref="O83:O84"/>
    <mergeCell ref="P83:P84"/>
    <mergeCell ref="O87:O88"/>
    <mergeCell ref="P87:P88"/>
    <mergeCell ref="M87:M88"/>
    <mergeCell ref="A87:A88"/>
    <mergeCell ref="B87:B88"/>
    <mergeCell ref="J87:J88"/>
    <mergeCell ref="A83:A84"/>
    <mergeCell ref="B83:B84"/>
    <mergeCell ref="J83:J84"/>
    <mergeCell ref="J78:J79"/>
    <mergeCell ref="P78:P79"/>
    <mergeCell ref="A78:A79"/>
    <mergeCell ref="B78:B79"/>
    <mergeCell ref="O78:O79"/>
    <mergeCell ref="M78:M79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7 K89 K83:K84 K82 K102:K10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2024-03-19T02:58:33Z</dcterms:modified>
</cp:coreProperties>
</file>