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6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6" l="1"/>
  <c r="K89" i="6"/>
  <c r="M101" i="6"/>
  <c r="K102" i="6"/>
  <c r="K101" i="6"/>
  <c r="L55" i="6"/>
  <c r="K55" i="6"/>
  <c r="K105" i="6"/>
  <c r="M105" i="6" s="1"/>
  <c r="K324" i="6"/>
  <c r="L324" i="6" s="1"/>
  <c r="L53" i="6"/>
  <c r="K53" i="6"/>
  <c r="M53" i="6" s="1"/>
  <c r="K81" i="6"/>
  <c r="K82" i="6"/>
  <c r="M55" i="6" l="1"/>
  <c r="K100" i="6"/>
  <c r="M100" i="6" s="1"/>
  <c r="L49" i="6"/>
  <c r="K49" i="6"/>
  <c r="K97" i="6"/>
  <c r="K96" i="6"/>
  <c r="L52" i="6"/>
  <c r="K52" i="6"/>
  <c r="L45" i="6"/>
  <c r="K45" i="6"/>
  <c r="M45" i="6" s="1"/>
  <c r="L50" i="6"/>
  <c r="K50" i="6"/>
  <c r="L51" i="6"/>
  <c r="K51" i="6"/>
  <c r="K92" i="6"/>
  <c r="K91" i="6"/>
  <c r="P27" i="6"/>
  <c r="K95" i="6"/>
  <c r="L113" i="6"/>
  <c r="K113" i="6"/>
  <c r="K43" i="6"/>
  <c r="L43" i="6"/>
  <c r="L20" i="6"/>
  <c r="K20" i="6"/>
  <c r="M20" i="6" l="1"/>
  <c r="M50" i="6"/>
  <c r="M49" i="6"/>
  <c r="M52" i="6"/>
  <c r="M51" i="6"/>
  <c r="M113" i="6"/>
  <c r="M95" i="6"/>
  <c r="M43" i="6"/>
  <c r="L46" i="6"/>
  <c r="K46" i="6"/>
  <c r="K47" i="6"/>
  <c r="K48" i="6"/>
  <c r="L47" i="6"/>
  <c r="M46" i="6" l="1"/>
  <c r="K94" i="6"/>
  <c r="K93" i="6"/>
  <c r="L24" i="6" l="1"/>
  <c r="K24" i="6"/>
  <c r="P26" i="6"/>
  <c r="K44" i="6"/>
  <c r="L44" i="6"/>
  <c r="K88" i="6"/>
  <c r="K87" i="6"/>
  <c r="K84" i="6"/>
  <c r="K83" i="6"/>
  <c r="M24" i="6" l="1"/>
  <c r="M44" i="6"/>
  <c r="K69" i="6"/>
  <c r="K68" i="6"/>
  <c r="K86" i="6"/>
  <c r="K85" i="6"/>
  <c r="K80" i="6"/>
  <c r="K79" i="6"/>
  <c r="P23" i="6"/>
  <c r="P25" i="6"/>
  <c r="L11" i="6"/>
  <c r="K11" i="6"/>
  <c r="L17" i="6"/>
  <c r="K17" i="6"/>
  <c r="M17" i="6" l="1"/>
  <c r="M11" i="6"/>
  <c r="K78" i="6"/>
  <c r="M78" i="6" s="1"/>
  <c r="K42" i="6"/>
  <c r="L42" i="6"/>
  <c r="K76" i="6"/>
  <c r="M76" i="6" s="1"/>
  <c r="L14" i="6"/>
  <c r="K14" i="6"/>
  <c r="P15" i="6"/>
  <c r="M42" i="6" l="1"/>
  <c r="M14" i="6"/>
  <c r="L41" i="6"/>
  <c r="K41" i="6"/>
  <c r="M41" i="6" l="1"/>
  <c r="L10" i="6"/>
  <c r="K10" i="6"/>
  <c r="K330" i="6"/>
  <c r="L330" i="6" s="1"/>
  <c r="M10" i="6" l="1"/>
  <c r="P22" i="6"/>
  <c r="K77" i="6"/>
  <c r="M77" i="6" s="1"/>
  <c r="L112" i="6"/>
  <c r="K112" i="6"/>
  <c r="K40" i="6"/>
  <c r="L40" i="6"/>
  <c r="M112" i="6" l="1"/>
  <c r="M40" i="6"/>
  <c r="L114" i="6"/>
  <c r="K114" i="6"/>
  <c r="K75" i="6"/>
  <c r="K74" i="6"/>
  <c r="M114" i="6" l="1"/>
  <c r="P21" i="6"/>
  <c r="K73" i="6"/>
  <c r="M73" i="6" s="1"/>
  <c r="K72" i="6"/>
  <c r="M72" i="6" s="1"/>
  <c r="K71" i="6"/>
  <c r="M71" i="6" s="1"/>
  <c r="L13" i="6"/>
  <c r="K13" i="6"/>
  <c r="L19" i="6"/>
  <c r="K19" i="6"/>
  <c r="K70" i="6"/>
  <c r="M70" i="6" s="1"/>
  <c r="K67" i="6"/>
  <c r="M67" i="6" s="1"/>
  <c r="K64" i="6"/>
  <c r="M64" i="6" s="1"/>
  <c r="L16" i="6"/>
  <c r="K16" i="6"/>
  <c r="M16" i="6" l="1"/>
  <c r="M19" i="6"/>
  <c r="M13" i="6"/>
  <c r="K65" i="6"/>
  <c r="M65" i="6" s="1"/>
  <c r="K66" i="6"/>
  <c r="M66" i="6" s="1"/>
  <c r="L12" i="6"/>
  <c r="K12" i="6"/>
  <c r="M12" i="6" l="1"/>
  <c r="K298" i="6"/>
  <c r="L298" i="6" s="1"/>
  <c r="P18" i="6" l="1"/>
  <c r="K299" i="6" l="1"/>
  <c r="L299" i="6" s="1"/>
  <c r="K325" i="6" l="1"/>
  <c r="L325" i="6" s="1"/>
  <c r="K317" i="6" l="1"/>
  <c r="L317" i="6" s="1"/>
  <c r="K321" i="6" l="1"/>
  <c r="L321" i="6" s="1"/>
  <c r="K326" i="6" l="1"/>
  <c r="L326" i="6" s="1"/>
  <c r="K318" i="6" l="1"/>
  <c r="L318" i="6" s="1"/>
  <c r="K312" i="6"/>
  <c r="L312" i="6" s="1"/>
  <c r="K320" i="6" l="1"/>
  <c r="L320" i="6" s="1"/>
  <c r="K308" i="6" l="1"/>
  <c r="L308" i="6" s="1"/>
  <c r="K309" i="6" l="1"/>
  <c r="L309" i="6" s="1"/>
  <c r="K302" i="6"/>
  <c r="L302" i="6" s="1"/>
  <c r="K319" i="6" l="1"/>
  <c r="L319" i="6" s="1"/>
  <c r="K313" i="6"/>
  <c r="L313" i="6" s="1"/>
  <c r="K315" i="6" l="1"/>
  <c r="L315" i="6" s="1"/>
  <c r="L6" i="2" l="1"/>
  <c r="K6" i="3"/>
  <c r="D7" i="5" l="1"/>
  <c r="M7" i="6"/>
  <c r="K310" i="6" l="1"/>
  <c r="L310" i="6" s="1"/>
  <c r="K307" i="6" l="1"/>
  <c r="L307" i="6" s="1"/>
  <c r="K311" i="6" l="1"/>
  <c r="L311" i="6" s="1"/>
  <c r="K306" i="6"/>
  <c r="L306" i="6" s="1"/>
  <c r="K305" i="6"/>
  <c r="L305" i="6" s="1"/>
  <c r="K303" i="6"/>
  <c r="L303" i="6" s="1"/>
  <c r="H301" i="6"/>
  <c r="K301" i="6" s="1"/>
  <c r="L301" i="6" s="1"/>
  <c r="K300" i="6"/>
  <c r="L300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F269" i="6"/>
  <c r="K269" i="6" s="1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F263" i="6"/>
  <c r="K263" i="6" s="1"/>
  <c r="L263" i="6" s="1"/>
  <c r="F262" i="6"/>
  <c r="K262" i="6" s="1"/>
  <c r="L262" i="6" s="1"/>
  <c r="K261" i="6"/>
  <c r="L261" i="6" s="1"/>
  <c r="F260" i="6"/>
  <c r="K260" i="6" s="1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4" i="6"/>
  <c r="L244" i="6" s="1"/>
  <c r="K242" i="6"/>
  <c r="L242" i="6" s="1"/>
  <c r="K241" i="6"/>
  <c r="L241" i="6" s="1"/>
  <c r="F240" i="6"/>
  <c r="K240" i="6" s="1"/>
  <c r="L240" i="6" s="1"/>
  <c r="K239" i="6"/>
  <c r="L239" i="6" s="1"/>
  <c r="K236" i="6"/>
  <c r="L236" i="6" s="1"/>
  <c r="K235" i="6"/>
  <c r="L235" i="6" s="1"/>
  <c r="K234" i="6"/>
  <c r="L234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2" i="6"/>
  <c r="L212" i="6" s="1"/>
  <c r="K210" i="6"/>
  <c r="L210" i="6" s="1"/>
  <c r="K208" i="6"/>
  <c r="L208" i="6" s="1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L194" i="6" s="1"/>
  <c r="K193" i="6"/>
  <c r="L193" i="6" s="1"/>
  <c r="F192" i="6"/>
  <c r="K192" i="6" s="1"/>
  <c r="L192" i="6" s="1"/>
  <c r="H191" i="6"/>
  <c r="K191" i="6" s="1"/>
  <c r="L191" i="6" s="1"/>
  <c r="K188" i="6"/>
  <c r="L188" i="6" s="1"/>
  <c r="K187" i="6"/>
  <c r="L187" i="6" s="1"/>
  <c r="K186" i="6"/>
  <c r="L186" i="6" s="1"/>
  <c r="K185" i="6"/>
  <c r="L185" i="6" s="1"/>
  <c r="K184" i="6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H157" i="6"/>
  <c r="K157" i="6" s="1"/>
  <c r="L157" i="6" s="1"/>
  <c r="F156" i="6"/>
  <c r="K156" i="6" s="1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6" i="4"/>
</calcChain>
</file>

<file path=xl/sharedStrings.xml><?xml version="1.0" encoding="utf-8"?>
<sst xmlns="http://schemas.openxmlformats.org/spreadsheetml/2006/main" count="3597" uniqueCount="1296">
  <si>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</si>
  <si>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</si>
  <si>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</si>
  <si>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</si>
  <si>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</si>
  <si>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</si>
  <si>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</si>
  <si>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</si>
  <si>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</si>
  <si>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</si>
  <si>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</si>
  <si>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</si>
  <si>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</si>
  <si>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</si>
  <si>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</si>
  <si>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</si>
  <si>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</si>
  <si>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</si>
  <si>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</si>
  <si>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</si>
  <si>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</si>
  <si>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</si>
  <si>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</si>
  <si>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</si>
  <si>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</si>
  <si>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</si>
  <si>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</si>
  <si>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</si>
  <si>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</si>
  <si>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</si>
  <si>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</si>
  <si>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</si>
  <si>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</si>
  <si>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</si>
  <si>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</si>
  <si>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</si>
  <si>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</si>
  <si>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</si>
  <si>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</si>
  <si>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</si>
  <si>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</si>
  <si>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</si>
  <si>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</si>
  <si>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</si>
  <si>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</si>
  <si>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</si>
  <si>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</si>
  <si>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</si>
  <si>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</si>
  <si>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</si>
  <si>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</si>
  <si>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</si>
  <si>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</si>
  <si>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</si>
  <si>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</si>
  <si>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</si>
  <si>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</si>
  <si>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</si>
  <si>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</si>
  <si>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</si>
  <si>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</si>
  <si>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</si>
  <si>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</si>
  <si>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</si>
  <si>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</si>
  <si>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</si>
  <si>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</si>
  <si>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</si>
  <si>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</si>
  <si>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</si>
  <si>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</si>
  <si>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</si>
  <si>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</si>
  <si>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</si>
  <si>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</si>
  <si>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</si>
  <si>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</si>
  <si>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</si>
  <si>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</si>
  <si>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</si>
  <si>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</si>
  <si>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</si>
  <si>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</si>
  <si>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</si>
  <si>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</si>
  <si>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</si>
  <si>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</si>
  <si>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</si>
  <si>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</si>
  <si>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</si>
  <si>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</si>
  <si>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</si>
  <si>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</si>
  <si>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</si>
  <si>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</si>
  <si>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</si>
  <si>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</si>
  <si>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</si>
  <si>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</si>
  <si>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</si>
  <si>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</si>
  <si>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</si>
  <si>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</si>
  <si>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</si>
  <si>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</si>
  <si>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</si>
  <si>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</si>
  <si>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</si>
  <si>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</si>
  <si>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</si>
  <si>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</si>
  <si>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</si>
  <si>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</si>
  <si>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</si>
  <si>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</si>
  <si>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</si>
  <si>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</si>
  <si>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</si>
  <si>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</si>
  <si>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</si>
  <si>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</si>
  <si>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</si>
  <si>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</si>
  <si>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</si>
  <si>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</si>
  <si>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</si>
  <si>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</si>
  <si>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</si>
  <si>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</si>
  <si>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</si>
  <si>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</si>
  <si>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</si>
  <si>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</si>
  <si>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</si>
  <si>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</si>
  <si>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</si>
  <si>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</si>
  <si>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</si>
  <si>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</si>
  <si>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</si>
  <si>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</si>
  <si>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</si>
  <si>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</si>
  <si>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</si>
  <si>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</si>
  <si>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</si>
  <si>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</si>
  <si>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</si>
  <si>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</si>
  <si>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</si>
  <si>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</si>
  <si>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</si>
  <si>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</si>
  <si>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</si>
  <si>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</si>
  <si>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</si>
  <si>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</si>
  <si>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</si>
  <si>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</si>
  <si>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</si>
  <si>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</si>
  <si>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</si>
  <si>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</si>
  <si>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</si>
  <si>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</si>
  <si>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</si>
  <si>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</si>
  <si>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</si>
  <si>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</si>
  <si>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</si>
  <si>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</si>
  <si>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</si>
  <si>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</si>
  <si>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</si>
  <si>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</si>
  <si>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</si>
  <si>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</si>
  <si>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</si>
  <si>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</si>
  <si>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</si>
  <si>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</si>
  <si>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</si>
  <si>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</si>
  <si>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</si>
  <si>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</si>
  <si>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</si>
  <si>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</si>
  <si>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</si>
  <si>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</si>
  <si>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</si>
  <si>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</si>
  <si>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</si>
  <si>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</si>
  <si>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</si>
  <si>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</si>
  <si>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</si>
  <si>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</si>
  <si>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</si>
  <si>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</si>
  <si>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</si>
  <si>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</si>
  <si>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</si>
  <si>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</si>
  <si>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</si>
  <si>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</si>
  <si>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</si>
  <si>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</si>
  <si>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</si>
  <si>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</si>
  <si>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</si>
  <si>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</si>
  <si>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</si>
  <si>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</si>
  <si>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</si>
  <si>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</si>
  <si>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</si>
  <si>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</si>
  <si>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</si>
  <si>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</si>
  <si>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</si>
  <si>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</si>
  <si>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</si>
  <si>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</si>
  <si>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</si>
  <si>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</si>
  <si>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</si>
  <si>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</si>
  <si>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</si>
  <si>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</si>
  <si>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</si>
  <si>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</si>
  <si>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</si>
  <si>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</si>
  <si>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</si>
  <si>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</si>
  <si>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</si>
  <si>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</si>
  <si>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</si>
  <si>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</si>
  <si>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</si>
  <si>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</si>
  <si>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</si>
  <si>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</si>
  <si>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</si>
  <si>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</si>
  <si>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</si>
  <si>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</si>
  <si>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</si>
  <si>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</si>
  <si>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</si>
  <si>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</si>
  <si>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</si>
  <si>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</si>
  <si>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</si>
  <si>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</si>
  <si>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</si>
  <si>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</si>
  <si>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</si>
  <si>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</si>
  <si>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</si>
  <si>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</si>
  <si>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</si>
  <si>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</si>
  <si>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</si>
  <si>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</si>
  <si>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</si>
  <si>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</si>
  <si>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</si>
  <si>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</si>
  <si>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</si>
  <si>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</si>
  <si>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</si>
  <si>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</si>
  <si>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</si>
  <si>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</si>
  <si>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</si>
  <si>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</si>
  <si>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</si>
  <si>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</si>
  <si>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</si>
  <si>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</si>
  <si>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</si>
  <si>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</si>
  <si>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</si>
  <si>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</si>
  <si>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</si>
  <si>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</si>
  <si>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</si>
  <si>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</si>
  <si>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</si>
  <si>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</si>
  <si>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</si>
  <si>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</si>
  <si>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</si>
  <si>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</si>
  <si>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</si>
  <si>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</si>
  <si>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</si>
  <si>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</si>
  <si>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</si>
  <si>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</si>
  <si>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</si>
  <si>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</si>
  <si>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</si>
  <si>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</si>
  <si>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</si>
  <si>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</si>
  <si>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</si>
  <si>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</si>
  <si>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</si>
  <si>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</si>
  <si>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</si>
  <si>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</si>
  <si>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</si>
  <si>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</si>
  <si>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</si>
  <si>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</si>
  <si>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</si>
  <si>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</si>
  <si>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</si>
  <si>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</si>
  <si>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</si>
  <si>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</si>
  <si>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</si>
  <si>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</si>
  <si>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</si>
  <si>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</si>
  <si>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</si>
  <si>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</si>
  <si>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</si>
  <si>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</si>
  <si>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</si>
  <si>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</si>
  <si>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</si>
  <si>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</si>
  <si>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</si>
  <si>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</si>
  <si>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</si>
  <si>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</si>
  <si>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</si>
  <si>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</si>
  <si>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</si>
  <si>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</si>
  <si>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</si>
  <si>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</si>
  <si>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</si>
  <si>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</si>
  <si>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</si>
  <si>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</si>
  <si>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</si>
  <si>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</si>
  <si>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</si>
  <si>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</si>
  <si>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</si>
  <si>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</si>
  <si>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</si>
  <si>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</si>
  <si>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</si>
  <si>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</si>
  <si>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</si>
  <si>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</si>
  <si>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</si>
  <si>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</si>
  <si>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</si>
  <si>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</si>
  <si>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</si>
  <si>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</si>
  <si>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</si>
  <si>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</si>
  <si>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</si>
  <si>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</si>
  <si>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</si>
  <si>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</si>
  <si>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</si>
  <si>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</si>
  <si>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</si>
  <si>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</si>
  <si>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</si>
  <si>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</si>
  <si>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</si>
  <si>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</si>
  <si>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</si>
  <si>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</si>
  <si>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</si>
  <si>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</si>
  <si>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</si>
  <si>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</si>
  <si>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</si>
  <si>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</si>
  <si>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</si>
  <si>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</si>
  <si>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</si>
  <si>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</si>
  <si>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</si>
  <si>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</si>
  <si>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</si>
  <si>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</si>
  <si>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</si>
  <si>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</si>
  <si>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</si>
  <si>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</si>
  <si>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</si>
  <si>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</si>
  <si>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</si>
  <si>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</si>
  <si>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</si>
  <si>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</si>
  <si>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</si>
  <si>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</si>
  <si>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</si>
  <si>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</si>
  <si>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</si>
  <si>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</si>
  <si>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</si>
  <si>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</si>
  <si>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</si>
  <si>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</si>
  <si>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</si>
  <si>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</si>
  <si>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</si>
  <si>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</si>
  <si>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</si>
  <si>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</si>
  <si>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</si>
  <si>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</si>
  <si>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</si>
  <si>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</si>
  <si>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</si>
  <si>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</si>
  <si>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</si>
  <si>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</si>
  <si>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</si>
  <si>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</si>
  <si>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</si>
  <si>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</si>
  <si>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</si>
  <si>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</si>
  <si>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</si>
  <si>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</si>
  <si>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</si>
  <si>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</si>
  <si>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</si>
  <si>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</si>
  <si>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</si>
  <si>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</si>
  <si>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</si>
  <si>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</si>
  <si>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</si>
  <si>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</si>
  <si>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</si>
  <si>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</si>
  <si>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</si>
  <si>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</si>
  <si>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</si>
  <si>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</si>
  <si>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</si>
  <si>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</si>
  <si>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</si>
  <si>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</si>
  <si>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</si>
  <si>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</si>
  <si>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</si>
  <si>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</si>
  <si>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</si>
  <si>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</si>
  <si>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</si>
  <si>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</si>
  <si>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</si>
  <si>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</si>
  <si>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</si>
  <si>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</si>
  <si>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</si>
  <si>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</si>
  <si>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</si>
  <si>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</si>
  <si>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</si>
  <si>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</si>
  <si>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</si>
  <si>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</si>
  <si>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</si>
  <si>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</si>
  <si>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</si>
  <si>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</si>
  <si>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</si>
  <si>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</si>
  <si>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</si>
  <si>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</si>
  <si>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</si>
  <si>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</si>
  <si>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</si>
  <si>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</si>
  <si>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</si>
  <si>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</si>
  <si>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</si>
  <si>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</si>
  <si>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</si>
  <si>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</si>
  <si>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</si>
  <si>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</si>
  <si>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</si>
  <si>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</si>
  <si>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</si>
  <si>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</si>
  <si>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</si>
  <si>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</si>
  <si>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</si>
  <si>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</si>
  <si>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</si>
  <si>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</si>
  <si>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</si>
  <si>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</si>
  <si>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</si>
  <si>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</si>
  <si>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</si>
  <si>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</si>
  <si>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</si>
  <si>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</si>
  <si>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</si>
  <si>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</si>
  <si>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</si>
  <si>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</si>
  <si>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</si>
  <si>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</si>
  <si>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</si>
  <si>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</si>
  <si>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</si>
  <si>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</si>
  <si>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</si>
  <si>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</si>
  <si>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</si>
  <si>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</si>
  <si>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</si>
  <si>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</si>
  <si>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</si>
  <si>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</si>
  <si>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</si>
  <si>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</si>
  <si>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</si>
  <si>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</si>
  <si>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</si>
  <si>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</si>
  <si>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</si>
  <si>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</si>
  <si>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</si>
  <si>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</si>
  <si>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</si>
  <si>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</si>
  <si>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</si>
  <si>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</si>
  <si>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</si>
  <si>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</si>
  <si>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</si>
  <si>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</si>
  <si>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</si>
  <si>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</si>
  <si>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</si>
  <si>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</si>
  <si>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</si>
  <si>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</si>
  <si>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</si>
  <si>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</si>
  <si>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</si>
  <si>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</si>
  <si>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</si>
  <si>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</si>
  <si>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</si>
  <si>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</si>
  <si>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</si>
  <si>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</si>
  <si>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</si>
  <si>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</si>
  <si>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</si>
  <si>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</si>
  <si>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</si>
  <si>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</si>
  <si>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</si>
  <si>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</si>
  <si>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</si>
  <si>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</si>
  <si>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</si>
  <si>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</si>
  <si>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</si>
  <si>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</si>
  <si>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</si>
  <si>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</si>
  <si>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</si>
  <si>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</si>
  <si>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</si>
  <si>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</si>
  <si>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</si>
  <si>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</si>
  <si>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</si>
  <si>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</si>
  <si>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</si>
  <si>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</si>
  <si>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</si>
  <si>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</si>
  <si>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</si>
  <si>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</si>
  <si>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</si>
  <si>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</si>
  <si>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</si>
  <si>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</si>
  <si>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</si>
  <si>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</si>
  <si>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</si>
  <si>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</si>
  <si>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</si>
  <si>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</si>
  <si>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</si>
  <si>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</si>
  <si>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</si>
  <si>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</si>
  <si>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</si>
  <si>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</si>
  <si>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</si>
  <si>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</si>
  <si>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</si>
  <si>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</si>
  <si>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</si>
  <si>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</si>
  <si>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</si>
  <si>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</si>
  <si>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</si>
  <si>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</si>
  <si>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</si>
  <si>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</si>
  <si>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</si>
  <si>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</si>
  <si>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</si>
  <si>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</si>
  <si>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</si>
  <si>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</si>
  <si>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</si>
  <si>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</si>
  <si>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</si>
  <si>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</si>
  <si>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</si>
  <si>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</si>
  <si>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</si>
  <si>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</si>
  <si>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</si>
  <si>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</si>
  <si>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</si>
  <si>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</si>
  <si>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</si>
  <si>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</si>
  <si>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</si>
  <si>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</si>
  <si>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</si>
  <si>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</si>
  <si>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</si>
  <si>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</si>
  <si>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</si>
  <si>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</si>
  <si>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</si>
  <si>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</si>
  <si>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</si>
  <si>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</si>
  <si>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</si>
  <si>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</si>
  <si>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</si>
  <si>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</si>
  <si>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</si>
  <si>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</si>
  <si>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</si>
  <si>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</si>
  <si>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</si>
  <si>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</si>
  <si>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</si>
  <si>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</si>
  <si>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</si>
  <si>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</si>
  <si>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</si>
  <si>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</si>
  <si>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</si>
  <si>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</si>
  <si>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</si>
  <si>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</si>
  <si>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</si>
  <si>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</si>
  <si>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</si>
  <si>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</si>
  <si>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</si>
  <si>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</si>
  <si>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</si>
  <si>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</si>
  <si>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</si>
  <si>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</si>
  <si>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</si>
  <si>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</si>
  <si>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</si>
  <si>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</si>
  <si>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</si>
  <si>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</si>
  <si>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</si>
  <si>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</si>
  <si>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</si>
  <si>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</si>
  <si>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</si>
  <si>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</si>
  <si>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</si>
  <si>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</si>
  <si>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</si>
  <si>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</si>
  <si>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</si>
  <si>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</si>
  <si>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</si>
  <si>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</si>
  <si>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</si>
  <si>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</si>
  <si>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</si>
  <si>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</si>
  <si>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</si>
  <si>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</si>
  <si>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</si>
  <si>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</si>
  <si>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</si>
  <si>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</si>
  <si>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</si>
  <si>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</si>
  <si>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</si>
  <si>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</si>
  <si>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</si>
  <si>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</si>
  <si>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</si>
  <si>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</si>
  <si>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</si>
  <si>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</si>
  <si>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</si>
  <si>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</si>
  <si>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</si>
  <si>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</si>
  <si>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</si>
  <si>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</si>
  <si>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</si>
  <si>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</si>
  <si>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</si>
  <si>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</si>
  <si>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</si>
  <si>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</si>
  <si>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</si>
  <si>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</si>
  <si>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</si>
  <si>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</si>
  <si>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</si>
  <si>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</si>
  <si>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</si>
  <si>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</si>
  <si>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</si>
  <si>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</si>
  <si>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</si>
  <si>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</si>
  <si>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</si>
  <si>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</si>
  <si>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</si>
  <si>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</si>
  <si>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</si>
  <si>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</si>
  <si>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</si>
  <si>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</si>
  <si>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</si>
  <si>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</si>
  <si>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</si>
  <si>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</si>
  <si>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</si>
  <si>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</si>
  <si>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</si>
  <si>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</si>
  <si>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</si>
  <si>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</si>
  <si>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</si>
  <si>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</si>
  <si>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</si>
  <si>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</si>
  <si>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</si>
  <si>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</si>
  <si>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</si>
  <si>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</si>
  <si>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</si>
  <si>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</si>
  <si>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</si>
  <si>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</si>
  <si>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</si>
  <si>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</si>
  <si>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</si>
  <si>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</si>
  <si>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</si>
  <si>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</si>
  <si>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</si>
  <si>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</si>
  <si>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</si>
  <si>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</si>
  <si>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</si>
  <si>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</si>
  <si>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</si>
  <si>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</si>
  <si>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</si>
  <si>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</si>
  <si>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</si>
  <si>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</si>
  <si>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</si>
  <si>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</si>
  <si>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</si>
  <si>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</si>
  <si>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</si>
  <si>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</si>
  <si>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</si>
  <si>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</si>
  <si>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</si>
  <si>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</si>
  <si>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</si>
  <si>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</si>
  <si>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</si>
  <si>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</si>
  <si>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</si>
  <si>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</si>
  <si>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</si>
  <si>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</si>
  <si>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</si>
  <si>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</si>
  <si>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</si>
  <si>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</si>
  <si>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</si>
  <si>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</si>
  <si>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</si>
  <si>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</si>
  <si>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</si>
  <si>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</si>
  <si>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</si>
  <si>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</si>
  <si>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</si>
  <si>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</si>
  <si>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</si>
  <si>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</si>
  <si>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</si>
  <si>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</si>
  <si>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</si>
  <si>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</si>
  <si>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</si>
  <si>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</si>
  <si>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</si>
  <si>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</si>
  <si>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</si>
  <si>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</si>
  <si>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</si>
  <si>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</si>
  <si>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</si>
  <si>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</si>
  <si>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</si>
  <si>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</si>
  <si>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</si>
  <si>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</si>
  <si>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</si>
  <si>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</si>
  <si>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</si>
  <si>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</si>
  <si>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</si>
  <si>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</si>
  <si>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</si>
  <si>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</si>
  <si>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</si>
  <si>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</si>
  <si>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</si>
  <si>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</si>
  <si>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</si>
  <si>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600-650</t>
  </si>
  <si>
    <t>Sell</t>
  </si>
  <si>
    <t>430-440</t>
  </si>
  <si>
    <t>545-625</t>
  </si>
  <si>
    <t>POWERMECH</t>
  </si>
  <si>
    <t>680-720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</si>
  <si>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</si>
  <si>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</si>
  <si>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</si>
  <si>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</si>
  <si>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</si>
  <si>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</si>
  <si>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</si>
  <si>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</si>
  <si>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</si>
  <si>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305-325</t>
  </si>
  <si>
    <t>3395-3575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</si>
  <si>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</si>
  <si>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</si>
  <si>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</si>
  <si>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</si>
  <si>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</si>
  <si>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</si>
  <si>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</si>
  <si>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</si>
  <si>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</si>
  <si>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Profit of Rs.472.5/-</t>
  </si>
  <si>
    <t>NIFTY 22500 CE 29 FEB</t>
  </si>
  <si>
    <t>Profit of Rs.35.5/-</t>
  </si>
  <si>
    <t>Retail Research Technical Calls &amp; Fundamental Performance Report for the month of February-2024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</si>
  <si>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</si>
  <si>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</si>
  <si>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</si>
  <si>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</si>
  <si>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</si>
  <si>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</si>
  <si>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</si>
  <si>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</si>
  <si>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</si>
  <si>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</si>
  <si>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</si>
  <si>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</si>
  <si>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</si>
  <si>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</si>
  <si>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</si>
  <si>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</si>
  <si>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</si>
  <si>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</si>
  <si>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</si>
  <si>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</si>
  <si>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</si>
  <si>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</si>
  <si>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HEADSUP</t>
  </si>
  <si>
    <t>Heads UP Ventures Limited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</si>
  <si>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</si>
  <si>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</si>
  <si>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</si>
  <si>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</si>
  <si>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</si>
  <si>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</si>
  <si>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</si>
  <si>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</si>
  <si>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</si>
  <si>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</si>
  <si>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</si>
  <si>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</si>
  <si>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</si>
  <si>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TIJARIA</t>
  </si>
  <si>
    <t>Tijaria Polypipes Ltd</t>
  </si>
  <si>
    <t>BANK OF INDIA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</si>
  <si>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</si>
  <si>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</si>
  <si>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</si>
  <si>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</si>
  <si>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</si>
  <si>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</si>
  <si>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</si>
  <si>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</si>
  <si>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</si>
  <si>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</si>
  <si>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</si>
  <si>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</si>
  <si>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</si>
  <si>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</si>
  <si>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</si>
  <si>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</si>
  <si>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</si>
  <si>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</si>
  <si>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HDFCBANK 1460 CE 29 FEB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</si>
  <si>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</si>
  <si>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</si>
  <si>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</si>
  <si>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</si>
  <si>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</si>
  <si>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</si>
  <si>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</si>
  <si>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</si>
  <si>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</si>
  <si>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Profit of Rs.25.5/-</t>
  </si>
  <si>
    <t>PIDILITIND FEB FUT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</si>
  <si>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</si>
  <si>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</si>
  <si>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</si>
  <si>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</si>
  <si>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</si>
  <si>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</si>
  <si>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</si>
  <si>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3000-3200</t>
  </si>
  <si>
    <t>Loss of Rs.19/-</t>
  </si>
  <si>
    <t>BAJFINANCE FEB FUT</t>
  </si>
  <si>
    <t>6720-6820</t>
  </si>
  <si>
    <t>HINDUNILVR FEB FUT</t>
  </si>
  <si>
    <t>2438-2473</t>
  </si>
  <si>
    <t>FINNIFTY 20600 CE 20 FEB</t>
  </si>
  <si>
    <t>FINNIFTY 19800 PE 20 FEB</t>
  </si>
  <si>
    <t>TOPGAIN FINANCE PRIVATE LIMITED</t>
  </si>
  <si>
    <t>905-975</t>
  </si>
  <si>
    <t>1100-1180</t>
  </si>
  <si>
    <t>SANSERA</t>
  </si>
  <si>
    <t>Loss of Rs.2/-</t>
  </si>
  <si>
    <t>NIFTY 22200 CE 29-FEB</t>
  </si>
  <si>
    <t>NIFTY 21000 PE 29-FEB</t>
  </si>
  <si>
    <t>BANKNIFTY 45700 PE 14-FEB</t>
  </si>
  <si>
    <t>BANKNIFTY 45600 PE 14-FEB</t>
  </si>
  <si>
    <t>NIFTY FUT 29-FEB</t>
  </si>
  <si>
    <t>NIFTY 21900 CE 15-FEB</t>
  </si>
  <si>
    <t>SHREESEC</t>
  </si>
  <si>
    <t>ANKITA VISHAL SHAH</t>
  </si>
  <si>
    <t>Profit of Rs.61.5/-</t>
  </si>
  <si>
    <t>Loss of Rs.40/-</t>
  </si>
  <si>
    <t>PANABYTE</t>
  </si>
  <si>
    <t>DEVCHAND LALJI RAMBHIA</t>
  </si>
  <si>
    <t>RUDRAGAS</t>
  </si>
  <si>
    <t>QE SECURITIES LLP</t>
  </si>
  <si>
    <t>DISHTV</t>
  </si>
  <si>
    <t>Dish TV India Limited</t>
  </si>
  <si>
    <t>SETU SECURITIES PVT LTD</t>
  </si>
  <si>
    <t>Profit of Rs.3/-</t>
  </si>
  <si>
    <t>FINNIFTY 20500 CE 20 FEB</t>
  </si>
  <si>
    <t>150-180</t>
  </si>
  <si>
    <t>Profit of Rs.29/-</t>
  </si>
  <si>
    <t>RELIANCE FEB FUT</t>
  </si>
  <si>
    <t>2975-3017</t>
  </si>
  <si>
    <t>METROPOLIS FEB FUT</t>
  </si>
  <si>
    <t>1805-1832</t>
  </si>
  <si>
    <t>SBILIFE FEB FUT</t>
  </si>
  <si>
    <t>1530-1550</t>
  </si>
  <si>
    <t>FINNIFTY 20300 PE 20 FEB</t>
  </si>
  <si>
    <t>FINNIFTY 20700 CE 20 FEB</t>
  </si>
  <si>
    <t>842-864</t>
  </si>
  <si>
    <t>920-960</t>
  </si>
  <si>
    <t>Loss of Rs.48/-</t>
  </si>
  <si>
    <t>Accu &lt;&gt;</t>
  </si>
  <si>
    <t>2678-2788</t>
  </si>
  <si>
    <t>AFEL</t>
  </si>
  <si>
    <t>ANUPREET KAUR SARABJIT KEER</t>
  </si>
  <si>
    <t>CAMELLIA TRADEX PRIVATE LIMITED</t>
  </si>
  <si>
    <t>NCLRESE</t>
  </si>
  <si>
    <t>VIBRANT SECURITIES PRIVATE LIMITED</t>
  </si>
  <si>
    <t>YUGA STOCKS AND COMMODITIES PRIVATE LIMITED .</t>
  </si>
  <si>
    <t>SETU SECURITIES PVT. LTD.</t>
  </si>
  <si>
    <t>SAHASTRAA ADVISORS PRIVATE LIMITED</t>
  </si>
  <si>
    <t>DHTL</t>
  </si>
  <si>
    <t>Docmode Health Tech Ltd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</si>
  <si>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</si>
  <si>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</si>
  <si>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</si>
  <si>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</si>
  <si>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</si>
  <si>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</si>
  <si>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</si>
  <si>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</si>
  <si>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</si>
  <si>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</si>
  <si>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</si>
  <si>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</si>
  <si>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</si>
  <si>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</si>
  <si>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</si>
  <si>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</si>
  <si>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</si>
  <si>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Rs.13/-</t>
  </si>
  <si>
    <t>Profit of Rs.22/-</t>
  </si>
  <si>
    <t>Profit of Rs.57.5/-</t>
  </si>
  <si>
    <t>WIPRO FEB FUT</t>
  </si>
  <si>
    <t>545-555</t>
  </si>
  <si>
    <t>Profit of Rs.6/-</t>
  </si>
  <si>
    <t>BAJAJ-AUTO 9200 CE 29 FEB</t>
  </si>
  <si>
    <t>BAJAJ-AUTO 8000 PE 29 FEB</t>
  </si>
  <si>
    <t>42-44</t>
  </si>
  <si>
    <t>43-45</t>
  </si>
  <si>
    <t>LT FEB FUT</t>
  </si>
  <si>
    <t>3380-3400</t>
  </si>
  <si>
    <t>ASIANPAINT FEB FUT</t>
  </si>
  <si>
    <t>3014-3017</t>
  </si>
  <si>
    <t>3068-3121</t>
  </si>
  <si>
    <t>1478-1494</t>
  </si>
  <si>
    <t>FINNIFTY 20400 PE 20 FEB</t>
  </si>
  <si>
    <t>FINNIFTY 20650 CE 20 FEB</t>
  </si>
  <si>
    <t>BRIDGESE</t>
  </si>
  <si>
    <t>B.M. HOUSE (INDIA) LIMITED</t>
  </si>
  <si>
    <t>ENBETRD</t>
  </si>
  <si>
    <t>FRANKLININD</t>
  </si>
  <si>
    <t>HARSHADKUMAR CHHANABHAI RATHOD</t>
  </si>
  <si>
    <t>GALACTICO</t>
  </si>
  <si>
    <t>VIPUL DILEEP LATHI</t>
  </si>
  <si>
    <t>IISL</t>
  </si>
  <si>
    <t>MANJULABEN BABULAL MUNGARA</t>
  </si>
  <si>
    <t>RISAINTL</t>
  </si>
  <si>
    <t>MANISH GYANDCHAND MEHTA</t>
  </si>
  <si>
    <t>GREEN PEAKS ENTERPRISES LLP</t>
  </si>
  <si>
    <t>TILAK</t>
  </si>
  <si>
    <t>PRITHVI FINMART PRIVATE LIMITED</t>
  </si>
  <si>
    <t>AARTECH</t>
  </si>
  <si>
    <t>Aartech Solonics Limited</t>
  </si>
  <si>
    <t>ANMOL</t>
  </si>
  <si>
    <t>Anmol India Limited</t>
  </si>
  <si>
    <t>SKSE SECURITIES LTD</t>
  </si>
  <si>
    <t>GODHA</t>
  </si>
  <si>
    <t>Godha Cabcon Insulat Ltd</t>
  </si>
  <si>
    <t>SABALE HARSHAWARDHAN HANMANT</t>
  </si>
  <si>
    <t>KAMOPAINTS</t>
  </si>
  <si>
    <t>Kamdhenu Ventures Limited</t>
  </si>
  <si>
    <t>MCLEODRUSS</t>
  </si>
  <si>
    <t>Mcleod Russel India Limit</t>
  </si>
  <si>
    <t>ORIENTALTL</t>
  </si>
  <si>
    <t>Oriental Trimex Limited</t>
  </si>
  <si>
    <t>MITTAL PUNEET</t>
  </si>
  <si>
    <t>SHILPAMED</t>
  </si>
  <si>
    <t>Shilpa Medicare Ltd</t>
  </si>
  <si>
    <t>TRU</t>
  </si>
  <si>
    <t>TruCap Finance Limited</t>
  </si>
  <si>
    <t>AHLADA</t>
  </si>
  <si>
    <t>Ahlada Engineers Limited</t>
  </si>
  <si>
    <t>RAJMET</t>
  </si>
  <si>
    <t>Rajnandini Metal Limited</t>
  </si>
  <si>
    <t>HET RAM</t>
  </si>
  <si>
    <t>TA FII INVESTORS LIMITED</t>
  </si>
  <si>
    <t>SSFL</t>
  </si>
  <si>
    <t>Srivari Spices N Foods L</t>
  </si>
  <si>
    <t>AVNEESH KUMAR RANA</t>
  </si>
  <si>
    <t>TPHQ</t>
  </si>
  <si>
    <t>Teamo Productions HQ Ltd</t>
  </si>
  <si>
    <t>VRINDAA ADVANCED MATERIALS LIMITED</t>
  </si>
  <si>
    <t>HARISH KUMAR GUPTA</t>
  </si>
  <si>
    <t>Profit of Rs.2/-</t>
  </si>
  <si>
    <t>Profit of Rs.5.5/-</t>
  </si>
  <si>
    <t>NIFTY 22000 PE 29 FEB</t>
  </si>
  <si>
    <t>FINNIFTY 20700 PE 20 FEB</t>
  </si>
  <si>
    <t>BANKNIFTY FEB FUT</t>
  </si>
  <si>
    <t>NIFTY 21800 PE 29 FEB</t>
  </si>
  <si>
    <t>154-156</t>
  </si>
  <si>
    <t>94-96</t>
  </si>
  <si>
    <t>47150-47200</t>
  </si>
  <si>
    <t>30-40</t>
  </si>
  <si>
    <t>Loss of Rs.14/-</t>
  </si>
  <si>
    <t>Loss of Rs.22.5/-</t>
  </si>
  <si>
    <t>SIEMENS FEB FUT</t>
  </si>
  <si>
    <t>4428-4432</t>
  </si>
  <si>
    <t>4468-4506</t>
  </si>
  <si>
    <t>ABCGAS</t>
  </si>
  <si>
    <t>SYAMALPRASAD DWARKAPRASAD SHOREWALA</t>
  </si>
  <si>
    <t>ARJUN LEASING AND FINANCE PVT LTD .</t>
  </si>
  <si>
    <t>ARISE</t>
  </si>
  <si>
    <t>NARENDRA SAKARIYA</t>
  </si>
  <si>
    <t>MEENA SAKARIYA</t>
  </si>
  <si>
    <t>VINOD KUMAR ARORA</t>
  </si>
  <si>
    <t>AMIT KUMAR JAIN HUF</t>
  </si>
  <si>
    <t>BHARATAGRI</t>
  </si>
  <si>
    <t>KEDAR DILIP KOTHARI</t>
  </si>
  <si>
    <t>KASHMIRA KEDAR KOTHARI</t>
  </si>
  <si>
    <t>BILLWIN</t>
  </si>
  <si>
    <t>SHERWOOD SECURITIES PVT LTD</t>
  </si>
  <si>
    <t>CORE INC</t>
  </si>
  <si>
    <t>HARSHAD AMRUTLAL PANCHAL</t>
  </si>
  <si>
    <t>BRISK</t>
  </si>
  <si>
    <t>RAJESH ARJUN DHARIRA</t>
  </si>
  <si>
    <t>DGL</t>
  </si>
  <si>
    <t>PRAJYOTAPPASAEBCHOUGULE</t>
  </si>
  <si>
    <t>DITCO</t>
  </si>
  <si>
    <t>VISHAL KISHORE JAIN</t>
  </si>
  <si>
    <t>GOYALASS</t>
  </si>
  <si>
    <t>VIJAYABHASKARA CHARY GOLLAPALLI</t>
  </si>
  <si>
    <t>GREENCREST</t>
  </si>
  <si>
    <t>NAILESHKUMAR GANESHBHAI PRAJAPATI</t>
  </si>
  <si>
    <t>INTEGSW</t>
  </si>
  <si>
    <t>RAHUL ANANTRAI MEHTA</t>
  </si>
  <si>
    <t>RAJUL SANDIP SHAH</t>
  </si>
  <si>
    <t>ITCONS</t>
  </si>
  <si>
    <t>LANCORHOL</t>
  </si>
  <si>
    <t>MUKUL AVANISH VARMA</t>
  </si>
  <si>
    <t>MAHACORP</t>
  </si>
  <si>
    <t>MIHIKA</t>
  </si>
  <si>
    <t>VAKANDA SERVICES PRIVATE LIMITED</t>
  </si>
  <si>
    <t>MILEFUR</t>
  </si>
  <si>
    <t>PRADEEPTAKUMARSETHY</t>
  </si>
  <si>
    <t>MIVENMACH</t>
  </si>
  <si>
    <t>DEEPALI MANOHAR RAO</t>
  </si>
  <si>
    <t>NAKSH</t>
  </si>
  <si>
    <t>MANTHAN BHAVESH SANGHAVI</t>
  </si>
  <si>
    <t>D'SOUZA SATISH PETER</t>
  </si>
  <si>
    <t>NEXUSSURGL</t>
  </si>
  <si>
    <t>NISHU FINLEASE PVT. LTD.</t>
  </si>
  <si>
    <t>IRAGE BROKING SERVICES LLP</t>
  </si>
  <si>
    <t>OMPRAKASH INDER DAMANI HUF</t>
  </si>
  <si>
    <t>RADHASOAMI RESOURCES LIMITED</t>
  </si>
  <si>
    <t>TASHA ZAFAR</t>
  </si>
  <si>
    <t>PRESSURS</t>
  </si>
  <si>
    <t>QUASAR</t>
  </si>
  <si>
    <t>RAM KISHAN GUPTA</t>
  </si>
  <si>
    <t>RFSL</t>
  </si>
  <si>
    <t>AMIT SINGH</t>
  </si>
  <si>
    <t>RICHUNV</t>
  </si>
  <si>
    <t>KAVITA AGARWAL</t>
  </si>
  <si>
    <t>VITTALA VIJAYA LAKSHMI</t>
  </si>
  <si>
    <t>SGMART</t>
  </si>
  <si>
    <t>PNS STAINLESS STEELS PRIVATE LIMITED</t>
  </si>
  <si>
    <t>MEENAKSHI GUPTA</t>
  </si>
  <si>
    <t>SMIFS</t>
  </si>
  <si>
    <t>INTER CONNECTED ENTERPRISES LIMITED</t>
  </si>
  <si>
    <t>THE INDIAMAN FUND MAURITIUS LIMITED</t>
  </si>
  <si>
    <t>SPRAYKING</t>
  </si>
  <si>
    <t>SANJAY POPATLAL JAIN</t>
  </si>
  <si>
    <t>SUUMAYA</t>
  </si>
  <si>
    <t>ISHITA MAHESH GALA</t>
  </si>
  <si>
    <t>JIGNESH AMRUTLAL THOBHANI</t>
  </si>
  <si>
    <t>CRONY VYAPAR PVT LTD</t>
  </si>
  <si>
    <t>VEERHEALTH</t>
  </si>
  <si>
    <t>SHALIN MAHESHBHAI SHAH</t>
  </si>
  <si>
    <t>ADITYA BIRLA SUNLIFE MUTUAL FUND</t>
  </si>
  <si>
    <t>DSP MUTUAL FUND</t>
  </si>
  <si>
    <t>ICICI PRUDENTIAL MUTUAL FUND</t>
  </si>
  <si>
    <t>NIPPON INDIA MUTUAL FUND</t>
  </si>
  <si>
    <t>SBI MUTUAL FUND</t>
  </si>
  <si>
    <t>SOCIETE GENERALE ODI</t>
  </si>
  <si>
    <t>WHIRLPOOL MAURITIUS LIMITED</t>
  </si>
  <si>
    <t>VEENA RAJESH SHAH</t>
  </si>
  <si>
    <t>DEEPA HEMANT JHAVERI</t>
  </si>
  <si>
    <t>ACCORD</t>
  </si>
  <si>
    <t>Accord Synergy Limited</t>
  </si>
  <si>
    <t>ANUJ GUPTA</t>
  </si>
  <si>
    <t>AILIMITED</t>
  </si>
  <si>
    <t>Abhishek Integrations Ltd</t>
  </si>
  <si>
    <t>WALLFORT  FINANCIAL SERVICES LTD</t>
  </si>
  <si>
    <t>AWHCL</t>
  </si>
  <si>
    <t>Antony Waste Hdg Cell Ltd</t>
  </si>
  <si>
    <t>BGRENERGY</t>
  </si>
  <si>
    <t>BGR Energy Systems Ltd</t>
  </si>
  <si>
    <t>BOHRAIND</t>
  </si>
  <si>
    <t>Bohra Industries Limited</t>
  </si>
  <si>
    <t>VICCO LABORATORIES GOA</t>
  </si>
  <si>
    <t>Deepak Fertilisers Ltd</t>
  </si>
  <si>
    <t>BNP PARIBAS ARBITRAGE</t>
  </si>
  <si>
    <t>LATHE DERIVATIVES TRADING PRIVATE LIMITED .</t>
  </si>
  <si>
    <t>BHAVESHKUMAR NATVARLAL SHETH</t>
  </si>
  <si>
    <t>GOUTHAMCHANDSIMPAL</t>
  </si>
  <si>
    <t>EXCEL</t>
  </si>
  <si>
    <t>Excel Realty N Infra Ltd</t>
  </si>
  <si>
    <t>GEPIL</t>
  </si>
  <si>
    <t>GE Power India Limited</t>
  </si>
  <si>
    <t>HISARMETAL</t>
  </si>
  <si>
    <t>Hisar Metal Ind. Limited</t>
  </si>
  <si>
    <t>ASHOK C SAMANI</t>
  </si>
  <si>
    <t>JAINAM BROKING LIMITED</t>
  </si>
  <si>
    <t>LAXMICOT</t>
  </si>
  <si>
    <t>Laxmi Cotspin Limited</t>
  </si>
  <si>
    <t>MANGALAM</t>
  </si>
  <si>
    <t>Mangalam Drugs And Organi</t>
  </si>
  <si>
    <t>CITADEL SECURITIES INDIA MARKETS PRIVATE LIMITED</t>
  </si>
  <si>
    <t>NK SECURITIES RESEARCH PRIVATE LIMITED</t>
  </si>
  <si>
    <t>SANTOSH KUMAR GARG</t>
  </si>
  <si>
    <t>MTNL</t>
  </si>
  <si>
    <t>Maha Tel Nigam Ltd.</t>
  </si>
  <si>
    <t>RAJVINDER KAUR</t>
  </si>
  <si>
    <t>VIPIN JAIN</t>
  </si>
  <si>
    <t>JAI VINAYAK SECURITIES</t>
  </si>
  <si>
    <t>PRAKASHSTL</t>
  </si>
  <si>
    <t>Prakash Steelage Ltd</t>
  </si>
  <si>
    <t>RAMASTEEL</t>
  </si>
  <si>
    <t>Rama Steel Tubes Limited</t>
  </si>
  <si>
    <t>RPPL</t>
  </si>
  <si>
    <t>Rajshree PolyPack Ltd</t>
  </si>
  <si>
    <t>SUDHIR S MEHTA HUF</t>
  </si>
  <si>
    <t>VIKAS MEHTA</t>
  </si>
  <si>
    <t>SCPL</t>
  </si>
  <si>
    <t>Sheetal Cool Products Ltd</t>
  </si>
  <si>
    <t>KIFS  ENTERPRISE</t>
  </si>
  <si>
    <t>SNOWMAN</t>
  </si>
  <si>
    <t>Snowman Logistics Ltd.</t>
  </si>
  <si>
    <t>SOLARA</t>
  </si>
  <si>
    <t>Solara Active Pha Sci Ltd</t>
  </si>
  <si>
    <t>TFCILTD</t>
  </si>
  <si>
    <t>Tourism Finance Corp</t>
  </si>
  <si>
    <t>ADITYA KUMAR HALWASIYA</t>
  </si>
  <si>
    <t>KAMAL JEET GUPTA</t>
  </si>
  <si>
    <t>PRASHANT GUPTA</t>
  </si>
  <si>
    <t>OSC GLOBAL PROCESSING PRIVATE LIMITED</t>
  </si>
  <si>
    <t>VETO</t>
  </si>
  <si>
    <t>Veto Switchgear Cable Ltd</t>
  </si>
  <si>
    <t>VIKASECO</t>
  </si>
  <si>
    <t>Vikas EcoTech Limited</t>
  </si>
  <si>
    <t>VISHWAS FINCAP SERVICES PRIVATE LIMITED</t>
  </si>
  <si>
    <t>ZAGGLE</t>
  </si>
  <si>
    <t>Zaggle Prepa Ocean Ser L</t>
  </si>
  <si>
    <t>Zee Entertain. Enterp.Ltd</t>
  </si>
  <si>
    <t>Zee News Limited</t>
  </si>
  <si>
    <t>AGAM RAHUL SHAH</t>
  </si>
  <si>
    <t>K I VARAPRASAD REDDY</t>
  </si>
  <si>
    <t>ALPEXSOLAR</t>
  </si>
  <si>
    <t>Alpex Solar Limited</t>
  </si>
  <si>
    <t>ARIHANTACA</t>
  </si>
  <si>
    <t>Arihant Academy Limited</t>
  </si>
  <si>
    <t>BIREN PRAVIN GANDHI</t>
  </si>
  <si>
    <t>VICCO PRODUCTS BOMBAY PVT LTD</t>
  </si>
  <si>
    <t>SUDHA BIHARILAL MANDHANA</t>
  </si>
  <si>
    <t>Jindal Saw Limited</t>
  </si>
  <si>
    <t>ERISKA INVESTMENT FUND LTD</t>
  </si>
  <si>
    <t>KEL</t>
  </si>
  <si>
    <t>Kundan Edifice Limited</t>
  </si>
  <si>
    <t>MARSHALL</t>
  </si>
  <si>
    <t>Marshall Machines Ltd</t>
  </si>
  <si>
    <t>EPITOME TRADING AND INVESTMENTS</t>
  </si>
  <si>
    <t>TULSHAN PREETI ABHISHEK</t>
  </si>
  <si>
    <t>WIFAG-POLYTYPE HOLDING AG</t>
  </si>
  <si>
    <t>VARANIUM CAPITAL ADVISORS PRIVATE LIMITED</t>
  </si>
  <si>
    <t>PRANSATREE HOLDINGS PTE. LIMITED</t>
  </si>
  <si>
    <t>KOPPARA SAJEEVE THOMAS</t>
  </si>
  <si>
    <t>VARANIUM INDIA OPPORTUNITY LTD</t>
  </si>
  <si>
    <t>PARTH INFIN BROKERS PVT LTD</t>
  </si>
  <si>
    <t>Profit of Rs.31/-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</si>
</sst>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6" fillId="15" borderId="34" applyNumberFormat="0" applyAlignment="0" applyProtection="0"/>
    <xf numFmtId="0" fontId="47" fillId="16" borderId="35" applyNumberFormat="0" applyAlignment="0" applyProtection="0"/>
    <xf numFmtId="0" fontId="48" fillId="16" borderId="34" applyNumberFormat="0" applyAlignment="0" applyProtection="0"/>
    <xf numFmtId="0" fontId="49" fillId="0" borderId="36" applyNumberFormat="0" applyFill="0" applyAlignment="0" applyProtection="0"/>
    <xf numFmtId="0" fontId="50" fillId="17" borderId="37" applyNumberFormat="0" applyAlignment="0" applyProtection="0"/>
    <xf numFmtId="0" fontId="53" fillId="0" borderId="39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8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8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1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6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0" fontId="36" fillId="44" borderId="29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5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2" fontId="36" fillId="11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left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5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6" fillId="46" borderId="29" xfId="0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0" borderId="30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6" borderId="46" xfId="0" applyNumberFormat="1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166" fontId="36" fillId="6" borderId="25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11" borderId="45" xfId="0" applyFill="1" applyBorder="1"/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42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5" xfId="0" applyNumberFormat="1" applyFont="1" applyFill="1" applyBorder="1" applyAlignment="1">
      <alignment horizontal="center" vertical="center"/>
    </xf>
    <xf numFmtId="166" fontId="36" fillId="44" borderId="46" xfId="0" applyNumberFormat="1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166" fontId="36" fillId="46" borderId="46" xfId="0" applyNumberFormat="1" applyFont="1" applyFill="1" applyBorder="1" applyAlignment="1">
      <alignment horizontal="center" vertical="center"/>
    </xf>
    <xf numFmtId="166" fontId="36" fillId="46" borderId="42" xfId="0" applyNumberFormat="1" applyFont="1" applyFill="1" applyBorder="1" applyAlignment="1">
      <alignment horizontal="center" vertical="center"/>
    </xf>
    <xf numFmtId="0" fontId="37" fillId="46" borderId="4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0" fontId="0" fillId="11" borderId="40" xfId="0" applyFill="1" applyBorder="1"/>
    <xf numFmtId="0" fontId="37" fillId="44" borderId="7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5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45343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E18" sqref="E18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45343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3" t="s">
        <v>16</v>
      </c>
      <c r="B9" s="355" t="s">
        <v>17</v>
      </c>
      <c r="C9" s="355" t="s">
        <v>18</v>
      </c>
      <c r="D9" s="355" t="s">
        <v>19</v>
      </c>
      <c r="E9" s="26" t="s">
        <v>20</v>
      </c>
      <c r="F9" s="26" t="s">
        <v>21</v>
      </c>
      <c r="G9" s="350" t="s">
        <v>22</v>
      </c>
      <c r="H9" s="351"/>
      <c r="I9" s="352"/>
      <c r="J9" s="350" t="s">
        <v>23</v>
      </c>
      <c r="K9" s="351"/>
      <c r="L9" s="352"/>
      <c r="M9" s="26"/>
      <c r="N9" s="27"/>
      <c r="O9" s="27"/>
      <c r="P9" s="27"/>
    </row>
    <row r="10" spans="1:16" ht="38.25">
      <c r="A10" s="354"/>
      <c r="B10" s="356"/>
      <c r="C10" s="356"/>
      <c r="D10" s="356"/>
      <c r="E10" s="28" t="s">
        <v>24</v>
      </c>
      <c r="F10" s="28" t="s">
        <v>24</v>
      </c>
      <c r="G10" s="241" t="s">
        <v>25</v>
      </c>
      <c r="H10" s="241" t="s">
        <v>26</v>
      </c>
      <c r="I10" s="241" t="s">
        <v>27</v>
      </c>
      <c r="J10" s="241" t="s">
        <v>28</v>
      </c>
      <c r="K10" s="241" t="s">
        <v>29</v>
      </c>
      <c r="L10" s="241" t="s">
        <v>30</v>
      </c>
      <c r="M10" s="241" t="s">
        <v>31</v>
      </c>
      <c r="N10" s="29" t="s">
        <v>32</v>
      </c>
      <c r="O10" s="29" t="s">
        <v>33</v>
      </c>
      <c r="P10" s="30" t="s">
        <v>842</v>
      </c>
    </row>
    <row r="11" spans="1:16" ht="12.75" customHeight="1">
      <c r="A11" s="248">
        <v>1</v>
      </c>
      <c r="B11" s="261" t="s">
        <v>34</v>
      </c>
      <c r="C11" s="238" t="s">
        <v>35</v>
      </c>
      <c r="D11" s="252">
        <v>45351</v>
      </c>
      <c r="E11" s="238">
        <v>22217.200000000001</v>
      </c>
      <c r="F11" s="238">
        <v>22175.733333333334</v>
      </c>
      <c r="G11" s="237">
        <v>22117.466666666667</v>
      </c>
      <c r="H11" s="237">
        <v>22017.733333333334</v>
      </c>
      <c r="I11" s="237">
        <v>21959.466666666667</v>
      </c>
      <c r="J11" s="237">
        <v>22275.466666666667</v>
      </c>
      <c r="K11" s="237">
        <v>22333.733333333337</v>
      </c>
      <c r="L11" s="237">
        <v>22433.466666666667</v>
      </c>
      <c r="M11" s="236">
        <v>22234</v>
      </c>
      <c r="N11" s="236">
        <v>22076</v>
      </c>
      <c r="O11" s="236">
        <v>13433350</v>
      </c>
      <c r="P11" s="239">
        <v>-2.09570800749222E-2</v>
      </c>
    </row>
    <row r="12" spans="1:16" ht="12.75" customHeight="1">
      <c r="A12" s="248">
        <v>2</v>
      </c>
      <c r="B12" s="261" t="s">
        <v>34</v>
      </c>
      <c r="C12" s="238" t="s">
        <v>36</v>
      </c>
      <c r="D12" s="252">
        <v>45351</v>
      </c>
      <c r="E12" s="238">
        <v>47188</v>
      </c>
      <c r="F12" s="238">
        <v>46959.183333333327</v>
      </c>
      <c r="G12" s="237">
        <v>46693.166666666657</v>
      </c>
      <c r="H12" s="237">
        <v>46198.333333333328</v>
      </c>
      <c r="I12" s="237">
        <v>45932.316666666658</v>
      </c>
      <c r="J12" s="237">
        <v>47454.016666666656</v>
      </c>
      <c r="K12" s="237">
        <v>47720.033333333333</v>
      </c>
      <c r="L12" s="237">
        <v>48214.866666666654</v>
      </c>
      <c r="M12" s="236">
        <v>47225.2</v>
      </c>
      <c r="N12" s="236">
        <v>46464.35</v>
      </c>
      <c r="O12" s="236">
        <v>3135750</v>
      </c>
      <c r="P12" s="239">
        <v>1.7785069889044144E-2</v>
      </c>
    </row>
    <row r="13" spans="1:16" ht="12.75" customHeight="1">
      <c r="A13" s="248">
        <v>3</v>
      </c>
      <c r="B13" s="261" t="s">
        <v>34</v>
      </c>
      <c r="C13" s="260" t="s">
        <v>37</v>
      </c>
      <c r="D13" s="254">
        <v>45349</v>
      </c>
      <c r="E13" s="253">
        <v>20822.900000000001</v>
      </c>
      <c r="F13" s="253">
        <v>20726.833333333332</v>
      </c>
      <c r="G13" s="255">
        <v>20604.316666666666</v>
      </c>
      <c r="H13" s="255">
        <v>20385.733333333334</v>
      </c>
      <c r="I13" s="255">
        <v>20263.216666666667</v>
      </c>
      <c r="J13" s="255">
        <v>20945.416666666664</v>
      </c>
      <c r="K13" s="255">
        <v>21067.933333333334</v>
      </c>
      <c r="L13" s="255">
        <v>21286.516666666663</v>
      </c>
      <c r="M13" s="256">
        <v>20849.349999999999</v>
      </c>
      <c r="N13" s="256">
        <v>20508.25</v>
      </c>
      <c r="O13" s="256">
        <v>120360</v>
      </c>
      <c r="P13" s="257">
        <v>0.45643756050338818</v>
      </c>
    </row>
    <row r="14" spans="1:16" ht="12.75" customHeight="1">
      <c r="A14" s="248">
        <v>4</v>
      </c>
      <c r="B14" s="261" t="s">
        <v>34</v>
      </c>
      <c r="C14" s="260" t="s">
        <v>38</v>
      </c>
      <c r="D14" s="254">
        <v>45348</v>
      </c>
      <c r="E14" s="253">
        <v>10993.75</v>
      </c>
      <c r="F14" s="253">
        <v>10978.916666666666</v>
      </c>
      <c r="G14" s="255">
        <v>10946.833333333332</v>
      </c>
      <c r="H14" s="255">
        <v>10899.916666666666</v>
      </c>
      <c r="I14" s="255">
        <v>10867.833333333332</v>
      </c>
      <c r="J14" s="255">
        <v>11025.833333333332</v>
      </c>
      <c r="K14" s="255">
        <v>11057.916666666664</v>
      </c>
      <c r="L14" s="255">
        <v>11104.833333333332</v>
      </c>
      <c r="M14" s="256">
        <v>11011</v>
      </c>
      <c r="N14" s="256">
        <v>10932</v>
      </c>
      <c r="O14" s="256">
        <v>773775</v>
      </c>
      <c r="P14" s="257">
        <v>1.906361122086132E-2</v>
      </c>
    </row>
    <row r="15" spans="1:16" ht="12.75" customHeight="1">
      <c r="A15" s="248">
        <v>5</v>
      </c>
      <c r="B15" s="261" t="s">
        <v>39</v>
      </c>
      <c r="C15" s="253" t="s">
        <v>40</v>
      </c>
      <c r="D15" s="254">
        <v>45351</v>
      </c>
      <c r="E15" s="253">
        <v>705.85</v>
      </c>
      <c r="F15" s="253">
        <v>700.85</v>
      </c>
      <c r="G15" s="255">
        <v>691.80000000000007</v>
      </c>
      <c r="H15" s="255">
        <v>677.75</v>
      </c>
      <c r="I15" s="255">
        <v>668.7</v>
      </c>
      <c r="J15" s="255">
        <v>714.90000000000009</v>
      </c>
      <c r="K15" s="255">
        <v>723.95</v>
      </c>
      <c r="L15" s="255">
        <v>738.00000000000011</v>
      </c>
      <c r="M15" s="256">
        <v>709.9</v>
      </c>
      <c r="N15" s="256">
        <v>686.8</v>
      </c>
      <c r="O15" s="256">
        <v>12736000</v>
      </c>
      <c r="P15" s="257">
        <v>3.308649755790137E-3</v>
      </c>
    </row>
    <row r="16" spans="1:16" ht="12.75" customHeight="1">
      <c r="A16" s="248">
        <v>6</v>
      </c>
      <c r="B16" s="261" t="s">
        <v>41</v>
      </c>
      <c r="C16" s="258" t="s">
        <v>42</v>
      </c>
      <c r="D16" s="254">
        <v>45351</v>
      </c>
      <c r="E16" s="253">
        <v>4532.1000000000004</v>
      </c>
      <c r="F16" s="253">
        <v>4520.1000000000004</v>
      </c>
      <c r="G16" s="255">
        <v>4482.1000000000004</v>
      </c>
      <c r="H16" s="255">
        <v>4432.1000000000004</v>
      </c>
      <c r="I16" s="255">
        <v>4394.1000000000004</v>
      </c>
      <c r="J16" s="255">
        <v>4570.1000000000004</v>
      </c>
      <c r="K16" s="255">
        <v>4608.1000000000004</v>
      </c>
      <c r="L16" s="255">
        <v>4658.1000000000004</v>
      </c>
      <c r="M16" s="256">
        <v>4558.1000000000004</v>
      </c>
      <c r="N16" s="256">
        <v>4470.1000000000004</v>
      </c>
      <c r="O16" s="256">
        <v>1608750</v>
      </c>
      <c r="P16" s="257">
        <v>2.1023403411344704E-2</v>
      </c>
    </row>
    <row r="17" spans="1:16" ht="12.75" customHeight="1">
      <c r="A17" s="248">
        <v>7</v>
      </c>
      <c r="B17" s="261" t="s">
        <v>43</v>
      </c>
      <c r="C17" s="258" t="s">
        <v>44</v>
      </c>
      <c r="D17" s="254">
        <v>45351</v>
      </c>
      <c r="E17" s="253">
        <v>29262.799999999999</v>
      </c>
      <c r="F17" s="253">
        <v>29325.416666666668</v>
      </c>
      <c r="G17" s="255">
        <v>29072.933333333334</v>
      </c>
      <c r="H17" s="255">
        <v>28883.066666666666</v>
      </c>
      <c r="I17" s="255">
        <v>28630.583333333332</v>
      </c>
      <c r="J17" s="255">
        <v>29515.283333333336</v>
      </c>
      <c r="K17" s="255">
        <v>29767.766666666666</v>
      </c>
      <c r="L17" s="255">
        <v>29957.633333333339</v>
      </c>
      <c r="M17" s="256">
        <v>29577.9</v>
      </c>
      <c r="N17" s="256">
        <v>29135.55</v>
      </c>
      <c r="O17" s="256">
        <v>189280</v>
      </c>
      <c r="P17" s="257">
        <v>-5.2554130754677315E-3</v>
      </c>
    </row>
    <row r="18" spans="1:16" ht="12.75" customHeight="1">
      <c r="A18" s="248">
        <v>8</v>
      </c>
      <c r="B18" s="261" t="s">
        <v>45</v>
      </c>
      <c r="C18" s="259" t="s">
        <v>46</v>
      </c>
      <c r="D18" s="254">
        <v>45351</v>
      </c>
      <c r="E18" s="253">
        <v>184</v>
      </c>
      <c r="F18" s="253">
        <v>183.9</v>
      </c>
      <c r="G18" s="255">
        <v>182.75</v>
      </c>
      <c r="H18" s="255">
        <v>181.5</v>
      </c>
      <c r="I18" s="255">
        <v>180.35</v>
      </c>
      <c r="J18" s="255">
        <v>185.15</v>
      </c>
      <c r="K18" s="255">
        <v>186.30000000000004</v>
      </c>
      <c r="L18" s="255">
        <v>187.55</v>
      </c>
      <c r="M18" s="256">
        <v>185.05</v>
      </c>
      <c r="N18" s="256">
        <v>182.65</v>
      </c>
      <c r="O18" s="256">
        <v>65831400</v>
      </c>
      <c r="P18" s="257">
        <v>2.0549071181982575E-3</v>
      </c>
    </row>
    <row r="19" spans="1:16" ht="12.75" customHeight="1">
      <c r="A19" s="248">
        <v>9</v>
      </c>
      <c r="B19" s="261" t="s">
        <v>47</v>
      </c>
      <c r="C19" s="256" t="s">
        <v>48</v>
      </c>
      <c r="D19" s="254">
        <v>45351</v>
      </c>
      <c r="E19" s="253">
        <v>235.85</v>
      </c>
      <c r="F19" s="253">
        <v>236.38333333333335</v>
      </c>
      <c r="G19" s="255">
        <v>232.76666666666671</v>
      </c>
      <c r="H19" s="255">
        <v>229.68333333333337</v>
      </c>
      <c r="I19" s="255">
        <v>226.06666666666672</v>
      </c>
      <c r="J19" s="255">
        <v>239.4666666666667</v>
      </c>
      <c r="K19" s="255">
        <v>243.08333333333331</v>
      </c>
      <c r="L19" s="255">
        <v>246.16666666666669</v>
      </c>
      <c r="M19" s="256">
        <v>240</v>
      </c>
      <c r="N19" s="256">
        <v>233.3</v>
      </c>
      <c r="O19" s="256">
        <v>43225000</v>
      </c>
      <c r="P19" s="257">
        <v>-8.5281488549618315E-3</v>
      </c>
    </row>
    <row r="20" spans="1:16" ht="12.75" customHeight="1">
      <c r="A20" s="248">
        <v>10</v>
      </c>
      <c r="B20" s="261" t="s">
        <v>49</v>
      </c>
      <c r="C20" s="253" t="s">
        <v>50</v>
      </c>
      <c r="D20" s="254">
        <v>45351</v>
      </c>
      <c r="E20" s="253">
        <v>2695.75</v>
      </c>
      <c r="F20" s="253">
        <v>2692.1333333333337</v>
      </c>
      <c r="G20" s="255">
        <v>2668.6666666666674</v>
      </c>
      <c r="H20" s="255">
        <v>2641.5833333333339</v>
      </c>
      <c r="I20" s="255">
        <v>2618.1166666666677</v>
      </c>
      <c r="J20" s="255">
        <v>2719.2166666666672</v>
      </c>
      <c r="K20" s="255">
        <v>2742.6833333333334</v>
      </c>
      <c r="L20" s="255">
        <v>2769.7666666666669</v>
      </c>
      <c r="M20" s="256">
        <v>2715.6</v>
      </c>
      <c r="N20" s="256">
        <v>2665.05</v>
      </c>
      <c r="O20" s="256">
        <v>4803600</v>
      </c>
      <c r="P20" s="257">
        <v>7.3608052846807171E-3</v>
      </c>
    </row>
    <row r="21" spans="1:16" ht="12.75" customHeight="1">
      <c r="A21" s="248">
        <v>11</v>
      </c>
      <c r="B21" s="261" t="s">
        <v>45</v>
      </c>
      <c r="C21" s="253" t="s">
        <v>51</v>
      </c>
      <c r="D21" s="254">
        <v>45351</v>
      </c>
      <c r="E21" s="253">
        <v>3241.4</v>
      </c>
      <c r="F21" s="253">
        <v>3244.1166666666668</v>
      </c>
      <c r="G21" s="255">
        <v>3212.7833333333338</v>
      </c>
      <c r="H21" s="255">
        <v>3184.166666666667</v>
      </c>
      <c r="I21" s="255">
        <v>3152.8333333333339</v>
      </c>
      <c r="J21" s="255">
        <v>3272.7333333333336</v>
      </c>
      <c r="K21" s="255">
        <v>3304.0666666666666</v>
      </c>
      <c r="L21" s="255">
        <v>3332.6833333333334</v>
      </c>
      <c r="M21" s="256">
        <v>3275.45</v>
      </c>
      <c r="N21" s="256">
        <v>3215.5</v>
      </c>
      <c r="O21" s="256">
        <v>15409200</v>
      </c>
      <c r="P21" s="257">
        <v>1.8116947472745292E-2</v>
      </c>
    </row>
    <row r="22" spans="1:16" ht="12.75" customHeight="1">
      <c r="A22" s="248">
        <v>12</v>
      </c>
      <c r="B22" s="261" t="s">
        <v>45</v>
      </c>
      <c r="C22" s="253" t="s">
        <v>52</v>
      </c>
      <c r="D22" s="254">
        <v>45351</v>
      </c>
      <c r="E22" s="253">
        <v>1304.4000000000001</v>
      </c>
      <c r="F22" s="253">
        <v>1304.9666666666667</v>
      </c>
      <c r="G22" s="255">
        <v>1295.5333333333333</v>
      </c>
      <c r="H22" s="255">
        <v>1286.6666666666665</v>
      </c>
      <c r="I22" s="255">
        <v>1277.2333333333331</v>
      </c>
      <c r="J22" s="255">
        <v>1313.8333333333335</v>
      </c>
      <c r="K22" s="255">
        <v>1323.2666666666669</v>
      </c>
      <c r="L22" s="255">
        <v>1332.1333333333337</v>
      </c>
      <c r="M22" s="256">
        <v>1314.4</v>
      </c>
      <c r="N22" s="256">
        <v>1296.0999999999999</v>
      </c>
      <c r="O22" s="256">
        <v>38944800</v>
      </c>
      <c r="P22" s="257">
        <v>2.4711187990362638E-3</v>
      </c>
    </row>
    <row r="23" spans="1:16" ht="12.75" customHeight="1">
      <c r="A23" s="248">
        <v>13</v>
      </c>
      <c r="B23" s="261" t="s">
        <v>43</v>
      </c>
      <c r="C23" s="253" t="s">
        <v>53</v>
      </c>
      <c r="D23" s="254">
        <v>45351</v>
      </c>
      <c r="E23" s="253">
        <v>5417.85</v>
      </c>
      <c r="F23" s="253">
        <v>5424.9000000000005</v>
      </c>
      <c r="G23" s="255">
        <v>5360.6500000000015</v>
      </c>
      <c r="H23" s="255">
        <v>5303.4500000000007</v>
      </c>
      <c r="I23" s="255">
        <v>5239.2000000000016</v>
      </c>
      <c r="J23" s="255">
        <v>5482.1000000000013</v>
      </c>
      <c r="K23" s="255">
        <v>5546.3499999999995</v>
      </c>
      <c r="L23" s="255">
        <v>5603.5500000000011</v>
      </c>
      <c r="M23" s="256">
        <v>5489.15</v>
      </c>
      <c r="N23" s="256">
        <v>5367.7</v>
      </c>
      <c r="O23" s="256">
        <v>1581800</v>
      </c>
      <c r="P23" s="257">
        <v>-7.0307595731324548E-3</v>
      </c>
    </row>
    <row r="24" spans="1:16" ht="12.75" customHeight="1">
      <c r="A24" s="248">
        <v>14</v>
      </c>
      <c r="B24" s="261" t="s">
        <v>49</v>
      </c>
      <c r="C24" s="253" t="s">
        <v>54</v>
      </c>
      <c r="D24" s="254">
        <v>45351</v>
      </c>
      <c r="E24" s="253">
        <v>589.70000000000005</v>
      </c>
      <c r="F24" s="253">
        <v>587.0333333333333</v>
      </c>
      <c r="G24" s="255">
        <v>583.06666666666661</v>
      </c>
      <c r="H24" s="255">
        <v>576.43333333333328</v>
      </c>
      <c r="I24" s="255">
        <v>572.46666666666658</v>
      </c>
      <c r="J24" s="255">
        <v>593.66666666666663</v>
      </c>
      <c r="K24" s="255">
        <v>597.63333333333333</v>
      </c>
      <c r="L24" s="255">
        <v>604.26666666666665</v>
      </c>
      <c r="M24" s="256">
        <v>591</v>
      </c>
      <c r="N24" s="256">
        <v>580.4</v>
      </c>
      <c r="O24" s="256">
        <v>52810200</v>
      </c>
      <c r="P24" s="257">
        <v>-1.5040118172357068E-2</v>
      </c>
    </row>
    <row r="25" spans="1:16" ht="12.75" customHeight="1">
      <c r="A25" s="248">
        <v>15</v>
      </c>
      <c r="B25" s="261" t="s">
        <v>45</v>
      </c>
      <c r="C25" s="253" t="s">
        <v>55</v>
      </c>
      <c r="D25" s="254">
        <v>45351</v>
      </c>
      <c r="E25" s="253">
        <v>6761.5</v>
      </c>
      <c r="F25" s="253">
        <v>6724.3</v>
      </c>
      <c r="G25" s="255">
        <v>6665.55</v>
      </c>
      <c r="H25" s="255">
        <v>6569.6</v>
      </c>
      <c r="I25" s="255">
        <v>6510.85</v>
      </c>
      <c r="J25" s="255">
        <v>6820.25</v>
      </c>
      <c r="K25" s="255">
        <v>6879</v>
      </c>
      <c r="L25" s="255">
        <v>6974.95</v>
      </c>
      <c r="M25" s="256">
        <v>6783.05</v>
      </c>
      <c r="N25" s="256">
        <v>6628.35</v>
      </c>
      <c r="O25" s="256">
        <v>1942375</v>
      </c>
      <c r="P25" s="257">
        <v>-1.2456307594534477E-2</v>
      </c>
    </row>
    <row r="26" spans="1:16" ht="12.75" customHeight="1">
      <c r="A26" s="248">
        <v>16</v>
      </c>
      <c r="B26" s="261" t="s">
        <v>56</v>
      </c>
      <c r="C26" s="253" t="s">
        <v>57</v>
      </c>
      <c r="D26" s="254">
        <v>45351</v>
      </c>
      <c r="E26" s="253">
        <v>520.04999999999995</v>
      </c>
      <c r="F26" s="253">
        <v>523.08333333333337</v>
      </c>
      <c r="G26" s="255">
        <v>513.16666666666674</v>
      </c>
      <c r="H26" s="255">
        <v>506.28333333333342</v>
      </c>
      <c r="I26" s="255">
        <v>496.36666666666679</v>
      </c>
      <c r="J26" s="255">
        <v>529.9666666666667</v>
      </c>
      <c r="K26" s="255">
        <v>539.88333333333344</v>
      </c>
      <c r="L26" s="255">
        <v>546.76666666666665</v>
      </c>
      <c r="M26" s="256">
        <v>533</v>
      </c>
      <c r="N26" s="256">
        <v>516.20000000000005</v>
      </c>
      <c r="O26" s="256">
        <v>10579100</v>
      </c>
      <c r="P26" s="257">
        <v>-1.6748301469426449E-2</v>
      </c>
    </row>
    <row r="27" spans="1:16" ht="12.75" customHeight="1">
      <c r="A27" s="248">
        <v>17</v>
      </c>
      <c r="B27" s="261" t="s">
        <v>56</v>
      </c>
      <c r="C27" s="253" t="s">
        <v>58</v>
      </c>
      <c r="D27" s="254">
        <v>45351</v>
      </c>
      <c r="E27" s="253">
        <v>173.9</v>
      </c>
      <c r="F27" s="253">
        <v>173.93333333333337</v>
      </c>
      <c r="G27" s="255">
        <v>172.31666666666672</v>
      </c>
      <c r="H27" s="255">
        <v>170.73333333333335</v>
      </c>
      <c r="I27" s="255">
        <v>169.1166666666667</v>
      </c>
      <c r="J27" s="255">
        <v>175.51666666666674</v>
      </c>
      <c r="K27" s="255">
        <v>177.13333333333335</v>
      </c>
      <c r="L27" s="255">
        <v>178.71666666666675</v>
      </c>
      <c r="M27" s="256">
        <v>175.55</v>
      </c>
      <c r="N27" s="256">
        <v>172.35</v>
      </c>
      <c r="O27" s="256">
        <v>105540000</v>
      </c>
      <c r="P27" s="257">
        <v>-3.3151787828557895E-4</v>
      </c>
    </row>
    <row r="28" spans="1:16" ht="12.75" customHeight="1">
      <c r="A28" s="248">
        <v>18</v>
      </c>
      <c r="B28" s="261" t="s">
        <v>59</v>
      </c>
      <c r="C28" s="253" t="s">
        <v>60</v>
      </c>
      <c r="D28" s="254">
        <v>45351</v>
      </c>
      <c r="E28" s="253">
        <v>3012.75</v>
      </c>
      <c r="F28" s="253">
        <v>3001.1666666666665</v>
      </c>
      <c r="G28" s="255">
        <v>2984.833333333333</v>
      </c>
      <c r="H28" s="255">
        <v>2956.9166666666665</v>
      </c>
      <c r="I28" s="255">
        <v>2940.583333333333</v>
      </c>
      <c r="J28" s="255">
        <v>3029.083333333333</v>
      </c>
      <c r="K28" s="255">
        <v>3045.4166666666661</v>
      </c>
      <c r="L28" s="255">
        <v>3073.333333333333</v>
      </c>
      <c r="M28" s="256">
        <v>3017.5</v>
      </c>
      <c r="N28" s="256">
        <v>2973.25</v>
      </c>
      <c r="O28" s="256">
        <v>8513800</v>
      </c>
      <c r="P28" s="257">
        <v>-1.1746952988972721E-2</v>
      </c>
    </row>
    <row r="29" spans="1:16" ht="12.75" customHeight="1">
      <c r="A29" s="248">
        <v>19</v>
      </c>
      <c r="B29" s="261" t="s">
        <v>45</v>
      </c>
      <c r="C29" s="253" t="s">
        <v>61</v>
      </c>
      <c r="D29" s="254">
        <v>45351</v>
      </c>
      <c r="E29" s="253">
        <v>1957.65</v>
      </c>
      <c r="F29" s="253">
        <v>1964.4833333333333</v>
      </c>
      <c r="G29" s="255">
        <v>1943.2166666666667</v>
      </c>
      <c r="H29" s="255">
        <v>1928.7833333333333</v>
      </c>
      <c r="I29" s="255">
        <v>1907.5166666666667</v>
      </c>
      <c r="J29" s="255">
        <v>1978.9166666666667</v>
      </c>
      <c r="K29" s="255">
        <v>2000.1833333333336</v>
      </c>
      <c r="L29" s="255">
        <v>2014.6166666666668</v>
      </c>
      <c r="M29" s="256">
        <v>1985.75</v>
      </c>
      <c r="N29" s="256">
        <v>1950.05</v>
      </c>
      <c r="O29" s="256">
        <v>3187762</v>
      </c>
      <c r="P29" s="257">
        <v>-5.8372439052306281E-3</v>
      </c>
    </row>
    <row r="30" spans="1:16" ht="12.75" customHeight="1">
      <c r="A30" s="248">
        <v>20</v>
      </c>
      <c r="B30" s="261" t="s">
        <v>45</v>
      </c>
      <c r="C30" s="258" t="s">
        <v>62</v>
      </c>
      <c r="D30" s="254">
        <v>45351</v>
      </c>
      <c r="E30" s="253">
        <v>6364.6</v>
      </c>
      <c r="F30" s="253">
        <v>6356.3833333333341</v>
      </c>
      <c r="G30" s="255">
        <v>6295.7666666666682</v>
      </c>
      <c r="H30" s="255">
        <v>6226.9333333333343</v>
      </c>
      <c r="I30" s="255">
        <v>6166.3166666666684</v>
      </c>
      <c r="J30" s="255">
        <v>6425.2166666666681</v>
      </c>
      <c r="K30" s="255">
        <v>6485.8333333333348</v>
      </c>
      <c r="L30" s="255">
        <v>6554.6666666666679</v>
      </c>
      <c r="M30" s="256">
        <v>6417</v>
      </c>
      <c r="N30" s="256">
        <v>6287.55</v>
      </c>
      <c r="O30" s="256">
        <v>346650</v>
      </c>
      <c r="P30" s="257">
        <v>4.329004329004329E-4</v>
      </c>
    </row>
    <row r="31" spans="1:16" ht="12.75" customHeight="1">
      <c r="A31" s="248">
        <v>21</v>
      </c>
      <c r="B31" s="261" t="s">
        <v>63</v>
      </c>
      <c r="C31" s="253" t="s">
        <v>64</v>
      </c>
      <c r="D31" s="254">
        <v>45351</v>
      </c>
      <c r="E31" s="253">
        <v>599.9</v>
      </c>
      <c r="F31" s="253">
        <v>603.15</v>
      </c>
      <c r="G31" s="255">
        <v>595.29999999999995</v>
      </c>
      <c r="H31" s="255">
        <v>590.69999999999993</v>
      </c>
      <c r="I31" s="255">
        <v>582.84999999999991</v>
      </c>
      <c r="J31" s="255">
        <v>607.75</v>
      </c>
      <c r="K31" s="255">
        <v>615.60000000000014</v>
      </c>
      <c r="L31" s="255">
        <v>620.20000000000005</v>
      </c>
      <c r="M31" s="256">
        <v>611</v>
      </c>
      <c r="N31" s="256">
        <v>598.54999999999995</v>
      </c>
      <c r="O31" s="256">
        <v>24617000</v>
      </c>
      <c r="P31" s="257">
        <v>3.9788806758183741E-2</v>
      </c>
    </row>
    <row r="32" spans="1:16" ht="12.75" customHeight="1">
      <c r="A32" s="248">
        <v>22</v>
      </c>
      <c r="B32" s="261" t="s">
        <v>43</v>
      </c>
      <c r="C32" s="253" t="s">
        <v>65</v>
      </c>
      <c r="D32" s="254">
        <v>45351</v>
      </c>
      <c r="E32" s="253">
        <v>1052.3499999999999</v>
      </c>
      <c r="F32" s="253">
        <v>1044.2166666666665</v>
      </c>
      <c r="G32" s="255">
        <v>1033.583333333333</v>
      </c>
      <c r="H32" s="255">
        <v>1014.8166666666666</v>
      </c>
      <c r="I32" s="255">
        <v>1004.1833333333332</v>
      </c>
      <c r="J32" s="255">
        <v>1062.9833333333329</v>
      </c>
      <c r="K32" s="255">
        <v>1073.6166666666666</v>
      </c>
      <c r="L32" s="255">
        <v>1092.3833333333328</v>
      </c>
      <c r="M32" s="256">
        <v>1054.8499999999999</v>
      </c>
      <c r="N32" s="256">
        <v>1025.45</v>
      </c>
      <c r="O32" s="256">
        <v>22682000</v>
      </c>
      <c r="P32" s="257">
        <v>-3.3422397224956643E-2</v>
      </c>
    </row>
    <row r="33" spans="1:16" ht="12.75" customHeight="1">
      <c r="A33" s="248">
        <v>23</v>
      </c>
      <c r="B33" s="261" t="s">
        <v>63</v>
      </c>
      <c r="C33" s="253" t="s">
        <v>66</v>
      </c>
      <c r="D33" s="254">
        <v>45351</v>
      </c>
      <c r="E33" s="253">
        <v>1088.9000000000001</v>
      </c>
      <c r="F33" s="253">
        <v>1079.9333333333334</v>
      </c>
      <c r="G33" s="255">
        <v>1069.9666666666667</v>
      </c>
      <c r="H33" s="255">
        <v>1051.0333333333333</v>
      </c>
      <c r="I33" s="255">
        <v>1041.0666666666666</v>
      </c>
      <c r="J33" s="255">
        <v>1098.8666666666668</v>
      </c>
      <c r="K33" s="255">
        <v>1108.8333333333335</v>
      </c>
      <c r="L33" s="255">
        <v>1127.7666666666669</v>
      </c>
      <c r="M33" s="256">
        <v>1089.9000000000001</v>
      </c>
      <c r="N33" s="256">
        <v>1061</v>
      </c>
      <c r="O33" s="256">
        <v>48311875</v>
      </c>
      <c r="P33" s="257">
        <v>-2.0490141416189368E-2</v>
      </c>
    </row>
    <row r="34" spans="1:16" ht="12.75" customHeight="1">
      <c r="A34" s="248">
        <v>24</v>
      </c>
      <c r="B34" s="261" t="s">
        <v>56</v>
      </c>
      <c r="C34" s="253" t="s">
        <v>67</v>
      </c>
      <c r="D34" s="254">
        <v>45351</v>
      </c>
      <c r="E34" s="253">
        <v>8217.65</v>
      </c>
      <c r="F34" s="253">
        <v>8248.9</v>
      </c>
      <c r="G34" s="255">
        <v>8102.5499999999993</v>
      </c>
      <c r="H34" s="255">
        <v>7987.45</v>
      </c>
      <c r="I34" s="255">
        <v>7841.0999999999995</v>
      </c>
      <c r="J34" s="255">
        <v>8364</v>
      </c>
      <c r="K34" s="255">
        <v>8510.3500000000022</v>
      </c>
      <c r="L34" s="255">
        <v>8625.4499999999989</v>
      </c>
      <c r="M34" s="256">
        <v>8395.25</v>
      </c>
      <c r="N34" s="256">
        <v>8133.8</v>
      </c>
      <c r="O34" s="256">
        <v>2300250</v>
      </c>
      <c r="P34" s="257">
        <v>2.9712942756421019E-2</v>
      </c>
    </row>
    <row r="35" spans="1:16" ht="12.75" customHeight="1">
      <c r="A35" s="248">
        <v>25</v>
      </c>
      <c r="B35" s="261" t="s">
        <v>68</v>
      </c>
      <c r="C35" s="253" t="s">
        <v>69</v>
      </c>
      <c r="D35" s="254">
        <v>45351</v>
      </c>
      <c r="E35" s="253">
        <v>1607.3</v>
      </c>
      <c r="F35" s="253">
        <v>1609.3</v>
      </c>
      <c r="G35" s="255">
        <v>1599.6</v>
      </c>
      <c r="H35" s="255">
        <v>1591.8999999999999</v>
      </c>
      <c r="I35" s="255">
        <v>1582.1999999999998</v>
      </c>
      <c r="J35" s="255">
        <v>1617</v>
      </c>
      <c r="K35" s="255">
        <v>1626.7000000000003</v>
      </c>
      <c r="L35" s="255">
        <v>1634.4</v>
      </c>
      <c r="M35" s="256">
        <v>1619</v>
      </c>
      <c r="N35" s="256">
        <v>1601.6</v>
      </c>
      <c r="O35" s="256">
        <v>9654000</v>
      </c>
      <c r="P35" s="257">
        <v>1.5088586299353347E-2</v>
      </c>
    </row>
    <row r="36" spans="1:16" ht="12.75" customHeight="1">
      <c r="A36" s="248">
        <v>26</v>
      </c>
      <c r="B36" s="261" t="s">
        <v>68</v>
      </c>
      <c r="C36" s="253" t="s">
        <v>70</v>
      </c>
      <c r="D36" s="254">
        <v>45351</v>
      </c>
      <c r="E36" s="253">
        <v>6769.45</v>
      </c>
      <c r="F36" s="253">
        <v>6756.916666666667</v>
      </c>
      <c r="G36" s="255">
        <v>6716.5333333333338</v>
      </c>
      <c r="H36" s="255">
        <v>6663.6166666666668</v>
      </c>
      <c r="I36" s="255">
        <v>6623.2333333333336</v>
      </c>
      <c r="J36" s="255">
        <v>6809.8333333333339</v>
      </c>
      <c r="K36" s="255">
        <v>6850.2166666666672</v>
      </c>
      <c r="L36" s="255">
        <v>6903.1333333333341</v>
      </c>
      <c r="M36" s="256">
        <v>6797.3</v>
      </c>
      <c r="N36" s="256">
        <v>6704</v>
      </c>
      <c r="O36" s="256">
        <v>8392875</v>
      </c>
      <c r="P36" s="257">
        <v>-1.8018281535648994E-2</v>
      </c>
    </row>
    <row r="37" spans="1:16" ht="12.75" customHeight="1">
      <c r="A37" s="248">
        <v>27</v>
      </c>
      <c r="B37" s="261" t="s">
        <v>56</v>
      </c>
      <c r="C37" s="253" t="s">
        <v>71</v>
      </c>
      <c r="D37" s="254">
        <v>45351</v>
      </c>
      <c r="E37" s="253">
        <v>2297.1</v>
      </c>
      <c r="F37" s="253">
        <v>2302.5</v>
      </c>
      <c r="G37" s="255">
        <v>2274.6</v>
      </c>
      <c r="H37" s="255">
        <v>2252.1</v>
      </c>
      <c r="I37" s="255">
        <v>2224.1999999999998</v>
      </c>
      <c r="J37" s="255">
        <v>2325</v>
      </c>
      <c r="K37" s="255">
        <v>2352.8999999999996</v>
      </c>
      <c r="L37" s="255">
        <v>2375.4</v>
      </c>
      <c r="M37" s="256">
        <v>2330.4</v>
      </c>
      <c r="N37" s="256">
        <v>2280</v>
      </c>
      <c r="O37" s="256">
        <v>2545800</v>
      </c>
      <c r="P37" s="257">
        <v>4.0971540726202162E-2</v>
      </c>
    </row>
    <row r="38" spans="1:16" ht="12.75" customHeight="1">
      <c r="A38" s="248">
        <v>28</v>
      </c>
      <c r="B38" s="261" t="s">
        <v>45</v>
      </c>
      <c r="C38" s="259" t="s">
        <v>72</v>
      </c>
      <c r="D38" s="254">
        <v>45351</v>
      </c>
      <c r="E38" s="253">
        <v>384.4</v>
      </c>
      <c r="F38" s="253">
        <v>386.48333333333329</v>
      </c>
      <c r="G38" s="255">
        <v>375.31666666666661</v>
      </c>
      <c r="H38" s="255">
        <v>366.23333333333329</v>
      </c>
      <c r="I38" s="255">
        <v>355.06666666666661</v>
      </c>
      <c r="J38" s="255">
        <v>395.56666666666661</v>
      </c>
      <c r="K38" s="255">
        <v>406.73333333333323</v>
      </c>
      <c r="L38" s="255">
        <v>415.81666666666661</v>
      </c>
      <c r="M38" s="256">
        <v>397.65</v>
      </c>
      <c r="N38" s="256">
        <v>377.4</v>
      </c>
      <c r="O38" s="256">
        <v>14267200</v>
      </c>
      <c r="P38" s="257">
        <v>0.26178010471204188</v>
      </c>
    </row>
    <row r="39" spans="1:16" ht="12.75" customHeight="1">
      <c r="A39" s="248">
        <v>29</v>
      </c>
      <c r="B39" s="261" t="s">
        <v>63</v>
      </c>
      <c r="C39" s="253" t="s">
        <v>73</v>
      </c>
      <c r="D39" s="254">
        <v>45351</v>
      </c>
      <c r="E39" s="253">
        <v>203.2</v>
      </c>
      <c r="F39" s="253">
        <v>203.56666666666669</v>
      </c>
      <c r="G39" s="255">
        <v>201.83333333333337</v>
      </c>
      <c r="H39" s="255">
        <v>200.46666666666667</v>
      </c>
      <c r="I39" s="255">
        <v>198.73333333333335</v>
      </c>
      <c r="J39" s="255">
        <v>204.93333333333339</v>
      </c>
      <c r="K39" s="255">
        <v>206.66666666666669</v>
      </c>
      <c r="L39" s="255">
        <v>208.03333333333342</v>
      </c>
      <c r="M39" s="256">
        <v>205.3</v>
      </c>
      <c r="N39" s="256">
        <v>202.2</v>
      </c>
      <c r="O39" s="256">
        <v>104257500</v>
      </c>
      <c r="P39" s="257">
        <v>-1.4020238320408549E-2</v>
      </c>
    </row>
    <row r="40" spans="1:16" ht="12.75" customHeight="1">
      <c r="A40" s="248">
        <v>30</v>
      </c>
      <c r="B40" s="261" t="s">
        <v>63</v>
      </c>
      <c r="C40" s="253" t="s">
        <v>74</v>
      </c>
      <c r="D40" s="254">
        <v>45351</v>
      </c>
      <c r="E40" s="253">
        <v>273.85000000000002</v>
      </c>
      <c r="F40" s="253">
        <v>273.08333333333331</v>
      </c>
      <c r="G40" s="255">
        <v>271.06666666666661</v>
      </c>
      <c r="H40" s="255">
        <v>268.2833333333333</v>
      </c>
      <c r="I40" s="255">
        <v>266.26666666666659</v>
      </c>
      <c r="J40" s="255">
        <v>275.86666666666662</v>
      </c>
      <c r="K40" s="255">
        <v>277.88333333333338</v>
      </c>
      <c r="L40" s="255">
        <v>280.66666666666663</v>
      </c>
      <c r="M40" s="256">
        <v>275.10000000000002</v>
      </c>
      <c r="N40" s="256">
        <v>270.3</v>
      </c>
      <c r="O40" s="256">
        <v>140212800</v>
      </c>
      <c r="P40" s="257">
        <v>3.5800272165811787E-3</v>
      </c>
    </row>
    <row r="41" spans="1:16" ht="12.75" customHeight="1">
      <c r="A41" s="248">
        <v>31</v>
      </c>
      <c r="B41" s="261" t="s">
        <v>59</v>
      </c>
      <c r="C41" s="253" t="s">
        <v>75</v>
      </c>
      <c r="D41" s="254">
        <v>45351</v>
      </c>
      <c r="E41" s="253">
        <v>1435.5</v>
      </c>
      <c r="F41" s="253">
        <v>1433.2333333333333</v>
      </c>
      <c r="G41" s="255">
        <v>1422.7166666666667</v>
      </c>
      <c r="H41" s="255">
        <v>1409.9333333333334</v>
      </c>
      <c r="I41" s="255">
        <v>1399.4166666666667</v>
      </c>
      <c r="J41" s="255">
        <v>1446.0166666666667</v>
      </c>
      <c r="K41" s="255">
        <v>1456.5333333333335</v>
      </c>
      <c r="L41" s="255">
        <v>1469.3166666666666</v>
      </c>
      <c r="M41" s="256">
        <v>1443.75</v>
      </c>
      <c r="N41" s="256">
        <v>1420.45</v>
      </c>
      <c r="O41" s="256">
        <v>3172125</v>
      </c>
      <c r="P41" s="257">
        <v>4.4449932090381526E-2</v>
      </c>
    </row>
    <row r="42" spans="1:16" ht="12.75" customHeight="1">
      <c r="A42" s="248">
        <v>32</v>
      </c>
      <c r="B42" s="261" t="s">
        <v>41</v>
      </c>
      <c r="C42" s="253" t="s">
        <v>76</v>
      </c>
      <c r="D42" s="254">
        <v>45351</v>
      </c>
      <c r="E42" s="253">
        <v>191.25</v>
      </c>
      <c r="F42" s="253">
        <v>189.91666666666666</v>
      </c>
      <c r="G42" s="255">
        <v>187.93333333333331</v>
      </c>
      <c r="H42" s="255">
        <v>184.61666666666665</v>
      </c>
      <c r="I42" s="255">
        <v>182.6333333333333</v>
      </c>
      <c r="J42" s="255">
        <v>193.23333333333332</v>
      </c>
      <c r="K42" s="255">
        <v>195.21666666666667</v>
      </c>
      <c r="L42" s="255">
        <v>198.53333333333333</v>
      </c>
      <c r="M42" s="256">
        <v>191.9</v>
      </c>
      <c r="N42" s="256">
        <v>186.6</v>
      </c>
      <c r="O42" s="256">
        <v>118850700</v>
      </c>
      <c r="P42" s="257">
        <v>2.4719874189109495E-2</v>
      </c>
    </row>
    <row r="43" spans="1:16" ht="12.75" customHeight="1">
      <c r="A43" s="248">
        <v>33</v>
      </c>
      <c r="B43" s="261" t="s">
        <v>59</v>
      </c>
      <c r="C43" s="253" t="s">
        <v>77</v>
      </c>
      <c r="D43" s="254">
        <v>45351</v>
      </c>
      <c r="E43" s="253">
        <v>555.85</v>
      </c>
      <c r="F43" s="253">
        <v>553.9666666666667</v>
      </c>
      <c r="G43" s="255">
        <v>551.08333333333337</v>
      </c>
      <c r="H43" s="255">
        <v>546.31666666666672</v>
      </c>
      <c r="I43" s="255">
        <v>543.43333333333339</v>
      </c>
      <c r="J43" s="255">
        <v>558.73333333333335</v>
      </c>
      <c r="K43" s="255">
        <v>561.61666666666656</v>
      </c>
      <c r="L43" s="255">
        <v>566.38333333333333</v>
      </c>
      <c r="M43" s="256">
        <v>556.85</v>
      </c>
      <c r="N43" s="256">
        <v>549.20000000000005</v>
      </c>
      <c r="O43" s="256">
        <v>16543560</v>
      </c>
      <c r="P43" s="257">
        <v>1.8198066455439109E-2</v>
      </c>
    </row>
    <row r="44" spans="1:16" ht="12.75" customHeight="1">
      <c r="A44" s="248">
        <v>34</v>
      </c>
      <c r="B44" s="261" t="s">
        <v>56</v>
      </c>
      <c r="C44" s="253" t="s">
        <v>78</v>
      </c>
      <c r="D44" s="254">
        <v>45351</v>
      </c>
      <c r="E44" s="253">
        <v>1120</v>
      </c>
      <c r="F44" s="253">
        <v>1118.4833333333333</v>
      </c>
      <c r="G44" s="255">
        <v>1103.0666666666666</v>
      </c>
      <c r="H44" s="255">
        <v>1086.1333333333332</v>
      </c>
      <c r="I44" s="255">
        <v>1070.7166666666665</v>
      </c>
      <c r="J44" s="255">
        <v>1135.4166666666667</v>
      </c>
      <c r="K44" s="255">
        <v>1150.8333333333333</v>
      </c>
      <c r="L44" s="255">
        <v>1167.7666666666669</v>
      </c>
      <c r="M44" s="256">
        <v>1133.9000000000001</v>
      </c>
      <c r="N44" s="256">
        <v>1101.55</v>
      </c>
      <c r="O44" s="256">
        <v>8635000</v>
      </c>
      <c r="P44" s="257">
        <v>-7.6993794529993109E-3</v>
      </c>
    </row>
    <row r="45" spans="1:16" ht="12.75" customHeight="1">
      <c r="A45" s="248">
        <v>35</v>
      </c>
      <c r="B45" s="261" t="s">
        <v>79</v>
      </c>
      <c r="C45" s="253" t="s">
        <v>80</v>
      </c>
      <c r="D45" s="254">
        <v>45351</v>
      </c>
      <c r="E45" s="253">
        <v>1146.4000000000001</v>
      </c>
      <c r="F45" s="253">
        <v>1145.1833333333332</v>
      </c>
      <c r="G45" s="255">
        <v>1137.8166666666664</v>
      </c>
      <c r="H45" s="255">
        <v>1129.2333333333331</v>
      </c>
      <c r="I45" s="255">
        <v>1121.8666666666663</v>
      </c>
      <c r="J45" s="255">
        <v>1153.7666666666664</v>
      </c>
      <c r="K45" s="255">
        <v>1161.1333333333332</v>
      </c>
      <c r="L45" s="255">
        <v>1169.7166666666665</v>
      </c>
      <c r="M45" s="256">
        <v>1152.55</v>
      </c>
      <c r="N45" s="256">
        <v>1136.5999999999999</v>
      </c>
      <c r="O45" s="256">
        <v>33934950</v>
      </c>
      <c r="P45" s="257">
        <v>1.794878985893373E-3</v>
      </c>
    </row>
    <row r="46" spans="1:16" ht="12.75" customHeight="1">
      <c r="A46" s="248">
        <v>36</v>
      </c>
      <c r="B46" s="261" t="s">
        <v>41</v>
      </c>
      <c r="C46" s="253" t="s">
        <v>81</v>
      </c>
      <c r="D46" s="254">
        <v>45351</v>
      </c>
      <c r="E46" s="253">
        <v>231.4</v>
      </c>
      <c r="F46" s="253">
        <v>230.54999999999998</v>
      </c>
      <c r="G46" s="255">
        <v>226.94999999999996</v>
      </c>
      <c r="H46" s="255">
        <v>222.49999999999997</v>
      </c>
      <c r="I46" s="255">
        <v>218.89999999999995</v>
      </c>
      <c r="J46" s="255">
        <v>234.99999999999997</v>
      </c>
      <c r="K46" s="255">
        <v>238.6</v>
      </c>
      <c r="L46" s="255">
        <v>243.04999999999998</v>
      </c>
      <c r="M46" s="256">
        <v>234.15</v>
      </c>
      <c r="N46" s="256">
        <v>226.1</v>
      </c>
      <c r="O46" s="256">
        <v>93282000</v>
      </c>
      <c r="P46" s="257">
        <v>-2.5075445816186558E-2</v>
      </c>
    </row>
    <row r="47" spans="1:16" ht="12.75" customHeight="1">
      <c r="A47" s="248">
        <v>37</v>
      </c>
      <c r="B47" s="261" t="s">
        <v>43</v>
      </c>
      <c r="C47" s="253" t="s">
        <v>82</v>
      </c>
      <c r="D47" s="254">
        <v>45351</v>
      </c>
      <c r="E47" s="253">
        <v>281.14999999999998</v>
      </c>
      <c r="F47" s="253">
        <v>283.83333333333331</v>
      </c>
      <c r="G47" s="255">
        <v>277.26666666666665</v>
      </c>
      <c r="H47" s="255">
        <v>273.38333333333333</v>
      </c>
      <c r="I47" s="255">
        <v>266.81666666666666</v>
      </c>
      <c r="J47" s="255">
        <v>287.71666666666664</v>
      </c>
      <c r="K47" s="255">
        <v>294.28333333333336</v>
      </c>
      <c r="L47" s="255">
        <v>298.16666666666663</v>
      </c>
      <c r="M47" s="256">
        <v>290.39999999999998</v>
      </c>
      <c r="N47" s="256">
        <v>279.95</v>
      </c>
      <c r="O47" s="256">
        <v>44802500</v>
      </c>
      <c r="P47" s="257">
        <v>-5.5496995889111417E-2</v>
      </c>
    </row>
    <row r="48" spans="1:16" ht="12.75" customHeight="1">
      <c r="A48" s="248">
        <v>38</v>
      </c>
      <c r="B48" s="261" t="s">
        <v>56</v>
      </c>
      <c r="C48" s="253" t="s">
        <v>83</v>
      </c>
      <c r="D48" s="254">
        <v>45351</v>
      </c>
      <c r="E48" s="253">
        <v>28948.799999999999</v>
      </c>
      <c r="F48" s="253">
        <v>28889.416666666668</v>
      </c>
      <c r="G48" s="255">
        <v>28763.783333333336</v>
      </c>
      <c r="H48" s="255">
        <v>28578.76666666667</v>
      </c>
      <c r="I48" s="255">
        <v>28453.133333333339</v>
      </c>
      <c r="J48" s="255">
        <v>29074.433333333334</v>
      </c>
      <c r="K48" s="255">
        <v>29200.066666666666</v>
      </c>
      <c r="L48" s="255">
        <v>29385.083333333332</v>
      </c>
      <c r="M48" s="256">
        <v>29015.05</v>
      </c>
      <c r="N48" s="256">
        <v>28704.400000000001</v>
      </c>
      <c r="O48" s="256">
        <v>205850</v>
      </c>
      <c r="P48" s="257">
        <v>-1.1287223823246878E-2</v>
      </c>
    </row>
    <row r="49" spans="1:16" ht="12.75" customHeight="1">
      <c r="A49" s="248">
        <v>39</v>
      </c>
      <c r="B49" s="261" t="s">
        <v>84</v>
      </c>
      <c r="C49" s="253" t="s">
        <v>85</v>
      </c>
      <c r="D49" s="254">
        <v>45351</v>
      </c>
      <c r="E49" s="253">
        <v>661.35</v>
      </c>
      <c r="F49" s="253">
        <v>655.18333333333328</v>
      </c>
      <c r="G49" s="255">
        <v>644.36666666666656</v>
      </c>
      <c r="H49" s="255">
        <v>627.38333333333333</v>
      </c>
      <c r="I49" s="255">
        <v>616.56666666666661</v>
      </c>
      <c r="J49" s="255">
        <v>672.16666666666652</v>
      </c>
      <c r="K49" s="255">
        <v>682.98333333333335</v>
      </c>
      <c r="L49" s="255">
        <v>699.96666666666647</v>
      </c>
      <c r="M49" s="256">
        <v>666</v>
      </c>
      <c r="N49" s="256">
        <v>638.20000000000005</v>
      </c>
      <c r="O49" s="256">
        <v>33085800</v>
      </c>
      <c r="P49" s="257">
        <v>2.8077632977235863E-2</v>
      </c>
    </row>
    <row r="50" spans="1:16" ht="12.75" customHeight="1">
      <c r="A50" s="248">
        <v>40</v>
      </c>
      <c r="B50" s="261" t="s">
        <v>59</v>
      </c>
      <c r="C50" s="253" t="s">
        <v>86</v>
      </c>
      <c r="D50" s="254">
        <v>45351</v>
      </c>
      <c r="E50" s="253">
        <v>4933.8500000000004</v>
      </c>
      <c r="F50" s="253">
        <v>4923.5999999999995</v>
      </c>
      <c r="G50" s="255">
        <v>4904.1999999999989</v>
      </c>
      <c r="H50" s="255">
        <v>4874.5499999999993</v>
      </c>
      <c r="I50" s="255">
        <v>4855.1499999999987</v>
      </c>
      <c r="J50" s="255">
        <v>4953.2499999999991</v>
      </c>
      <c r="K50" s="255">
        <v>4972.6499999999987</v>
      </c>
      <c r="L50" s="255">
        <v>5002.2999999999993</v>
      </c>
      <c r="M50" s="256">
        <v>4943</v>
      </c>
      <c r="N50" s="256">
        <v>4893.95</v>
      </c>
      <c r="O50" s="256">
        <v>2547400</v>
      </c>
      <c r="P50" s="257">
        <v>-1.3400464756003098E-2</v>
      </c>
    </row>
    <row r="51" spans="1:16" ht="12.75" customHeight="1">
      <c r="A51" s="248">
        <v>41</v>
      </c>
      <c r="B51" s="261" t="s">
        <v>87</v>
      </c>
      <c r="C51" s="258" t="s">
        <v>88</v>
      </c>
      <c r="D51" s="254">
        <v>45351</v>
      </c>
      <c r="E51" s="253">
        <v>808.85</v>
      </c>
      <c r="F51" s="253">
        <v>815.76666666666677</v>
      </c>
      <c r="G51" s="255">
        <v>796.83333333333348</v>
      </c>
      <c r="H51" s="255">
        <v>784.81666666666672</v>
      </c>
      <c r="I51" s="255">
        <v>765.88333333333344</v>
      </c>
      <c r="J51" s="255">
        <v>827.78333333333353</v>
      </c>
      <c r="K51" s="255">
        <v>846.7166666666667</v>
      </c>
      <c r="L51" s="255">
        <v>858.73333333333358</v>
      </c>
      <c r="M51" s="256">
        <v>834.7</v>
      </c>
      <c r="N51" s="256">
        <v>803.75</v>
      </c>
      <c r="O51" s="256">
        <v>7525000</v>
      </c>
      <c r="P51" s="257">
        <v>5.3036663867898126E-2</v>
      </c>
    </row>
    <row r="52" spans="1:16" ht="12.75" customHeight="1">
      <c r="A52" s="248">
        <v>42</v>
      </c>
      <c r="B52" s="261" t="s">
        <v>63</v>
      </c>
      <c r="C52" s="253" t="s">
        <v>89</v>
      </c>
      <c r="D52" s="254">
        <v>45351</v>
      </c>
      <c r="E52" s="253">
        <v>568.95000000000005</v>
      </c>
      <c r="F52" s="253">
        <v>569.4</v>
      </c>
      <c r="G52" s="255">
        <v>566.29999999999995</v>
      </c>
      <c r="H52" s="255">
        <v>563.65</v>
      </c>
      <c r="I52" s="255">
        <v>560.54999999999995</v>
      </c>
      <c r="J52" s="255">
        <v>572.04999999999995</v>
      </c>
      <c r="K52" s="255">
        <v>575.15000000000009</v>
      </c>
      <c r="L52" s="255">
        <v>577.79999999999995</v>
      </c>
      <c r="M52" s="256">
        <v>572.5</v>
      </c>
      <c r="N52" s="256">
        <v>566.75</v>
      </c>
      <c r="O52" s="256">
        <v>49407300</v>
      </c>
      <c r="P52" s="257">
        <v>-2.5508573863031205E-2</v>
      </c>
    </row>
    <row r="53" spans="1:16" ht="12.75" customHeight="1">
      <c r="A53" s="248">
        <v>43</v>
      </c>
      <c r="B53" s="261" t="s">
        <v>68</v>
      </c>
      <c r="C53" s="260" t="s">
        <v>90</v>
      </c>
      <c r="D53" s="254">
        <v>45351</v>
      </c>
      <c r="E53" s="253">
        <v>798.85</v>
      </c>
      <c r="F53" s="253">
        <v>799.1</v>
      </c>
      <c r="G53" s="255">
        <v>791.2</v>
      </c>
      <c r="H53" s="255">
        <v>783.55000000000007</v>
      </c>
      <c r="I53" s="255">
        <v>775.65000000000009</v>
      </c>
      <c r="J53" s="255">
        <v>806.75</v>
      </c>
      <c r="K53" s="255">
        <v>814.64999999999986</v>
      </c>
      <c r="L53" s="255">
        <v>822.3</v>
      </c>
      <c r="M53" s="256">
        <v>807</v>
      </c>
      <c r="N53" s="256">
        <v>791.45</v>
      </c>
      <c r="O53" s="256">
        <v>4343625</v>
      </c>
      <c r="P53" s="257">
        <v>1.2960436562073669E-2</v>
      </c>
    </row>
    <row r="54" spans="1:16" ht="12.75" customHeight="1">
      <c r="A54" s="248">
        <v>44</v>
      </c>
      <c r="B54" s="261" t="s">
        <v>45</v>
      </c>
      <c r="C54" s="258" t="s">
        <v>91</v>
      </c>
      <c r="D54" s="254">
        <v>45351</v>
      </c>
      <c r="E54" s="253">
        <v>369.85</v>
      </c>
      <c r="F54" s="253">
        <v>370.2166666666667</v>
      </c>
      <c r="G54" s="255">
        <v>366.63333333333338</v>
      </c>
      <c r="H54" s="255">
        <v>363.41666666666669</v>
      </c>
      <c r="I54" s="255">
        <v>359.83333333333337</v>
      </c>
      <c r="J54" s="255">
        <v>373.43333333333339</v>
      </c>
      <c r="K54" s="255">
        <v>377.01666666666665</v>
      </c>
      <c r="L54" s="255">
        <v>380.23333333333341</v>
      </c>
      <c r="M54" s="256">
        <v>373.8</v>
      </c>
      <c r="N54" s="256">
        <v>367</v>
      </c>
      <c r="O54" s="256">
        <v>9342300</v>
      </c>
      <c r="P54" s="257">
        <v>1.6539177175935497E-2</v>
      </c>
    </row>
    <row r="55" spans="1:16" ht="12.75" customHeight="1">
      <c r="A55" s="248">
        <v>45</v>
      </c>
      <c r="B55" s="261" t="s">
        <v>68</v>
      </c>
      <c r="C55" s="253" t="s">
        <v>92</v>
      </c>
      <c r="D55" s="254">
        <v>45351</v>
      </c>
      <c r="E55" s="253">
        <v>1102.95</v>
      </c>
      <c r="F55" s="253">
        <v>1106.3166666666668</v>
      </c>
      <c r="G55" s="255">
        <v>1086.7333333333336</v>
      </c>
      <c r="H55" s="255">
        <v>1070.5166666666667</v>
      </c>
      <c r="I55" s="255">
        <v>1050.9333333333334</v>
      </c>
      <c r="J55" s="255">
        <v>1122.5333333333338</v>
      </c>
      <c r="K55" s="255">
        <v>1142.1166666666672</v>
      </c>
      <c r="L55" s="255">
        <v>1158.3333333333339</v>
      </c>
      <c r="M55" s="256">
        <v>1125.9000000000001</v>
      </c>
      <c r="N55" s="256">
        <v>1090.0999999999999</v>
      </c>
      <c r="O55" s="256">
        <v>14346875</v>
      </c>
      <c r="P55" s="257">
        <v>7.9981180898612086E-2</v>
      </c>
    </row>
    <row r="56" spans="1:16" ht="12.75" customHeight="1">
      <c r="A56" s="248">
        <v>46</v>
      </c>
      <c r="B56" s="261" t="s">
        <v>43</v>
      </c>
      <c r="C56" s="253" t="s">
        <v>93</v>
      </c>
      <c r="D56" s="254">
        <v>45351</v>
      </c>
      <c r="E56" s="253">
        <v>1449.25</v>
      </c>
      <c r="F56" s="253">
        <v>1452.3666666666668</v>
      </c>
      <c r="G56" s="255">
        <v>1430.7833333333335</v>
      </c>
      <c r="H56" s="255">
        <v>1412.3166666666668</v>
      </c>
      <c r="I56" s="255">
        <v>1390.7333333333336</v>
      </c>
      <c r="J56" s="255">
        <v>1470.8333333333335</v>
      </c>
      <c r="K56" s="255">
        <v>1492.4166666666665</v>
      </c>
      <c r="L56" s="255">
        <v>1510.8833333333334</v>
      </c>
      <c r="M56" s="256">
        <v>1473.95</v>
      </c>
      <c r="N56" s="256">
        <v>1433.9</v>
      </c>
      <c r="O56" s="256">
        <v>9404850</v>
      </c>
      <c r="P56" s="257">
        <v>2.074074074074074E-2</v>
      </c>
    </row>
    <row r="57" spans="1:16" ht="12.75" customHeight="1">
      <c r="A57" s="248">
        <v>47</v>
      </c>
      <c r="B57" s="261" t="s">
        <v>45</v>
      </c>
      <c r="C57" s="253" t="s">
        <v>94</v>
      </c>
      <c r="D57" s="254">
        <v>45351</v>
      </c>
      <c r="E57" s="253">
        <v>447.55</v>
      </c>
      <c r="F57" s="253">
        <v>448.5333333333333</v>
      </c>
      <c r="G57" s="255">
        <v>441.16666666666663</v>
      </c>
      <c r="H57" s="255">
        <v>434.7833333333333</v>
      </c>
      <c r="I57" s="255">
        <v>427.41666666666663</v>
      </c>
      <c r="J57" s="255">
        <v>454.91666666666663</v>
      </c>
      <c r="K57" s="255">
        <v>462.2833333333333</v>
      </c>
      <c r="L57" s="255">
        <v>468.66666666666663</v>
      </c>
      <c r="M57" s="256">
        <v>455.9</v>
      </c>
      <c r="N57" s="256">
        <v>442.15</v>
      </c>
      <c r="O57" s="256">
        <v>63816900</v>
      </c>
      <c r="P57" s="257">
        <v>-4.6170747018204644E-2</v>
      </c>
    </row>
    <row r="58" spans="1:16" ht="12.75" customHeight="1">
      <c r="A58" s="248">
        <v>48</v>
      </c>
      <c r="B58" s="261" t="s">
        <v>87</v>
      </c>
      <c r="C58" s="253" t="s">
        <v>95</v>
      </c>
      <c r="D58" s="254">
        <v>45351</v>
      </c>
      <c r="E58" s="253">
        <v>6682</v>
      </c>
      <c r="F58" s="253">
        <v>6697.333333333333</v>
      </c>
      <c r="G58" s="255">
        <v>6577.8666666666659</v>
      </c>
      <c r="H58" s="255">
        <v>6473.7333333333327</v>
      </c>
      <c r="I58" s="255">
        <v>6354.2666666666655</v>
      </c>
      <c r="J58" s="255">
        <v>6801.4666666666662</v>
      </c>
      <c r="K58" s="255">
        <v>6920.9333333333334</v>
      </c>
      <c r="L58" s="255">
        <v>7025.0666666666666</v>
      </c>
      <c r="M58" s="256">
        <v>6816.8</v>
      </c>
      <c r="N58" s="256">
        <v>6593.2</v>
      </c>
      <c r="O58" s="256">
        <v>1409100</v>
      </c>
      <c r="P58" s="257">
        <v>-1.3546151422870944E-2</v>
      </c>
    </row>
    <row r="59" spans="1:16" ht="12.75" customHeight="1">
      <c r="A59" s="248">
        <v>49</v>
      </c>
      <c r="B59" s="261" t="s">
        <v>59</v>
      </c>
      <c r="C59" s="253" t="s">
        <v>96</v>
      </c>
      <c r="D59" s="254">
        <v>45351</v>
      </c>
      <c r="E59" s="253">
        <v>2538.75</v>
      </c>
      <c r="F59" s="253">
        <v>2542.25</v>
      </c>
      <c r="G59" s="255">
        <v>2512.5500000000002</v>
      </c>
      <c r="H59" s="255">
        <v>2486.3500000000004</v>
      </c>
      <c r="I59" s="255">
        <v>2456.6500000000005</v>
      </c>
      <c r="J59" s="255">
        <v>2568.4499999999998</v>
      </c>
      <c r="K59" s="255">
        <v>2598.1499999999996</v>
      </c>
      <c r="L59" s="255">
        <v>2624.3499999999995</v>
      </c>
      <c r="M59" s="256">
        <v>2571.9499999999998</v>
      </c>
      <c r="N59" s="256">
        <v>2516.0500000000002</v>
      </c>
      <c r="O59" s="256">
        <v>3495800</v>
      </c>
      <c r="P59" s="257">
        <v>3.0045067601402103E-4</v>
      </c>
    </row>
    <row r="60" spans="1:16" ht="12.75" customHeight="1">
      <c r="A60" s="248">
        <v>50</v>
      </c>
      <c r="B60" s="261" t="s">
        <v>45</v>
      </c>
      <c r="C60" s="253" t="s">
        <v>97</v>
      </c>
      <c r="D60" s="254">
        <v>45351</v>
      </c>
      <c r="E60" s="253">
        <v>999.7</v>
      </c>
      <c r="F60" s="253">
        <v>1002.2166666666667</v>
      </c>
      <c r="G60" s="255">
        <v>989.63333333333344</v>
      </c>
      <c r="H60" s="255">
        <v>979.56666666666672</v>
      </c>
      <c r="I60" s="255">
        <v>966.98333333333346</v>
      </c>
      <c r="J60" s="255">
        <v>1012.2833333333334</v>
      </c>
      <c r="K60" s="255">
        <v>1024.8666666666668</v>
      </c>
      <c r="L60" s="255">
        <v>1034.9333333333334</v>
      </c>
      <c r="M60" s="256">
        <v>1014.8</v>
      </c>
      <c r="N60" s="256">
        <v>992.15</v>
      </c>
      <c r="O60" s="256">
        <v>17809000</v>
      </c>
      <c r="P60" s="257">
        <v>-2.6830601092896176E-2</v>
      </c>
    </row>
    <row r="61" spans="1:16" ht="12.75" customHeight="1">
      <c r="A61" s="248">
        <v>51</v>
      </c>
      <c r="B61" s="261" t="s">
        <v>45</v>
      </c>
      <c r="C61" s="260" t="s">
        <v>98</v>
      </c>
      <c r="D61" s="254">
        <v>45351</v>
      </c>
      <c r="E61" s="253">
        <v>1098.8499999999999</v>
      </c>
      <c r="F61" s="253">
        <v>1103.3166666666666</v>
      </c>
      <c r="G61" s="255">
        <v>1081.5833333333333</v>
      </c>
      <c r="H61" s="255">
        <v>1064.3166666666666</v>
      </c>
      <c r="I61" s="255">
        <v>1042.5833333333333</v>
      </c>
      <c r="J61" s="255">
        <v>1120.5833333333333</v>
      </c>
      <c r="K61" s="255">
        <v>1142.3166666666668</v>
      </c>
      <c r="L61" s="255">
        <v>1159.5833333333333</v>
      </c>
      <c r="M61" s="256">
        <v>1125.05</v>
      </c>
      <c r="N61" s="256">
        <v>1086.05</v>
      </c>
      <c r="O61" s="256">
        <v>1709400</v>
      </c>
      <c r="P61" s="257">
        <v>0.1034794396746498</v>
      </c>
    </row>
    <row r="62" spans="1:16" ht="12.75" customHeight="1">
      <c r="A62" s="248">
        <v>52</v>
      </c>
      <c r="B62" s="261" t="s">
        <v>41</v>
      </c>
      <c r="C62" s="258" t="s">
        <v>99</v>
      </c>
      <c r="D62" s="254">
        <v>45351</v>
      </c>
      <c r="E62" s="253">
        <v>290.7</v>
      </c>
      <c r="F62" s="253">
        <v>290.65000000000003</v>
      </c>
      <c r="G62" s="255">
        <v>288.80000000000007</v>
      </c>
      <c r="H62" s="255">
        <v>286.90000000000003</v>
      </c>
      <c r="I62" s="255">
        <v>285.05000000000007</v>
      </c>
      <c r="J62" s="255">
        <v>292.55000000000007</v>
      </c>
      <c r="K62" s="255">
        <v>294.40000000000009</v>
      </c>
      <c r="L62" s="255">
        <v>296.30000000000007</v>
      </c>
      <c r="M62" s="256">
        <v>292.5</v>
      </c>
      <c r="N62" s="256">
        <v>288.75</v>
      </c>
      <c r="O62" s="256">
        <v>16905600</v>
      </c>
      <c r="P62" s="257">
        <v>-5.2954882440160982E-3</v>
      </c>
    </row>
    <row r="63" spans="1:16" ht="12.75" customHeight="1">
      <c r="A63" s="248">
        <v>53</v>
      </c>
      <c r="B63" s="261" t="s">
        <v>63</v>
      </c>
      <c r="C63" s="253" t="s">
        <v>100</v>
      </c>
      <c r="D63" s="254">
        <v>45351</v>
      </c>
      <c r="E63" s="253">
        <v>136.69999999999999</v>
      </c>
      <c r="F63" s="253">
        <v>136.91666666666666</v>
      </c>
      <c r="G63" s="255">
        <v>135.68333333333331</v>
      </c>
      <c r="H63" s="255">
        <v>134.66666666666666</v>
      </c>
      <c r="I63" s="255">
        <v>133.43333333333331</v>
      </c>
      <c r="J63" s="255">
        <v>137.93333333333331</v>
      </c>
      <c r="K63" s="255">
        <v>139.16666666666666</v>
      </c>
      <c r="L63" s="255">
        <v>140.18333333333331</v>
      </c>
      <c r="M63" s="256">
        <v>138.15</v>
      </c>
      <c r="N63" s="256">
        <v>135.9</v>
      </c>
      <c r="O63" s="256">
        <v>42940000</v>
      </c>
      <c r="P63" s="257">
        <v>2.067981934870454E-2</v>
      </c>
    </row>
    <row r="64" spans="1:16" ht="12.75" customHeight="1">
      <c r="A64" s="248">
        <v>54</v>
      </c>
      <c r="B64" s="261" t="s">
        <v>41</v>
      </c>
      <c r="C64" s="253" t="s">
        <v>101</v>
      </c>
      <c r="D64" s="254">
        <v>45351</v>
      </c>
      <c r="E64" s="253">
        <v>2618.5</v>
      </c>
      <c r="F64" s="253">
        <v>2631.5166666666669</v>
      </c>
      <c r="G64" s="255">
        <v>2599.0333333333338</v>
      </c>
      <c r="H64" s="255">
        <v>2579.5666666666671</v>
      </c>
      <c r="I64" s="255">
        <v>2547.0833333333339</v>
      </c>
      <c r="J64" s="255">
        <v>2650.9833333333336</v>
      </c>
      <c r="K64" s="255">
        <v>2683.4666666666662</v>
      </c>
      <c r="L64" s="255">
        <v>2702.9333333333334</v>
      </c>
      <c r="M64" s="256">
        <v>2664</v>
      </c>
      <c r="N64" s="256">
        <v>2612.0500000000002</v>
      </c>
      <c r="O64" s="256">
        <v>4429800</v>
      </c>
      <c r="P64" s="257">
        <v>-8.66062437059416E-3</v>
      </c>
    </row>
    <row r="65" spans="1:16" ht="12.75" customHeight="1">
      <c r="A65" s="248">
        <v>55</v>
      </c>
      <c r="B65" s="261" t="s">
        <v>59</v>
      </c>
      <c r="C65" s="253" t="s">
        <v>102</v>
      </c>
      <c r="D65" s="254">
        <v>45351</v>
      </c>
      <c r="E65" s="253">
        <v>548</v>
      </c>
      <c r="F65" s="253">
        <v>547.2166666666667</v>
      </c>
      <c r="G65" s="255">
        <v>544.38333333333344</v>
      </c>
      <c r="H65" s="255">
        <v>540.76666666666677</v>
      </c>
      <c r="I65" s="255">
        <v>537.93333333333351</v>
      </c>
      <c r="J65" s="255">
        <v>550.83333333333337</v>
      </c>
      <c r="K65" s="255">
        <v>553.66666666666663</v>
      </c>
      <c r="L65" s="255">
        <v>557.2833333333333</v>
      </c>
      <c r="M65" s="256">
        <v>550.04999999999995</v>
      </c>
      <c r="N65" s="256">
        <v>543.6</v>
      </c>
      <c r="O65" s="256">
        <v>22156250</v>
      </c>
      <c r="P65" s="257">
        <v>-7.8920855255793128E-3</v>
      </c>
    </row>
    <row r="66" spans="1:16" ht="12.75" customHeight="1">
      <c r="A66" s="248">
        <v>56</v>
      </c>
      <c r="B66" s="261" t="s">
        <v>49</v>
      </c>
      <c r="C66" s="258" t="s">
        <v>103</v>
      </c>
      <c r="D66" s="254">
        <v>45351</v>
      </c>
      <c r="E66" s="253">
        <v>2088.85</v>
      </c>
      <c r="F66" s="253">
        <v>2091.6833333333334</v>
      </c>
      <c r="G66" s="255">
        <v>2073.3666666666668</v>
      </c>
      <c r="H66" s="255">
        <v>2057.8833333333332</v>
      </c>
      <c r="I66" s="255">
        <v>2039.5666666666666</v>
      </c>
      <c r="J66" s="255">
        <v>2107.166666666667</v>
      </c>
      <c r="K66" s="255">
        <v>2125.4833333333336</v>
      </c>
      <c r="L66" s="255">
        <v>2140.9666666666672</v>
      </c>
      <c r="M66" s="256">
        <v>2110</v>
      </c>
      <c r="N66" s="256">
        <v>2076.1999999999998</v>
      </c>
      <c r="O66" s="256">
        <v>3344250</v>
      </c>
      <c r="P66" s="257">
        <v>1.797348910357223E-3</v>
      </c>
    </row>
    <row r="67" spans="1:16" ht="12.75" customHeight="1">
      <c r="A67" s="248">
        <v>57</v>
      </c>
      <c r="B67" s="261" t="s">
        <v>39</v>
      </c>
      <c r="C67" s="253" t="s">
        <v>104</v>
      </c>
      <c r="D67" s="254">
        <v>45351</v>
      </c>
      <c r="E67" s="253">
        <v>2363.9</v>
      </c>
      <c r="F67" s="253">
        <v>2339.35</v>
      </c>
      <c r="G67" s="255">
        <v>2304.85</v>
      </c>
      <c r="H67" s="255">
        <v>2245.8000000000002</v>
      </c>
      <c r="I67" s="255">
        <v>2211.3000000000002</v>
      </c>
      <c r="J67" s="255">
        <v>2398.3999999999996</v>
      </c>
      <c r="K67" s="255">
        <v>2432.8999999999996</v>
      </c>
      <c r="L67" s="255">
        <v>2491.9499999999994</v>
      </c>
      <c r="M67" s="256">
        <v>2373.85</v>
      </c>
      <c r="N67" s="256">
        <v>2280.3000000000002</v>
      </c>
      <c r="O67" s="256">
        <v>3014100</v>
      </c>
      <c r="P67" s="257">
        <v>0.12131696428571428</v>
      </c>
    </row>
    <row r="68" spans="1:16" ht="12.75" customHeight="1">
      <c r="A68" s="248">
        <v>58</v>
      </c>
      <c r="B68" s="261" t="s">
        <v>45</v>
      </c>
      <c r="C68" s="258" t="s">
        <v>105</v>
      </c>
      <c r="D68" s="254">
        <v>45351</v>
      </c>
      <c r="E68" s="253">
        <v>144.80000000000001</v>
      </c>
      <c r="F68" s="253">
        <v>146.98333333333335</v>
      </c>
      <c r="G68" s="255">
        <v>141.9666666666667</v>
      </c>
      <c r="H68" s="255">
        <v>139.13333333333335</v>
      </c>
      <c r="I68" s="255">
        <v>134.1166666666667</v>
      </c>
      <c r="J68" s="255">
        <v>149.81666666666669</v>
      </c>
      <c r="K68" s="255">
        <v>154.83333333333334</v>
      </c>
      <c r="L68" s="255">
        <v>157.66666666666669</v>
      </c>
      <c r="M68" s="256">
        <v>152</v>
      </c>
      <c r="N68" s="256">
        <v>144.15</v>
      </c>
      <c r="O68" s="256">
        <v>15606000</v>
      </c>
      <c r="P68" s="257">
        <v>-2.0154454699566775E-2</v>
      </c>
    </row>
    <row r="69" spans="1:16" ht="12.75" customHeight="1">
      <c r="A69" s="248">
        <v>59</v>
      </c>
      <c r="B69" s="261" t="s">
        <v>43</v>
      </c>
      <c r="C69" s="253" t="s">
        <v>106</v>
      </c>
      <c r="D69" s="254">
        <v>45351</v>
      </c>
      <c r="E69" s="253">
        <v>3723.55</v>
      </c>
      <c r="F69" s="253">
        <v>3718.2166666666667</v>
      </c>
      <c r="G69" s="255">
        <v>3686.3333333333335</v>
      </c>
      <c r="H69" s="255">
        <v>3649.1166666666668</v>
      </c>
      <c r="I69" s="255">
        <v>3617.2333333333336</v>
      </c>
      <c r="J69" s="255">
        <v>3755.4333333333334</v>
      </c>
      <c r="K69" s="255">
        <v>3787.3166666666666</v>
      </c>
      <c r="L69" s="255">
        <v>3824.5333333333333</v>
      </c>
      <c r="M69" s="256">
        <v>3750.1</v>
      </c>
      <c r="N69" s="256">
        <v>3681</v>
      </c>
      <c r="O69" s="256">
        <v>3601200</v>
      </c>
      <c r="P69" s="257">
        <v>1.3223791570536266E-2</v>
      </c>
    </row>
    <row r="70" spans="1:16" ht="12.75" customHeight="1">
      <c r="A70" s="248">
        <v>60</v>
      </c>
      <c r="B70" s="261" t="s">
        <v>45</v>
      </c>
      <c r="C70" s="260" t="s">
        <v>107</v>
      </c>
      <c r="D70" s="254">
        <v>45351</v>
      </c>
      <c r="E70" s="253">
        <v>6714.6</v>
      </c>
      <c r="F70" s="253">
        <v>6775.7833333333328</v>
      </c>
      <c r="G70" s="255">
        <v>6608.5666666666657</v>
      </c>
      <c r="H70" s="255">
        <v>6502.5333333333328</v>
      </c>
      <c r="I70" s="255">
        <v>6335.3166666666657</v>
      </c>
      <c r="J70" s="255">
        <v>6881.8166666666657</v>
      </c>
      <c r="K70" s="255">
        <v>7049.0333333333328</v>
      </c>
      <c r="L70" s="255">
        <v>7155.0666666666657</v>
      </c>
      <c r="M70" s="256">
        <v>6943</v>
      </c>
      <c r="N70" s="256">
        <v>6669.75</v>
      </c>
      <c r="O70" s="256">
        <v>1484600</v>
      </c>
      <c r="P70" s="257">
        <v>-2.3867446906436978E-2</v>
      </c>
    </row>
    <row r="71" spans="1:16" ht="12.75" customHeight="1">
      <c r="A71" s="248">
        <v>61</v>
      </c>
      <c r="B71" s="261" t="s">
        <v>108</v>
      </c>
      <c r="C71" s="253" t="s">
        <v>109</v>
      </c>
      <c r="D71" s="254">
        <v>45351</v>
      </c>
      <c r="E71" s="253">
        <v>863.85</v>
      </c>
      <c r="F71" s="253">
        <v>859.81666666666672</v>
      </c>
      <c r="G71" s="255">
        <v>850.68333333333339</v>
      </c>
      <c r="H71" s="255">
        <v>837.51666666666665</v>
      </c>
      <c r="I71" s="255">
        <v>828.38333333333333</v>
      </c>
      <c r="J71" s="255">
        <v>872.98333333333346</v>
      </c>
      <c r="K71" s="255">
        <v>882.1166666666669</v>
      </c>
      <c r="L71" s="255">
        <v>895.28333333333353</v>
      </c>
      <c r="M71" s="256">
        <v>868.95</v>
      </c>
      <c r="N71" s="256">
        <v>846.65</v>
      </c>
      <c r="O71" s="256">
        <v>35032800</v>
      </c>
      <c r="P71" s="257">
        <v>-6.8294508373093832E-3</v>
      </c>
    </row>
    <row r="72" spans="1:16" ht="12.75" customHeight="1">
      <c r="A72" s="248">
        <v>62</v>
      </c>
      <c r="B72" s="261" t="s">
        <v>43</v>
      </c>
      <c r="C72" s="253" t="s">
        <v>110</v>
      </c>
      <c r="D72" s="254">
        <v>45351</v>
      </c>
      <c r="E72" s="253">
        <v>6366</v>
      </c>
      <c r="F72" s="253">
        <v>6381</v>
      </c>
      <c r="G72" s="255">
        <v>6312</v>
      </c>
      <c r="H72" s="255">
        <v>6258</v>
      </c>
      <c r="I72" s="255">
        <v>6189</v>
      </c>
      <c r="J72" s="255">
        <v>6435</v>
      </c>
      <c r="K72" s="255">
        <v>6504</v>
      </c>
      <c r="L72" s="255">
        <v>6558</v>
      </c>
      <c r="M72" s="256">
        <v>6450</v>
      </c>
      <c r="N72" s="256">
        <v>6327</v>
      </c>
      <c r="O72" s="256">
        <v>1829000</v>
      </c>
      <c r="P72" s="257">
        <v>1.6534667222453801E-2</v>
      </c>
    </row>
    <row r="73" spans="1:16" ht="12.75" customHeight="1">
      <c r="A73" s="248">
        <v>63</v>
      </c>
      <c r="B73" s="261" t="s">
        <v>56</v>
      </c>
      <c r="C73" s="253" t="s">
        <v>111</v>
      </c>
      <c r="D73" s="254">
        <v>45351</v>
      </c>
      <c r="E73" s="253">
        <v>3823.55</v>
      </c>
      <c r="F73" s="253">
        <v>3837.8333333333335</v>
      </c>
      <c r="G73" s="255">
        <v>3779.2166666666672</v>
      </c>
      <c r="H73" s="255">
        <v>3734.8833333333337</v>
      </c>
      <c r="I73" s="255">
        <v>3676.2666666666673</v>
      </c>
      <c r="J73" s="255">
        <v>3882.166666666667</v>
      </c>
      <c r="K73" s="255">
        <v>3940.7833333333328</v>
      </c>
      <c r="L73" s="255">
        <v>3985.1166666666668</v>
      </c>
      <c r="M73" s="256">
        <v>3896.45</v>
      </c>
      <c r="N73" s="256">
        <v>3793.5</v>
      </c>
      <c r="O73" s="256">
        <v>3617600</v>
      </c>
      <c r="P73" s="257">
        <v>1.7773620205799812E-2</v>
      </c>
    </row>
    <row r="74" spans="1:16" ht="12.75" customHeight="1">
      <c r="A74" s="248">
        <v>64</v>
      </c>
      <c r="B74" s="261" t="s">
        <v>56</v>
      </c>
      <c r="C74" s="253" t="s">
        <v>112</v>
      </c>
      <c r="D74" s="254">
        <v>45351</v>
      </c>
      <c r="E74" s="253">
        <v>2933.4</v>
      </c>
      <c r="F74" s="253">
        <v>2938.3166666666671</v>
      </c>
      <c r="G74" s="255">
        <v>2900.6333333333341</v>
      </c>
      <c r="H74" s="255">
        <v>2867.8666666666672</v>
      </c>
      <c r="I74" s="255">
        <v>2830.1833333333343</v>
      </c>
      <c r="J74" s="255">
        <v>2971.0833333333339</v>
      </c>
      <c r="K74" s="255">
        <v>3008.7666666666673</v>
      </c>
      <c r="L74" s="255">
        <v>3041.5333333333338</v>
      </c>
      <c r="M74" s="256">
        <v>2976</v>
      </c>
      <c r="N74" s="256">
        <v>2905.55</v>
      </c>
      <c r="O74" s="256">
        <v>2479950</v>
      </c>
      <c r="P74" s="257">
        <v>-1.1292621423089573E-2</v>
      </c>
    </row>
    <row r="75" spans="1:16" ht="12.75" customHeight="1">
      <c r="A75" s="248">
        <v>65</v>
      </c>
      <c r="B75" s="261" t="s">
        <v>56</v>
      </c>
      <c r="C75" s="253" t="s">
        <v>113</v>
      </c>
      <c r="D75" s="254">
        <v>45351</v>
      </c>
      <c r="E75" s="253">
        <v>331.3</v>
      </c>
      <c r="F75" s="253">
        <v>332.13333333333333</v>
      </c>
      <c r="G75" s="255">
        <v>326.81666666666666</v>
      </c>
      <c r="H75" s="255">
        <v>322.33333333333331</v>
      </c>
      <c r="I75" s="255">
        <v>317.01666666666665</v>
      </c>
      <c r="J75" s="255">
        <v>336.61666666666667</v>
      </c>
      <c r="K75" s="255">
        <v>341.93333333333328</v>
      </c>
      <c r="L75" s="255">
        <v>346.41666666666669</v>
      </c>
      <c r="M75" s="256">
        <v>337.45</v>
      </c>
      <c r="N75" s="256">
        <v>327.64999999999998</v>
      </c>
      <c r="O75" s="256">
        <v>18997200</v>
      </c>
      <c r="P75" s="257">
        <v>3.3085356303837118E-2</v>
      </c>
    </row>
    <row r="76" spans="1:16" ht="12.75" customHeight="1">
      <c r="A76" s="248">
        <v>66</v>
      </c>
      <c r="B76" s="261" t="s">
        <v>63</v>
      </c>
      <c r="C76" s="253" t="s">
        <v>114</v>
      </c>
      <c r="D76" s="254">
        <v>45351</v>
      </c>
      <c r="E76" s="253">
        <v>154.5</v>
      </c>
      <c r="F76" s="253">
        <v>153.38333333333333</v>
      </c>
      <c r="G76" s="255">
        <v>150.96666666666664</v>
      </c>
      <c r="H76" s="255">
        <v>147.43333333333331</v>
      </c>
      <c r="I76" s="255">
        <v>145.01666666666662</v>
      </c>
      <c r="J76" s="255">
        <v>156.91666666666666</v>
      </c>
      <c r="K76" s="255">
        <v>159.33333333333334</v>
      </c>
      <c r="L76" s="255">
        <v>162.86666666666667</v>
      </c>
      <c r="M76" s="256">
        <v>155.80000000000001</v>
      </c>
      <c r="N76" s="256">
        <v>149.85</v>
      </c>
      <c r="O76" s="256">
        <v>94365000</v>
      </c>
      <c r="P76" s="257">
        <v>2.23726977248104E-2</v>
      </c>
    </row>
    <row r="77" spans="1:16" ht="12.75" customHeight="1">
      <c r="A77" s="248">
        <v>67</v>
      </c>
      <c r="B77" s="261" t="s">
        <v>84</v>
      </c>
      <c r="C77" s="253" t="s">
        <v>115</v>
      </c>
      <c r="D77" s="254">
        <v>45351</v>
      </c>
      <c r="E77" s="253">
        <v>184.55</v>
      </c>
      <c r="F77" s="253">
        <v>184.4</v>
      </c>
      <c r="G77" s="255">
        <v>182.8</v>
      </c>
      <c r="H77" s="255">
        <v>181.05</v>
      </c>
      <c r="I77" s="255">
        <v>179.45000000000002</v>
      </c>
      <c r="J77" s="255">
        <v>186.15</v>
      </c>
      <c r="K77" s="255">
        <v>187.74999999999997</v>
      </c>
      <c r="L77" s="255">
        <v>189.5</v>
      </c>
      <c r="M77" s="256">
        <v>186</v>
      </c>
      <c r="N77" s="256">
        <v>182.65</v>
      </c>
      <c r="O77" s="256">
        <v>133667775</v>
      </c>
      <c r="P77" s="257">
        <v>1.096885813148789E-2</v>
      </c>
    </row>
    <row r="78" spans="1:16" ht="12.75" customHeight="1">
      <c r="A78" s="248">
        <v>68</v>
      </c>
      <c r="B78" s="261" t="s">
        <v>43</v>
      </c>
      <c r="C78" s="253" t="s">
        <v>116</v>
      </c>
      <c r="D78" s="254">
        <v>45351</v>
      </c>
      <c r="E78" s="253">
        <v>891.75</v>
      </c>
      <c r="F78" s="253">
        <v>886.18333333333339</v>
      </c>
      <c r="G78" s="255">
        <v>874.16666666666674</v>
      </c>
      <c r="H78" s="255">
        <v>856.58333333333337</v>
      </c>
      <c r="I78" s="255">
        <v>844.56666666666672</v>
      </c>
      <c r="J78" s="255">
        <v>903.76666666666677</v>
      </c>
      <c r="K78" s="255">
        <v>915.78333333333342</v>
      </c>
      <c r="L78" s="255">
        <v>933.36666666666679</v>
      </c>
      <c r="M78" s="256">
        <v>898.2</v>
      </c>
      <c r="N78" s="256">
        <v>868.6</v>
      </c>
      <c r="O78" s="256">
        <v>15333025</v>
      </c>
      <c r="P78" s="257">
        <v>3.7017702054957051E-3</v>
      </c>
    </row>
    <row r="79" spans="1:16" ht="12.75" customHeight="1">
      <c r="A79" s="248">
        <v>69</v>
      </c>
      <c r="B79" s="261" t="s">
        <v>117</v>
      </c>
      <c r="C79" s="253" t="s">
        <v>118</v>
      </c>
      <c r="D79" s="254">
        <v>45351</v>
      </c>
      <c r="E79" s="253">
        <v>90.55</v>
      </c>
      <c r="F79" s="253">
        <v>91.583333333333329</v>
      </c>
      <c r="G79" s="255">
        <v>88.86666666666666</v>
      </c>
      <c r="H79" s="255">
        <v>87.183333333333337</v>
      </c>
      <c r="I79" s="255">
        <v>84.466666666666669</v>
      </c>
      <c r="J79" s="255">
        <v>93.266666666666652</v>
      </c>
      <c r="K79" s="255">
        <v>95.98333333333332</v>
      </c>
      <c r="L79" s="255">
        <v>97.666666666666643</v>
      </c>
      <c r="M79" s="256">
        <v>94.3</v>
      </c>
      <c r="N79" s="256">
        <v>89.9</v>
      </c>
      <c r="O79" s="256">
        <v>247387500</v>
      </c>
      <c r="P79" s="257">
        <v>1.3457461517190525E-2</v>
      </c>
    </row>
    <row r="80" spans="1:16" ht="12.75" customHeight="1">
      <c r="A80" s="248">
        <v>70</v>
      </c>
      <c r="B80" s="261" t="s">
        <v>45</v>
      </c>
      <c r="C80" s="259" t="s">
        <v>119</v>
      </c>
      <c r="D80" s="254">
        <v>45351</v>
      </c>
      <c r="E80" s="253">
        <v>675</v>
      </c>
      <c r="F80" s="253">
        <v>675.26666666666677</v>
      </c>
      <c r="G80" s="255">
        <v>668.88333333333355</v>
      </c>
      <c r="H80" s="255">
        <v>662.76666666666677</v>
      </c>
      <c r="I80" s="255">
        <v>656.38333333333355</v>
      </c>
      <c r="J80" s="255">
        <v>681.38333333333355</v>
      </c>
      <c r="K80" s="255">
        <v>687.76666666666677</v>
      </c>
      <c r="L80" s="255">
        <v>693.88333333333355</v>
      </c>
      <c r="M80" s="256">
        <v>681.65</v>
      </c>
      <c r="N80" s="256">
        <v>669.15</v>
      </c>
      <c r="O80" s="256">
        <v>9227400</v>
      </c>
      <c r="P80" s="257">
        <v>3.3639143730886847E-2</v>
      </c>
    </row>
    <row r="81" spans="1:16" ht="12.75" customHeight="1">
      <c r="A81" s="248">
        <v>71</v>
      </c>
      <c r="B81" s="261" t="s">
        <v>59</v>
      </c>
      <c r="C81" s="253" t="s">
        <v>120</v>
      </c>
      <c r="D81" s="254">
        <v>45351</v>
      </c>
      <c r="E81" s="253">
        <v>1228.45</v>
      </c>
      <c r="F81" s="253">
        <v>1233.9166666666667</v>
      </c>
      <c r="G81" s="255">
        <v>1214.4833333333336</v>
      </c>
      <c r="H81" s="255">
        <v>1200.5166666666669</v>
      </c>
      <c r="I81" s="255">
        <v>1181.0833333333337</v>
      </c>
      <c r="J81" s="255">
        <v>1247.8833333333334</v>
      </c>
      <c r="K81" s="255">
        <v>1267.3166666666664</v>
      </c>
      <c r="L81" s="255">
        <v>1281.2833333333333</v>
      </c>
      <c r="M81" s="256">
        <v>1253.3499999999999</v>
      </c>
      <c r="N81" s="256">
        <v>1219.95</v>
      </c>
      <c r="O81" s="256">
        <v>6925500</v>
      </c>
      <c r="P81" s="257">
        <v>-3.10598111227702E-2</v>
      </c>
    </row>
    <row r="82" spans="1:16" ht="12.75" customHeight="1">
      <c r="A82" s="248">
        <v>72</v>
      </c>
      <c r="B82" s="261" t="s">
        <v>108</v>
      </c>
      <c r="C82" s="253" t="s">
        <v>121</v>
      </c>
      <c r="D82" s="254">
        <v>45351</v>
      </c>
      <c r="E82" s="253">
        <v>2304.6999999999998</v>
      </c>
      <c r="F82" s="253">
        <v>2307.7166666666667</v>
      </c>
      <c r="G82" s="255">
        <v>2274.4333333333334</v>
      </c>
      <c r="H82" s="255">
        <v>2244.1666666666665</v>
      </c>
      <c r="I82" s="255">
        <v>2210.8833333333332</v>
      </c>
      <c r="J82" s="255">
        <v>2337.9833333333336</v>
      </c>
      <c r="K82" s="255">
        <v>2371.2666666666673</v>
      </c>
      <c r="L82" s="255">
        <v>2401.5333333333338</v>
      </c>
      <c r="M82" s="256">
        <v>2341</v>
      </c>
      <c r="N82" s="256">
        <v>2277.4499999999998</v>
      </c>
      <c r="O82" s="256">
        <v>4910550</v>
      </c>
      <c r="P82" s="257">
        <v>3.1736526946107783E-2</v>
      </c>
    </row>
    <row r="83" spans="1:16" ht="12.75" customHeight="1">
      <c r="A83" s="248">
        <v>73</v>
      </c>
      <c r="B83" s="261" t="s">
        <v>43</v>
      </c>
      <c r="C83" s="253" t="s">
        <v>122</v>
      </c>
      <c r="D83" s="254">
        <v>45351</v>
      </c>
      <c r="E83" s="253">
        <v>464.55</v>
      </c>
      <c r="F83" s="253">
        <v>464.05</v>
      </c>
      <c r="G83" s="255">
        <v>454.8</v>
      </c>
      <c r="H83" s="255">
        <v>445.05</v>
      </c>
      <c r="I83" s="255">
        <v>435.8</v>
      </c>
      <c r="J83" s="255">
        <v>473.8</v>
      </c>
      <c r="K83" s="255">
        <v>483.05</v>
      </c>
      <c r="L83" s="255">
        <v>492.8</v>
      </c>
      <c r="M83" s="256">
        <v>473.3</v>
      </c>
      <c r="N83" s="256">
        <v>454.3</v>
      </c>
      <c r="O83" s="256">
        <v>11222000</v>
      </c>
      <c r="P83" s="257">
        <v>7.9037183402191485E-3</v>
      </c>
    </row>
    <row r="84" spans="1:16" ht="12.75" customHeight="1">
      <c r="A84" s="248">
        <v>74</v>
      </c>
      <c r="B84" s="261" t="s">
        <v>49</v>
      </c>
      <c r="C84" s="253" t="s">
        <v>123</v>
      </c>
      <c r="D84" s="254">
        <v>45351</v>
      </c>
      <c r="E84" s="253">
        <v>2197.6999999999998</v>
      </c>
      <c r="F84" s="253">
        <v>2193.1333333333332</v>
      </c>
      <c r="G84" s="255">
        <v>2166.2666666666664</v>
      </c>
      <c r="H84" s="255">
        <v>2134.833333333333</v>
      </c>
      <c r="I84" s="255">
        <v>2107.9666666666662</v>
      </c>
      <c r="J84" s="255">
        <v>2224.5666666666666</v>
      </c>
      <c r="K84" s="255">
        <v>2251.4333333333334</v>
      </c>
      <c r="L84" s="255">
        <v>2282.8666666666668</v>
      </c>
      <c r="M84" s="256">
        <v>2220</v>
      </c>
      <c r="N84" s="256">
        <v>2161.6999999999998</v>
      </c>
      <c r="O84" s="256">
        <v>8491077</v>
      </c>
      <c r="P84" s="257">
        <v>1.3262750455373406E-2</v>
      </c>
    </row>
    <row r="85" spans="1:16" ht="12.75" customHeight="1">
      <c r="A85" s="248">
        <v>75</v>
      </c>
      <c r="B85" s="261" t="s">
        <v>84</v>
      </c>
      <c r="C85" s="253" t="s">
        <v>124</v>
      </c>
      <c r="D85" s="254">
        <v>45351</v>
      </c>
      <c r="E85" s="253">
        <v>556.04999999999995</v>
      </c>
      <c r="F85" s="253">
        <v>553.35</v>
      </c>
      <c r="G85" s="255">
        <v>546.70000000000005</v>
      </c>
      <c r="H85" s="255">
        <v>537.35</v>
      </c>
      <c r="I85" s="255">
        <v>530.70000000000005</v>
      </c>
      <c r="J85" s="255">
        <v>562.70000000000005</v>
      </c>
      <c r="K85" s="255">
        <v>569.34999999999991</v>
      </c>
      <c r="L85" s="255">
        <v>578.70000000000005</v>
      </c>
      <c r="M85" s="256">
        <v>560</v>
      </c>
      <c r="N85" s="256">
        <v>544</v>
      </c>
      <c r="O85" s="256">
        <v>8433750</v>
      </c>
      <c r="P85" s="257">
        <v>-2.6125866050808313E-2</v>
      </c>
    </row>
    <row r="86" spans="1:16" ht="12.75" customHeight="1">
      <c r="A86" s="248">
        <v>76</v>
      </c>
      <c r="B86" s="261" t="s">
        <v>45</v>
      </c>
      <c r="C86" s="260" t="s">
        <v>125</v>
      </c>
      <c r="D86" s="254">
        <v>45351</v>
      </c>
      <c r="E86" s="253">
        <v>3001.4</v>
      </c>
      <c r="F86" s="253">
        <v>2998.2333333333336</v>
      </c>
      <c r="G86" s="255">
        <v>2976.416666666667</v>
      </c>
      <c r="H86" s="255">
        <v>2951.4333333333334</v>
      </c>
      <c r="I86" s="255">
        <v>2929.6166666666668</v>
      </c>
      <c r="J86" s="255">
        <v>3023.2166666666672</v>
      </c>
      <c r="K86" s="255">
        <v>3045.0333333333338</v>
      </c>
      <c r="L86" s="255">
        <v>3070.0166666666673</v>
      </c>
      <c r="M86" s="256">
        <v>3020.05</v>
      </c>
      <c r="N86" s="256">
        <v>2973.25</v>
      </c>
      <c r="O86" s="256">
        <v>8970000</v>
      </c>
      <c r="P86" s="257">
        <v>-2.1691973969631237E-3</v>
      </c>
    </row>
    <row r="87" spans="1:16" ht="12.75" customHeight="1">
      <c r="A87" s="248">
        <v>77</v>
      </c>
      <c r="B87" s="261" t="s">
        <v>41</v>
      </c>
      <c r="C87" s="253" t="s">
        <v>126</v>
      </c>
      <c r="D87" s="254">
        <v>45351</v>
      </c>
      <c r="E87" s="253">
        <v>1395.3</v>
      </c>
      <c r="F87" s="253">
        <v>1402.2333333333333</v>
      </c>
      <c r="G87" s="255">
        <v>1385.5666666666666</v>
      </c>
      <c r="H87" s="255">
        <v>1375.8333333333333</v>
      </c>
      <c r="I87" s="255">
        <v>1359.1666666666665</v>
      </c>
      <c r="J87" s="255">
        <v>1411.9666666666667</v>
      </c>
      <c r="K87" s="255">
        <v>1428.6333333333332</v>
      </c>
      <c r="L87" s="255">
        <v>1438.3666666666668</v>
      </c>
      <c r="M87" s="256">
        <v>1418.9</v>
      </c>
      <c r="N87" s="256">
        <v>1392.5</v>
      </c>
      <c r="O87" s="256">
        <v>4248500</v>
      </c>
      <c r="P87" s="257">
        <v>-8.1708882922843472E-3</v>
      </c>
    </row>
    <row r="88" spans="1:16" ht="12.75" customHeight="1">
      <c r="A88" s="248">
        <v>78</v>
      </c>
      <c r="B88" s="261" t="s">
        <v>87</v>
      </c>
      <c r="C88" s="253" t="s">
        <v>127</v>
      </c>
      <c r="D88" s="254">
        <v>45351</v>
      </c>
      <c r="E88" s="253">
        <v>1661.7</v>
      </c>
      <c r="F88" s="253">
        <v>1660.8666666666668</v>
      </c>
      <c r="G88" s="255">
        <v>1646.9833333333336</v>
      </c>
      <c r="H88" s="255">
        <v>1632.2666666666669</v>
      </c>
      <c r="I88" s="255">
        <v>1618.3833333333337</v>
      </c>
      <c r="J88" s="255">
        <v>1675.5833333333335</v>
      </c>
      <c r="K88" s="255">
        <v>1689.4666666666667</v>
      </c>
      <c r="L88" s="255">
        <v>1704.1833333333334</v>
      </c>
      <c r="M88" s="256">
        <v>1674.75</v>
      </c>
      <c r="N88" s="256">
        <v>1646.15</v>
      </c>
      <c r="O88" s="256">
        <v>13491800</v>
      </c>
      <c r="P88" s="257">
        <v>-2.3804700162074553E-2</v>
      </c>
    </row>
    <row r="89" spans="1:16" ht="12.75" customHeight="1">
      <c r="A89" s="248">
        <v>79</v>
      </c>
      <c r="B89" s="261" t="s">
        <v>68</v>
      </c>
      <c r="C89" s="253" t="s">
        <v>128</v>
      </c>
      <c r="D89" s="254">
        <v>45351</v>
      </c>
      <c r="E89" s="253">
        <v>3777.25</v>
      </c>
      <c r="F89" s="253">
        <v>3773.8833333333332</v>
      </c>
      <c r="G89" s="255">
        <v>3731.0166666666664</v>
      </c>
      <c r="H89" s="255">
        <v>3684.7833333333333</v>
      </c>
      <c r="I89" s="255">
        <v>3641.9166666666665</v>
      </c>
      <c r="J89" s="255">
        <v>3820.1166666666663</v>
      </c>
      <c r="K89" s="255">
        <v>3862.9833333333331</v>
      </c>
      <c r="L89" s="255">
        <v>3909.2166666666662</v>
      </c>
      <c r="M89" s="256">
        <v>3816.75</v>
      </c>
      <c r="N89" s="256">
        <v>3727.65</v>
      </c>
      <c r="O89" s="256">
        <v>3096300</v>
      </c>
      <c r="P89" s="257">
        <v>-7.3098009041069542E-3</v>
      </c>
    </row>
    <row r="90" spans="1:16" ht="12.75" customHeight="1">
      <c r="A90" s="248">
        <v>80</v>
      </c>
      <c r="B90" s="261" t="s">
        <v>63</v>
      </c>
      <c r="C90" s="253" t="s">
        <v>129</v>
      </c>
      <c r="D90" s="254">
        <v>45351</v>
      </c>
      <c r="E90" s="253">
        <v>1454.95</v>
      </c>
      <c r="F90" s="253">
        <v>1442.8500000000001</v>
      </c>
      <c r="G90" s="255">
        <v>1427.6000000000004</v>
      </c>
      <c r="H90" s="255">
        <v>1400.2500000000002</v>
      </c>
      <c r="I90" s="255">
        <v>1385.0000000000005</v>
      </c>
      <c r="J90" s="255">
        <v>1470.2000000000003</v>
      </c>
      <c r="K90" s="255">
        <v>1485.4499999999998</v>
      </c>
      <c r="L90" s="255">
        <v>1512.8000000000002</v>
      </c>
      <c r="M90" s="256">
        <v>1458.1</v>
      </c>
      <c r="N90" s="256">
        <v>1415.5</v>
      </c>
      <c r="O90" s="256">
        <v>223600850</v>
      </c>
      <c r="P90" s="257">
        <v>-2.5926760077437657E-2</v>
      </c>
    </row>
    <row r="91" spans="1:16" ht="12.75" customHeight="1">
      <c r="A91" s="248">
        <v>81</v>
      </c>
      <c r="B91" s="261" t="s">
        <v>68</v>
      </c>
      <c r="C91" s="253" t="s">
        <v>130</v>
      </c>
      <c r="D91" s="254">
        <v>45351</v>
      </c>
      <c r="E91" s="253">
        <v>589.54999999999995</v>
      </c>
      <c r="F91" s="253">
        <v>586.0333333333333</v>
      </c>
      <c r="G91" s="255">
        <v>581.51666666666665</v>
      </c>
      <c r="H91" s="255">
        <v>573.48333333333335</v>
      </c>
      <c r="I91" s="255">
        <v>568.9666666666667</v>
      </c>
      <c r="J91" s="255">
        <v>594.06666666666661</v>
      </c>
      <c r="K91" s="255">
        <v>598.58333333333326</v>
      </c>
      <c r="L91" s="255">
        <v>606.61666666666656</v>
      </c>
      <c r="M91" s="256">
        <v>590.54999999999995</v>
      </c>
      <c r="N91" s="256">
        <v>578</v>
      </c>
      <c r="O91" s="256">
        <v>31497400</v>
      </c>
      <c r="P91" s="257">
        <v>1.3664684225431888E-2</v>
      </c>
    </row>
    <row r="92" spans="1:16" ht="12.75" customHeight="1">
      <c r="A92" s="248">
        <v>82</v>
      </c>
      <c r="B92" s="261" t="s">
        <v>56</v>
      </c>
      <c r="C92" s="253" t="s">
        <v>131</v>
      </c>
      <c r="D92" s="254">
        <v>45351</v>
      </c>
      <c r="E92" s="253">
        <v>4671.3999999999996</v>
      </c>
      <c r="F92" s="253">
        <v>4733.0166666666673</v>
      </c>
      <c r="G92" s="255">
        <v>4594.7333333333345</v>
      </c>
      <c r="H92" s="255">
        <v>4518.0666666666675</v>
      </c>
      <c r="I92" s="255">
        <v>4379.7833333333347</v>
      </c>
      <c r="J92" s="255">
        <v>4809.6833333333343</v>
      </c>
      <c r="K92" s="255">
        <v>4947.9666666666672</v>
      </c>
      <c r="L92" s="255">
        <v>5024.6333333333341</v>
      </c>
      <c r="M92" s="256">
        <v>4871.3</v>
      </c>
      <c r="N92" s="256">
        <v>4656.3500000000004</v>
      </c>
      <c r="O92" s="256">
        <v>4012800</v>
      </c>
      <c r="P92" s="257">
        <v>0.1215830957571692</v>
      </c>
    </row>
    <row r="93" spans="1:16" ht="12.75" customHeight="1">
      <c r="A93" s="248">
        <v>83</v>
      </c>
      <c r="B93" s="261" t="s">
        <v>132</v>
      </c>
      <c r="C93" s="253" t="s">
        <v>133</v>
      </c>
      <c r="D93" s="254">
        <v>45351</v>
      </c>
      <c r="E93" s="253">
        <v>512.54999999999995</v>
      </c>
      <c r="F93" s="253">
        <v>511.85000000000008</v>
      </c>
      <c r="G93" s="255">
        <v>507.35000000000014</v>
      </c>
      <c r="H93" s="255">
        <v>502.15000000000003</v>
      </c>
      <c r="I93" s="255">
        <v>497.65000000000009</v>
      </c>
      <c r="J93" s="255">
        <v>517.05000000000018</v>
      </c>
      <c r="K93" s="255">
        <v>521.55000000000007</v>
      </c>
      <c r="L93" s="255">
        <v>526.75000000000023</v>
      </c>
      <c r="M93" s="256">
        <v>516.35</v>
      </c>
      <c r="N93" s="256">
        <v>506.65</v>
      </c>
      <c r="O93" s="256">
        <v>46986800</v>
      </c>
      <c r="P93" s="257">
        <v>-1.3092900077367137E-3</v>
      </c>
    </row>
    <row r="94" spans="1:16" ht="12.75" customHeight="1">
      <c r="A94" s="248">
        <v>84</v>
      </c>
      <c r="B94" s="261" t="s">
        <v>132</v>
      </c>
      <c r="C94" s="259" t="s">
        <v>134</v>
      </c>
      <c r="D94" s="254">
        <v>45351</v>
      </c>
      <c r="E94" s="253">
        <v>250.6</v>
      </c>
      <c r="F94" s="253">
        <v>252.58333333333334</v>
      </c>
      <c r="G94" s="255">
        <v>247.9666666666667</v>
      </c>
      <c r="H94" s="255">
        <v>245.33333333333334</v>
      </c>
      <c r="I94" s="255">
        <v>240.7166666666667</v>
      </c>
      <c r="J94" s="255">
        <v>255.2166666666667</v>
      </c>
      <c r="K94" s="255">
        <v>259.83333333333331</v>
      </c>
      <c r="L94" s="255">
        <v>262.4666666666667</v>
      </c>
      <c r="M94" s="256">
        <v>257.2</v>
      </c>
      <c r="N94" s="256">
        <v>249.95</v>
      </c>
      <c r="O94" s="256">
        <v>34635500</v>
      </c>
      <c r="P94" s="257">
        <v>-1.8474016221087415E-2</v>
      </c>
    </row>
    <row r="95" spans="1:16" ht="12.75" customHeight="1">
      <c r="A95" s="248">
        <v>85</v>
      </c>
      <c r="B95" s="261" t="s">
        <v>84</v>
      </c>
      <c r="C95" s="253" t="s">
        <v>135</v>
      </c>
      <c r="D95" s="254">
        <v>45351</v>
      </c>
      <c r="E95" s="253">
        <v>565.20000000000005</v>
      </c>
      <c r="F95" s="253">
        <v>557.98333333333323</v>
      </c>
      <c r="G95" s="255">
        <v>547.31666666666649</v>
      </c>
      <c r="H95" s="255">
        <v>529.43333333333328</v>
      </c>
      <c r="I95" s="255">
        <v>518.76666666666654</v>
      </c>
      <c r="J95" s="255">
        <v>575.86666666666645</v>
      </c>
      <c r="K95" s="255">
        <v>586.53333333333319</v>
      </c>
      <c r="L95" s="255">
        <v>604.4166666666664</v>
      </c>
      <c r="M95" s="256">
        <v>568.65</v>
      </c>
      <c r="N95" s="256">
        <v>540.1</v>
      </c>
      <c r="O95" s="256">
        <v>36482400</v>
      </c>
      <c r="P95" s="257">
        <v>2.8154010044133312E-2</v>
      </c>
    </row>
    <row r="96" spans="1:16" ht="12.75" customHeight="1">
      <c r="A96" s="248">
        <v>86</v>
      </c>
      <c r="B96" s="261" t="s">
        <v>59</v>
      </c>
      <c r="C96" s="253" t="s">
        <v>136</v>
      </c>
      <c r="D96" s="254">
        <v>45351</v>
      </c>
      <c r="E96" s="253">
        <v>2404.85</v>
      </c>
      <c r="F96" s="253">
        <v>2395.5666666666671</v>
      </c>
      <c r="G96" s="255">
        <v>2383.3833333333341</v>
      </c>
      <c r="H96" s="255">
        <v>2361.916666666667</v>
      </c>
      <c r="I96" s="255">
        <v>2349.733333333334</v>
      </c>
      <c r="J96" s="255">
        <v>2417.0333333333342</v>
      </c>
      <c r="K96" s="255">
        <v>2429.2166666666676</v>
      </c>
      <c r="L96" s="255">
        <v>2450.6833333333343</v>
      </c>
      <c r="M96" s="256">
        <v>2407.75</v>
      </c>
      <c r="N96" s="256">
        <v>2374.1</v>
      </c>
      <c r="O96" s="256">
        <v>12207900</v>
      </c>
      <c r="P96" s="257">
        <v>-1.7124776580841505E-2</v>
      </c>
    </row>
    <row r="97" spans="1:16" ht="12.75" customHeight="1">
      <c r="A97" s="248">
        <v>87</v>
      </c>
      <c r="B97" s="261" t="s">
        <v>63</v>
      </c>
      <c r="C97" s="253" t="s">
        <v>138</v>
      </c>
      <c r="D97" s="254">
        <v>45351</v>
      </c>
      <c r="E97" s="253">
        <v>1049.55</v>
      </c>
      <c r="F97" s="253">
        <v>1044.7833333333333</v>
      </c>
      <c r="G97" s="255">
        <v>1038.1166666666666</v>
      </c>
      <c r="H97" s="255">
        <v>1026.6833333333332</v>
      </c>
      <c r="I97" s="255">
        <v>1020.0166666666664</v>
      </c>
      <c r="J97" s="255">
        <v>1056.2166666666667</v>
      </c>
      <c r="K97" s="255">
        <v>1062.8833333333337</v>
      </c>
      <c r="L97" s="255">
        <v>1074.3166666666668</v>
      </c>
      <c r="M97" s="256">
        <v>1051.45</v>
      </c>
      <c r="N97" s="256">
        <v>1033.3499999999999</v>
      </c>
      <c r="O97" s="256">
        <v>85160600</v>
      </c>
      <c r="P97" s="257">
        <v>-8.7265438486421303E-3</v>
      </c>
    </row>
    <row r="98" spans="1:16" ht="12.75" customHeight="1">
      <c r="A98" s="248">
        <v>88</v>
      </c>
      <c r="B98" s="261" t="s">
        <v>68</v>
      </c>
      <c r="C98" s="253" t="s">
        <v>139</v>
      </c>
      <c r="D98" s="254">
        <v>45351</v>
      </c>
      <c r="E98" s="253">
        <v>1652</v>
      </c>
      <c r="F98" s="253">
        <v>1647.2833333333335</v>
      </c>
      <c r="G98" s="255">
        <v>1636.7666666666671</v>
      </c>
      <c r="H98" s="255">
        <v>1621.5333333333335</v>
      </c>
      <c r="I98" s="255">
        <v>1611.0166666666671</v>
      </c>
      <c r="J98" s="255">
        <v>1662.5166666666671</v>
      </c>
      <c r="K98" s="255">
        <v>1673.0333333333335</v>
      </c>
      <c r="L98" s="255">
        <v>1688.2666666666671</v>
      </c>
      <c r="M98" s="256">
        <v>1657.8</v>
      </c>
      <c r="N98" s="256">
        <v>1632.05</v>
      </c>
      <c r="O98" s="256">
        <v>3092500</v>
      </c>
      <c r="P98" s="257">
        <v>1.7816650469711693E-3</v>
      </c>
    </row>
    <row r="99" spans="1:16" ht="12.75" customHeight="1">
      <c r="A99" s="248">
        <v>89</v>
      </c>
      <c r="B99" s="261" t="s">
        <v>68</v>
      </c>
      <c r="C99" s="253" t="s">
        <v>140</v>
      </c>
      <c r="D99" s="254">
        <v>45351</v>
      </c>
      <c r="E99" s="253">
        <v>522.70000000000005</v>
      </c>
      <c r="F99" s="253">
        <v>519.1</v>
      </c>
      <c r="G99" s="255">
        <v>514.95000000000005</v>
      </c>
      <c r="H99" s="255">
        <v>507.20000000000005</v>
      </c>
      <c r="I99" s="255">
        <v>503.05000000000007</v>
      </c>
      <c r="J99" s="255">
        <v>526.85</v>
      </c>
      <c r="K99" s="255">
        <v>530.99999999999989</v>
      </c>
      <c r="L99" s="255">
        <v>538.75</v>
      </c>
      <c r="M99" s="256">
        <v>523.25</v>
      </c>
      <c r="N99" s="256">
        <v>511.35</v>
      </c>
      <c r="O99" s="256">
        <v>12805500</v>
      </c>
      <c r="P99" s="257">
        <v>-2.3561706508063593E-2</v>
      </c>
    </row>
    <row r="100" spans="1:16" ht="12.75" customHeight="1">
      <c r="A100" s="248">
        <v>90</v>
      </c>
      <c r="B100" s="261" t="s">
        <v>79</v>
      </c>
      <c r="C100" s="253" t="s">
        <v>141</v>
      </c>
      <c r="D100" s="254">
        <v>45351</v>
      </c>
      <c r="E100" s="253">
        <v>16</v>
      </c>
      <c r="F100" s="253">
        <v>16.166666666666668</v>
      </c>
      <c r="G100" s="255">
        <v>15.783333333333335</v>
      </c>
      <c r="H100" s="255">
        <v>15.566666666666666</v>
      </c>
      <c r="I100" s="255">
        <v>15.183333333333334</v>
      </c>
      <c r="J100" s="255">
        <v>16.383333333333336</v>
      </c>
      <c r="K100" s="255">
        <v>16.766666666666669</v>
      </c>
      <c r="L100" s="255">
        <v>16.983333333333338</v>
      </c>
      <c r="M100" s="256">
        <v>16.55</v>
      </c>
      <c r="N100" s="256">
        <v>15.95</v>
      </c>
      <c r="O100" s="256">
        <v>2042880000</v>
      </c>
      <c r="P100" s="257">
        <v>4.8400424979341281E-3</v>
      </c>
    </row>
    <row r="101" spans="1:16" ht="12.75" customHeight="1">
      <c r="A101" s="248">
        <v>91</v>
      </c>
      <c r="B101" s="261" t="s">
        <v>68</v>
      </c>
      <c r="C101" s="253" t="s">
        <v>142</v>
      </c>
      <c r="D101" s="254">
        <v>45351</v>
      </c>
      <c r="E101" s="253">
        <v>116.9</v>
      </c>
      <c r="F101" s="253">
        <v>116.8</v>
      </c>
      <c r="G101" s="255">
        <v>116.19999999999999</v>
      </c>
      <c r="H101" s="255">
        <v>115.49999999999999</v>
      </c>
      <c r="I101" s="255">
        <v>114.89999999999998</v>
      </c>
      <c r="J101" s="255">
        <v>117.5</v>
      </c>
      <c r="K101" s="255">
        <v>118.1</v>
      </c>
      <c r="L101" s="255">
        <v>118.80000000000001</v>
      </c>
      <c r="M101" s="256">
        <v>117.4</v>
      </c>
      <c r="N101" s="256">
        <v>116.1</v>
      </c>
      <c r="O101" s="256">
        <v>73630000</v>
      </c>
      <c r="P101" s="257">
        <v>6.79532481652623E-4</v>
      </c>
    </row>
    <row r="102" spans="1:16" ht="12.75" customHeight="1">
      <c r="A102" s="248">
        <v>92</v>
      </c>
      <c r="B102" s="261" t="s">
        <v>63</v>
      </c>
      <c r="C102" s="259" t="s">
        <v>143</v>
      </c>
      <c r="D102" s="254">
        <v>45351</v>
      </c>
      <c r="E102" s="253">
        <v>81.95</v>
      </c>
      <c r="F102" s="253">
        <v>82</v>
      </c>
      <c r="G102" s="255">
        <v>81.45</v>
      </c>
      <c r="H102" s="255">
        <v>80.95</v>
      </c>
      <c r="I102" s="255">
        <v>80.400000000000006</v>
      </c>
      <c r="J102" s="255">
        <v>82.5</v>
      </c>
      <c r="K102" s="255">
        <v>83.050000000000011</v>
      </c>
      <c r="L102" s="255">
        <v>83.55</v>
      </c>
      <c r="M102" s="256">
        <v>82.55</v>
      </c>
      <c r="N102" s="256">
        <v>81.5</v>
      </c>
      <c r="O102" s="256">
        <v>379995000</v>
      </c>
      <c r="P102" s="257">
        <v>9.9669098592672332E-3</v>
      </c>
    </row>
    <row r="103" spans="1:16" ht="12.75" customHeight="1">
      <c r="A103" s="248">
        <v>93</v>
      </c>
      <c r="B103" s="261" t="s">
        <v>45</v>
      </c>
      <c r="C103" s="253" t="s">
        <v>144</v>
      </c>
      <c r="D103" s="254">
        <v>45351</v>
      </c>
      <c r="E103" s="253">
        <v>146.94999999999999</v>
      </c>
      <c r="F103" s="253">
        <v>146.85</v>
      </c>
      <c r="G103" s="255">
        <v>145.79999999999998</v>
      </c>
      <c r="H103" s="255">
        <v>144.64999999999998</v>
      </c>
      <c r="I103" s="255">
        <v>143.59999999999997</v>
      </c>
      <c r="J103" s="255">
        <v>148</v>
      </c>
      <c r="K103" s="255">
        <v>149.05000000000001</v>
      </c>
      <c r="L103" s="255">
        <v>150.20000000000002</v>
      </c>
      <c r="M103" s="256">
        <v>147.9</v>
      </c>
      <c r="N103" s="256">
        <v>145.69999999999999</v>
      </c>
      <c r="O103" s="256">
        <v>68246250</v>
      </c>
      <c r="P103" s="257">
        <v>1.2654049295774648E-3</v>
      </c>
    </row>
    <row r="104" spans="1:16" ht="12.75" customHeight="1">
      <c r="A104" s="248">
        <v>94</v>
      </c>
      <c r="B104" s="261" t="s">
        <v>84</v>
      </c>
      <c r="C104" s="260" t="s">
        <v>145</v>
      </c>
      <c r="D104" s="254">
        <v>45351</v>
      </c>
      <c r="E104" s="253">
        <v>440.85</v>
      </c>
      <c r="F104" s="253">
        <v>439.61666666666662</v>
      </c>
      <c r="G104" s="255">
        <v>435.78333333333325</v>
      </c>
      <c r="H104" s="255">
        <v>430.71666666666664</v>
      </c>
      <c r="I104" s="255">
        <v>426.88333333333327</v>
      </c>
      <c r="J104" s="255">
        <v>444.68333333333322</v>
      </c>
      <c r="K104" s="255">
        <v>448.51666666666659</v>
      </c>
      <c r="L104" s="255">
        <v>453.5833333333332</v>
      </c>
      <c r="M104" s="256">
        <v>443.45</v>
      </c>
      <c r="N104" s="256">
        <v>434.55</v>
      </c>
      <c r="O104" s="256">
        <v>14753750</v>
      </c>
      <c r="P104" s="257">
        <v>1.4369446020041596E-2</v>
      </c>
    </row>
    <row r="105" spans="1:16" ht="12.75" customHeight="1">
      <c r="A105" s="248">
        <v>95</v>
      </c>
      <c r="B105" s="261" t="s">
        <v>117</v>
      </c>
      <c r="C105" s="253" t="s">
        <v>146</v>
      </c>
      <c r="D105" s="254">
        <v>45351</v>
      </c>
      <c r="E105" s="253">
        <v>548.54999999999995</v>
      </c>
      <c r="F105" s="253">
        <v>547.51666666666665</v>
      </c>
      <c r="G105" s="255">
        <v>543.7833333333333</v>
      </c>
      <c r="H105" s="255">
        <v>539.01666666666665</v>
      </c>
      <c r="I105" s="255">
        <v>535.2833333333333</v>
      </c>
      <c r="J105" s="255">
        <v>552.2833333333333</v>
      </c>
      <c r="K105" s="255">
        <v>556.01666666666665</v>
      </c>
      <c r="L105" s="255">
        <v>560.7833333333333</v>
      </c>
      <c r="M105" s="256">
        <v>551.25</v>
      </c>
      <c r="N105" s="256">
        <v>542.75</v>
      </c>
      <c r="O105" s="256">
        <v>15828000</v>
      </c>
      <c r="P105" s="257">
        <v>9.4387755102040821E-3</v>
      </c>
    </row>
    <row r="106" spans="1:16" ht="12.75" customHeight="1">
      <c r="A106" s="248">
        <v>96</v>
      </c>
      <c r="B106" s="261" t="s">
        <v>49</v>
      </c>
      <c r="C106" s="260" t="s">
        <v>147</v>
      </c>
      <c r="D106" s="254">
        <v>45351</v>
      </c>
      <c r="E106" s="253">
        <v>242.45</v>
      </c>
      <c r="F106" s="253">
        <v>241.96666666666667</v>
      </c>
      <c r="G106" s="255">
        <v>240.58333333333334</v>
      </c>
      <c r="H106" s="255">
        <v>238.71666666666667</v>
      </c>
      <c r="I106" s="255">
        <v>237.33333333333334</v>
      </c>
      <c r="J106" s="255">
        <v>243.83333333333334</v>
      </c>
      <c r="K106" s="255">
        <v>245.21666666666667</v>
      </c>
      <c r="L106" s="255">
        <v>247.08333333333334</v>
      </c>
      <c r="M106" s="256">
        <v>243.35</v>
      </c>
      <c r="N106" s="256">
        <v>240.1</v>
      </c>
      <c r="O106" s="256">
        <v>20732100</v>
      </c>
      <c r="P106" s="257">
        <v>-1.2978047770260941E-2</v>
      </c>
    </row>
    <row r="107" spans="1:16" ht="12.75" customHeight="1">
      <c r="A107" s="248">
        <v>97</v>
      </c>
      <c r="B107" s="261" t="s">
        <v>45</v>
      </c>
      <c r="C107" s="258" t="s">
        <v>148</v>
      </c>
      <c r="D107" s="254">
        <v>45351</v>
      </c>
      <c r="E107" s="253">
        <v>2785.3</v>
      </c>
      <c r="F107" s="253">
        <v>2776.7333333333336</v>
      </c>
      <c r="G107" s="255">
        <v>2753.2666666666673</v>
      </c>
      <c r="H107" s="255">
        <v>2721.2333333333336</v>
      </c>
      <c r="I107" s="255">
        <v>2697.7666666666673</v>
      </c>
      <c r="J107" s="255">
        <v>2808.7666666666673</v>
      </c>
      <c r="K107" s="255">
        <v>2832.2333333333336</v>
      </c>
      <c r="L107" s="255">
        <v>2864.2666666666673</v>
      </c>
      <c r="M107" s="256">
        <v>2800.2</v>
      </c>
      <c r="N107" s="256">
        <v>2744.7</v>
      </c>
      <c r="O107" s="256">
        <v>941100</v>
      </c>
      <c r="P107" s="257">
        <v>-2.0605682172962846E-2</v>
      </c>
    </row>
    <row r="108" spans="1:16" ht="12.75" customHeight="1">
      <c r="A108" s="248">
        <v>98</v>
      </c>
      <c r="B108" s="261" t="s">
        <v>45</v>
      </c>
      <c r="C108" s="260" t="s">
        <v>149</v>
      </c>
      <c r="D108" s="254">
        <v>45351</v>
      </c>
      <c r="E108" s="253">
        <v>3114.7</v>
      </c>
      <c r="F108" s="253">
        <v>3101.5499999999997</v>
      </c>
      <c r="G108" s="255">
        <v>3068.0999999999995</v>
      </c>
      <c r="H108" s="255">
        <v>3021.4999999999995</v>
      </c>
      <c r="I108" s="255">
        <v>2988.0499999999993</v>
      </c>
      <c r="J108" s="255">
        <v>3148.1499999999996</v>
      </c>
      <c r="K108" s="255">
        <v>3181.5999999999995</v>
      </c>
      <c r="L108" s="255">
        <v>3228.2</v>
      </c>
      <c r="M108" s="256">
        <v>3135</v>
      </c>
      <c r="N108" s="256">
        <v>3054.95</v>
      </c>
      <c r="O108" s="256">
        <v>6001200</v>
      </c>
      <c r="P108" s="257">
        <v>-2.7232056020229527E-2</v>
      </c>
    </row>
    <row r="109" spans="1:16" ht="12.75" customHeight="1">
      <c r="A109" s="248">
        <v>99</v>
      </c>
      <c r="B109" s="261" t="s">
        <v>63</v>
      </c>
      <c r="C109" s="253" t="s">
        <v>150</v>
      </c>
      <c r="D109" s="254">
        <v>45351</v>
      </c>
      <c r="E109" s="253">
        <v>1508.75</v>
      </c>
      <c r="F109" s="253">
        <v>1499.1000000000001</v>
      </c>
      <c r="G109" s="255">
        <v>1486.4000000000003</v>
      </c>
      <c r="H109" s="255">
        <v>1464.0500000000002</v>
      </c>
      <c r="I109" s="255">
        <v>1451.3500000000004</v>
      </c>
      <c r="J109" s="255">
        <v>1521.4500000000003</v>
      </c>
      <c r="K109" s="255">
        <v>1534.15</v>
      </c>
      <c r="L109" s="255">
        <v>1556.5000000000002</v>
      </c>
      <c r="M109" s="256">
        <v>1511.8</v>
      </c>
      <c r="N109" s="256">
        <v>1476.75</v>
      </c>
      <c r="O109" s="256">
        <v>27415000</v>
      </c>
      <c r="P109" s="257">
        <v>2.0909751056659282E-2</v>
      </c>
    </row>
    <row r="110" spans="1:16" ht="12.75" customHeight="1">
      <c r="A110" s="248">
        <v>100</v>
      </c>
      <c r="B110" s="261" t="s">
        <v>79</v>
      </c>
      <c r="C110" s="253" t="s">
        <v>151</v>
      </c>
      <c r="D110" s="254">
        <v>45351</v>
      </c>
      <c r="E110" s="253">
        <v>221.2</v>
      </c>
      <c r="F110" s="253">
        <v>221.95000000000002</v>
      </c>
      <c r="G110" s="255">
        <v>219.25000000000003</v>
      </c>
      <c r="H110" s="255">
        <v>217.3</v>
      </c>
      <c r="I110" s="255">
        <v>214.60000000000002</v>
      </c>
      <c r="J110" s="255">
        <v>223.90000000000003</v>
      </c>
      <c r="K110" s="255">
        <v>226.60000000000002</v>
      </c>
      <c r="L110" s="255">
        <v>228.55000000000004</v>
      </c>
      <c r="M110" s="256">
        <v>224.65</v>
      </c>
      <c r="N110" s="256">
        <v>220</v>
      </c>
      <c r="O110" s="256">
        <v>118262200</v>
      </c>
      <c r="P110" s="257">
        <v>-4.3509374552740806E-3</v>
      </c>
    </row>
    <row r="111" spans="1:16" ht="12.75" customHeight="1">
      <c r="A111" s="248">
        <v>101</v>
      </c>
      <c r="B111" s="261" t="s">
        <v>87</v>
      </c>
      <c r="C111" s="253" t="s">
        <v>152</v>
      </c>
      <c r="D111" s="254">
        <v>45351</v>
      </c>
      <c r="E111" s="253">
        <v>1686.05</v>
      </c>
      <c r="F111" s="253">
        <v>1685.3333333333333</v>
      </c>
      <c r="G111" s="255">
        <v>1673.4666666666665</v>
      </c>
      <c r="H111" s="255">
        <v>1660.8833333333332</v>
      </c>
      <c r="I111" s="255">
        <v>1649.0166666666664</v>
      </c>
      <c r="J111" s="255">
        <v>1697.9166666666665</v>
      </c>
      <c r="K111" s="255">
        <v>1709.7833333333333</v>
      </c>
      <c r="L111" s="255">
        <v>1722.3666666666666</v>
      </c>
      <c r="M111" s="256">
        <v>1697.2</v>
      </c>
      <c r="N111" s="256">
        <v>1672.75</v>
      </c>
      <c r="O111" s="256">
        <v>23451200</v>
      </c>
      <c r="P111" s="257">
        <v>-6.9110373331526522E-3</v>
      </c>
    </row>
    <row r="112" spans="1:16" ht="12.75" customHeight="1">
      <c r="A112" s="248">
        <v>102</v>
      </c>
      <c r="B112" s="261" t="s">
        <v>84</v>
      </c>
      <c r="C112" s="253" t="s">
        <v>154</v>
      </c>
      <c r="D112" s="254">
        <v>45351</v>
      </c>
      <c r="E112" s="253">
        <v>189.5</v>
      </c>
      <c r="F112" s="253">
        <v>188.04999999999998</v>
      </c>
      <c r="G112" s="255">
        <v>185.84999999999997</v>
      </c>
      <c r="H112" s="255">
        <v>182.2</v>
      </c>
      <c r="I112" s="255">
        <v>179.99999999999997</v>
      </c>
      <c r="J112" s="255">
        <v>191.69999999999996</v>
      </c>
      <c r="K112" s="255">
        <v>193.89999999999995</v>
      </c>
      <c r="L112" s="255">
        <v>197.54999999999995</v>
      </c>
      <c r="M112" s="256">
        <v>190.25</v>
      </c>
      <c r="N112" s="256">
        <v>184.4</v>
      </c>
      <c r="O112" s="256">
        <v>170001000</v>
      </c>
      <c r="P112" s="257">
        <v>1.9887693027608799E-2</v>
      </c>
    </row>
    <row r="113" spans="1:16" ht="12.75" customHeight="1">
      <c r="A113" s="248">
        <v>103</v>
      </c>
      <c r="B113" s="261" t="s">
        <v>43</v>
      </c>
      <c r="C113" s="253" t="s">
        <v>155</v>
      </c>
      <c r="D113" s="254">
        <v>45351</v>
      </c>
      <c r="E113" s="253">
        <v>1237.6500000000001</v>
      </c>
      <c r="F113" s="253">
        <v>1233.3</v>
      </c>
      <c r="G113" s="255">
        <v>1214.3499999999999</v>
      </c>
      <c r="H113" s="255">
        <v>1191.05</v>
      </c>
      <c r="I113" s="255">
        <v>1172.0999999999999</v>
      </c>
      <c r="J113" s="255">
        <v>1256.5999999999999</v>
      </c>
      <c r="K113" s="255">
        <v>1275.5500000000002</v>
      </c>
      <c r="L113" s="255">
        <v>1298.8499999999999</v>
      </c>
      <c r="M113" s="256">
        <v>1252.25</v>
      </c>
      <c r="N113" s="256">
        <v>1210</v>
      </c>
      <c r="O113" s="256">
        <v>3623100</v>
      </c>
      <c r="P113" s="257">
        <v>-4.0289256198347105E-2</v>
      </c>
    </row>
    <row r="114" spans="1:16" ht="12.75" customHeight="1">
      <c r="A114" s="248">
        <v>104</v>
      </c>
      <c r="B114" s="261" t="s">
        <v>45</v>
      </c>
      <c r="C114" s="260" t="s">
        <v>156</v>
      </c>
      <c r="D114" s="254">
        <v>45351</v>
      </c>
      <c r="E114" s="253">
        <v>952.9</v>
      </c>
      <c r="F114" s="253">
        <v>952.25</v>
      </c>
      <c r="G114" s="255">
        <v>946.5</v>
      </c>
      <c r="H114" s="255">
        <v>940.1</v>
      </c>
      <c r="I114" s="255">
        <v>934.35</v>
      </c>
      <c r="J114" s="255">
        <v>958.65</v>
      </c>
      <c r="K114" s="255">
        <v>964.4</v>
      </c>
      <c r="L114" s="255">
        <v>970.8</v>
      </c>
      <c r="M114" s="256">
        <v>958</v>
      </c>
      <c r="N114" s="256">
        <v>945.85</v>
      </c>
      <c r="O114" s="256">
        <v>18071375</v>
      </c>
      <c r="P114" s="257">
        <v>-2.5114706592610481E-3</v>
      </c>
    </row>
    <row r="115" spans="1:16" ht="12.75" customHeight="1">
      <c r="A115" s="248">
        <v>105</v>
      </c>
      <c r="B115" s="261" t="s">
        <v>59</v>
      </c>
      <c r="C115" s="253" t="s">
        <v>157</v>
      </c>
      <c r="D115" s="254">
        <v>45351</v>
      </c>
      <c r="E115" s="253">
        <v>407.2</v>
      </c>
      <c r="F115" s="253">
        <v>408.0333333333333</v>
      </c>
      <c r="G115" s="255">
        <v>404.21666666666658</v>
      </c>
      <c r="H115" s="255">
        <v>401.23333333333329</v>
      </c>
      <c r="I115" s="255">
        <v>397.41666666666657</v>
      </c>
      <c r="J115" s="255">
        <v>411.01666666666659</v>
      </c>
      <c r="K115" s="255">
        <v>414.83333333333331</v>
      </c>
      <c r="L115" s="255">
        <v>417.81666666666661</v>
      </c>
      <c r="M115" s="256">
        <v>411.85</v>
      </c>
      <c r="N115" s="256">
        <v>405.05</v>
      </c>
      <c r="O115" s="256">
        <v>119411200</v>
      </c>
      <c r="P115" s="257">
        <v>1.6867863858081041E-2</v>
      </c>
    </row>
    <row r="116" spans="1:16" ht="12.75" customHeight="1">
      <c r="A116" s="248">
        <v>106</v>
      </c>
      <c r="B116" s="261" t="s">
        <v>132</v>
      </c>
      <c r="C116" s="253" t="s">
        <v>158</v>
      </c>
      <c r="D116" s="254">
        <v>45351</v>
      </c>
      <c r="E116" s="253">
        <v>760.2</v>
      </c>
      <c r="F116" s="253">
        <v>760.83333333333337</v>
      </c>
      <c r="G116" s="255">
        <v>753.16666666666674</v>
      </c>
      <c r="H116" s="255">
        <v>746.13333333333333</v>
      </c>
      <c r="I116" s="255">
        <v>738.4666666666667</v>
      </c>
      <c r="J116" s="255">
        <v>767.86666666666679</v>
      </c>
      <c r="K116" s="255">
        <v>775.53333333333353</v>
      </c>
      <c r="L116" s="255">
        <v>782.56666666666683</v>
      </c>
      <c r="M116" s="256">
        <v>768.5</v>
      </c>
      <c r="N116" s="256">
        <v>753.8</v>
      </c>
      <c r="O116" s="256">
        <v>26442500</v>
      </c>
      <c r="P116" s="257">
        <v>1.4677666922486569E-2</v>
      </c>
    </row>
    <row r="117" spans="1:16" ht="12.75" customHeight="1">
      <c r="A117" s="248">
        <v>107</v>
      </c>
      <c r="B117" s="261" t="s">
        <v>49</v>
      </c>
      <c r="C117" s="253" t="s">
        <v>159</v>
      </c>
      <c r="D117" s="254">
        <v>45351</v>
      </c>
      <c r="E117" s="253">
        <v>4217.05</v>
      </c>
      <c r="F117" s="253">
        <v>4195.5</v>
      </c>
      <c r="G117" s="255">
        <v>4161.55</v>
      </c>
      <c r="H117" s="255">
        <v>4106.05</v>
      </c>
      <c r="I117" s="255">
        <v>4072.1000000000004</v>
      </c>
      <c r="J117" s="255">
        <v>4251</v>
      </c>
      <c r="K117" s="255">
        <v>4284.9500000000007</v>
      </c>
      <c r="L117" s="255">
        <v>4340.45</v>
      </c>
      <c r="M117" s="256">
        <v>4229.45</v>
      </c>
      <c r="N117" s="256">
        <v>4140</v>
      </c>
      <c r="O117" s="256">
        <v>753000</v>
      </c>
      <c r="P117" s="257">
        <v>2.5885558583106268E-2</v>
      </c>
    </row>
    <row r="118" spans="1:16" ht="12.75" customHeight="1">
      <c r="A118" s="248">
        <v>108</v>
      </c>
      <c r="B118" s="261" t="s">
        <v>132</v>
      </c>
      <c r="C118" s="258" t="s">
        <v>160</v>
      </c>
      <c r="D118" s="254">
        <v>45351</v>
      </c>
      <c r="E118" s="253">
        <v>821.45</v>
      </c>
      <c r="F118" s="253">
        <v>819.11666666666679</v>
      </c>
      <c r="G118" s="255">
        <v>814.28333333333353</v>
      </c>
      <c r="H118" s="255">
        <v>807.11666666666679</v>
      </c>
      <c r="I118" s="255">
        <v>802.28333333333353</v>
      </c>
      <c r="J118" s="255">
        <v>826.28333333333353</v>
      </c>
      <c r="K118" s="255">
        <v>831.11666666666679</v>
      </c>
      <c r="L118" s="255">
        <v>838.28333333333353</v>
      </c>
      <c r="M118" s="256">
        <v>823.95</v>
      </c>
      <c r="N118" s="256">
        <v>811.95</v>
      </c>
      <c r="O118" s="256">
        <v>16551675</v>
      </c>
      <c r="P118" s="257">
        <v>-2.7600428282507833E-2</v>
      </c>
    </row>
    <row r="119" spans="1:16" ht="12.75" customHeight="1">
      <c r="A119" s="248">
        <v>109</v>
      </c>
      <c r="B119" s="261" t="s">
        <v>45</v>
      </c>
      <c r="C119" s="253" t="s">
        <v>161</v>
      </c>
      <c r="D119" s="254">
        <v>45351</v>
      </c>
      <c r="E119" s="253">
        <v>509.9</v>
      </c>
      <c r="F119" s="253">
        <v>507.61666666666662</v>
      </c>
      <c r="G119" s="255">
        <v>498.08333333333326</v>
      </c>
      <c r="H119" s="255">
        <v>486.26666666666665</v>
      </c>
      <c r="I119" s="255">
        <v>476.73333333333329</v>
      </c>
      <c r="J119" s="255">
        <v>519.43333333333317</v>
      </c>
      <c r="K119" s="255">
        <v>528.9666666666667</v>
      </c>
      <c r="L119" s="255">
        <v>540.78333333333319</v>
      </c>
      <c r="M119" s="256">
        <v>517.15</v>
      </c>
      <c r="N119" s="256">
        <v>495.8</v>
      </c>
      <c r="O119" s="256">
        <v>18057500</v>
      </c>
      <c r="P119" s="257">
        <v>-3.0339642905087932E-2</v>
      </c>
    </row>
    <row r="120" spans="1:16" ht="12.75" customHeight="1">
      <c r="A120" s="248">
        <v>110</v>
      </c>
      <c r="B120" s="261" t="s">
        <v>63</v>
      </c>
      <c r="C120" s="253" t="s">
        <v>162</v>
      </c>
      <c r="D120" s="254">
        <v>45351</v>
      </c>
      <c r="E120" s="253">
        <v>1767.3</v>
      </c>
      <c r="F120" s="253">
        <v>1760.45</v>
      </c>
      <c r="G120" s="255">
        <v>1749.4</v>
      </c>
      <c r="H120" s="255">
        <v>1731.5</v>
      </c>
      <c r="I120" s="255">
        <v>1720.45</v>
      </c>
      <c r="J120" s="255">
        <v>1778.3500000000001</v>
      </c>
      <c r="K120" s="255">
        <v>1789.3999999999999</v>
      </c>
      <c r="L120" s="255">
        <v>1807.3000000000002</v>
      </c>
      <c r="M120" s="256">
        <v>1771.5</v>
      </c>
      <c r="N120" s="256">
        <v>1742.55</v>
      </c>
      <c r="O120" s="256">
        <v>33724000</v>
      </c>
      <c r="P120" s="257">
        <v>1.1129500371782879E-2</v>
      </c>
    </row>
    <row r="121" spans="1:16" ht="12.75" customHeight="1">
      <c r="A121" s="248">
        <v>111</v>
      </c>
      <c r="B121" s="261" t="s">
        <v>68</v>
      </c>
      <c r="C121" s="253" t="s">
        <v>163</v>
      </c>
      <c r="D121" s="254">
        <v>45351</v>
      </c>
      <c r="E121" s="253">
        <v>174.6</v>
      </c>
      <c r="F121" s="253">
        <v>174.75</v>
      </c>
      <c r="G121" s="255">
        <v>172.8</v>
      </c>
      <c r="H121" s="255">
        <v>171</v>
      </c>
      <c r="I121" s="255">
        <v>169.05</v>
      </c>
      <c r="J121" s="255">
        <v>176.55</v>
      </c>
      <c r="K121" s="255">
        <v>178.5</v>
      </c>
      <c r="L121" s="255">
        <v>180.3</v>
      </c>
      <c r="M121" s="256">
        <v>176.7</v>
      </c>
      <c r="N121" s="256">
        <v>172.95</v>
      </c>
      <c r="O121" s="256">
        <v>39207594</v>
      </c>
      <c r="P121" s="257">
        <v>-1.4026032315978456E-2</v>
      </c>
    </row>
    <row r="122" spans="1:16" ht="12.75" customHeight="1">
      <c r="A122" s="248">
        <v>112</v>
      </c>
      <c r="B122" s="261" t="s">
        <v>45</v>
      </c>
      <c r="C122" s="253" t="s">
        <v>164</v>
      </c>
      <c r="D122" s="254">
        <v>45351</v>
      </c>
      <c r="E122" s="253">
        <v>2473.1</v>
      </c>
      <c r="F122" s="253">
        <v>2481.7833333333333</v>
      </c>
      <c r="G122" s="255">
        <v>2438.0166666666664</v>
      </c>
      <c r="H122" s="255">
        <v>2402.9333333333329</v>
      </c>
      <c r="I122" s="255">
        <v>2359.1666666666661</v>
      </c>
      <c r="J122" s="255">
        <v>2516.8666666666668</v>
      </c>
      <c r="K122" s="255">
        <v>2560.6333333333341</v>
      </c>
      <c r="L122" s="255">
        <v>2595.7166666666672</v>
      </c>
      <c r="M122" s="256">
        <v>2525.5500000000002</v>
      </c>
      <c r="N122" s="256">
        <v>2446.6999999999998</v>
      </c>
      <c r="O122" s="256">
        <v>1315500</v>
      </c>
      <c r="P122" s="257">
        <v>-9.0395480225988704E-3</v>
      </c>
    </row>
    <row r="123" spans="1:16" ht="12.75" customHeight="1">
      <c r="A123" s="248">
        <v>113</v>
      </c>
      <c r="B123" s="261" t="s">
        <v>43</v>
      </c>
      <c r="C123" s="253" t="s">
        <v>165</v>
      </c>
      <c r="D123" s="254">
        <v>45351</v>
      </c>
      <c r="E123" s="253">
        <v>402.6</v>
      </c>
      <c r="F123" s="253">
        <v>404.48333333333335</v>
      </c>
      <c r="G123" s="255">
        <v>395.66666666666669</v>
      </c>
      <c r="H123" s="255">
        <v>388.73333333333335</v>
      </c>
      <c r="I123" s="255">
        <v>379.91666666666669</v>
      </c>
      <c r="J123" s="255">
        <v>411.41666666666669</v>
      </c>
      <c r="K123" s="255">
        <v>420.23333333333329</v>
      </c>
      <c r="L123" s="255">
        <v>427.16666666666669</v>
      </c>
      <c r="M123" s="256">
        <v>413.3</v>
      </c>
      <c r="N123" s="256">
        <v>397.55</v>
      </c>
      <c r="O123" s="256">
        <v>14917500</v>
      </c>
      <c r="P123" s="257">
        <v>4.0554962646744928E-2</v>
      </c>
    </row>
    <row r="124" spans="1:16" ht="12.75" customHeight="1">
      <c r="A124" s="248">
        <v>114</v>
      </c>
      <c r="B124" s="261" t="s">
        <v>68</v>
      </c>
      <c r="C124" s="258" t="s">
        <v>166</v>
      </c>
      <c r="D124" s="254">
        <v>45351</v>
      </c>
      <c r="E124" s="253">
        <v>639.29999999999995</v>
      </c>
      <c r="F124" s="253">
        <v>636.04999999999995</v>
      </c>
      <c r="G124" s="255">
        <v>631.69999999999993</v>
      </c>
      <c r="H124" s="255">
        <v>624.1</v>
      </c>
      <c r="I124" s="255">
        <v>619.75</v>
      </c>
      <c r="J124" s="255">
        <v>643.64999999999986</v>
      </c>
      <c r="K124" s="255">
        <v>647.99999999999977</v>
      </c>
      <c r="L124" s="255">
        <v>655.5999999999998</v>
      </c>
      <c r="M124" s="256">
        <v>640.4</v>
      </c>
      <c r="N124" s="256">
        <v>628.45000000000005</v>
      </c>
      <c r="O124" s="256">
        <v>14982000</v>
      </c>
      <c r="P124" s="257">
        <v>9.840927473712591E-3</v>
      </c>
    </row>
    <row r="125" spans="1:16" ht="12.75" customHeight="1">
      <c r="A125" s="248">
        <v>115</v>
      </c>
      <c r="B125" s="261" t="s">
        <v>41</v>
      </c>
      <c r="C125" s="253" t="s">
        <v>167</v>
      </c>
      <c r="D125" s="254">
        <v>45351</v>
      </c>
      <c r="E125" s="253">
        <v>3357.85</v>
      </c>
      <c r="F125" s="253">
        <v>3352.5166666666664</v>
      </c>
      <c r="G125" s="255">
        <v>3336.7333333333327</v>
      </c>
      <c r="H125" s="255">
        <v>3315.6166666666663</v>
      </c>
      <c r="I125" s="255">
        <v>3299.8333333333326</v>
      </c>
      <c r="J125" s="255">
        <v>3373.6333333333328</v>
      </c>
      <c r="K125" s="255">
        <v>3389.4166666666665</v>
      </c>
      <c r="L125" s="255">
        <v>3410.5333333333328</v>
      </c>
      <c r="M125" s="256">
        <v>3368.3</v>
      </c>
      <c r="N125" s="256">
        <v>3331.4</v>
      </c>
      <c r="O125" s="256">
        <v>15890700</v>
      </c>
      <c r="P125" s="257">
        <v>-4.6227567415202484E-3</v>
      </c>
    </row>
    <row r="126" spans="1:16" ht="12.75" customHeight="1">
      <c r="A126" s="248">
        <v>116</v>
      </c>
      <c r="B126" s="261" t="s">
        <v>87</v>
      </c>
      <c r="C126" s="253" t="s">
        <v>168</v>
      </c>
      <c r="D126" s="254">
        <v>45351</v>
      </c>
      <c r="E126" s="253">
        <v>5503.55</v>
      </c>
      <c r="F126" s="253">
        <v>5527.8499999999995</v>
      </c>
      <c r="G126" s="255">
        <v>5457.6999999999989</v>
      </c>
      <c r="H126" s="255">
        <v>5411.8499999999995</v>
      </c>
      <c r="I126" s="255">
        <v>5341.6999999999989</v>
      </c>
      <c r="J126" s="255">
        <v>5573.6999999999989</v>
      </c>
      <c r="K126" s="255">
        <v>5643.8499999999985</v>
      </c>
      <c r="L126" s="255">
        <v>5689.6999999999989</v>
      </c>
      <c r="M126" s="256">
        <v>5598</v>
      </c>
      <c r="N126" s="256">
        <v>5482</v>
      </c>
      <c r="O126" s="256">
        <v>2261250</v>
      </c>
      <c r="P126" s="257">
        <v>4.2170756999654335E-2</v>
      </c>
    </row>
    <row r="127" spans="1:16" ht="12.75" customHeight="1">
      <c r="A127" s="248">
        <v>117</v>
      </c>
      <c r="B127" s="261" t="s">
        <v>87</v>
      </c>
      <c r="C127" s="253" t="s">
        <v>169</v>
      </c>
      <c r="D127" s="254">
        <v>45351</v>
      </c>
      <c r="E127" s="253">
        <v>5428.6</v>
      </c>
      <c r="F127" s="253">
        <v>5432.3666666666668</v>
      </c>
      <c r="G127" s="255">
        <v>5379.7333333333336</v>
      </c>
      <c r="H127" s="255">
        <v>5330.8666666666668</v>
      </c>
      <c r="I127" s="255">
        <v>5278.2333333333336</v>
      </c>
      <c r="J127" s="255">
        <v>5481.2333333333336</v>
      </c>
      <c r="K127" s="255">
        <v>5533.8666666666668</v>
      </c>
      <c r="L127" s="255">
        <v>5582.7333333333336</v>
      </c>
      <c r="M127" s="256">
        <v>5485</v>
      </c>
      <c r="N127" s="256">
        <v>5383.5</v>
      </c>
      <c r="O127" s="256">
        <v>737600</v>
      </c>
      <c r="P127" s="257">
        <v>5.4259359739555074E-4</v>
      </c>
    </row>
    <row r="128" spans="1:16" ht="12.75" customHeight="1">
      <c r="A128" s="248">
        <v>118</v>
      </c>
      <c r="B128" s="261" t="s">
        <v>43</v>
      </c>
      <c r="C128" s="253" t="s">
        <v>170</v>
      </c>
      <c r="D128" s="254">
        <v>45351</v>
      </c>
      <c r="E128" s="253">
        <v>1590.7</v>
      </c>
      <c r="F128" s="253">
        <v>1581.4333333333334</v>
      </c>
      <c r="G128" s="255">
        <v>1564.2666666666669</v>
      </c>
      <c r="H128" s="255">
        <v>1537.8333333333335</v>
      </c>
      <c r="I128" s="255">
        <v>1520.666666666667</v>
      </c>
      <c r="J128" s="255">
        <v>1607.8666666666668</v>
      </c>
      <c r="K128" s="255">
        <v>1625.0333333333333</v>
      </c>
      <c r="L128" s="255">
        <v>1651.4666666666667</v>
      </c>
      <c r="M128" s="256">
        <v>1598.6</v>
      </c>
      <c r="N128" s="256">
        <v>1555</v>
      </c>
      <c r="O128" s="256">
        <v>8373350</v>
      </c>
      <c r="P128" s="257">
        <v>1.6300422985659754E-2</v>
      </c>
    </row>
    <row r="129" spans="1:16" ht="12.75" customHeight="1">
      <c r="A129" s="248">
        <v>119</v>
      </c>
      <c r="B129" s="261" t="s">
        <v>56</v>
      </c>
      <c r="C129" s="253" t="s">
        <v>171</v>
      </c>
      <c r="D129" s="254">
        <v>45351</v>
      </c>
      <c r="E129" s="253">
        <v>1854.2</v>
      </c>
      <c r="F129" s="253">
        <v>1846.3999999999999</v>
      </c>
      <c r="G129" s="255">
        <v>1831.8499999999997</v>
      </c>
      <c r="H129" s="255">
        <v>1809.4999999999998</v>
      </c>
      <c r="I129" s="255">
        <v>1794.9499999999996</v>
      </c>
      <c r="J129" s="255">
        <v>1868.7499999999998</v>
      </c>
      <c r="K129" s="255">
        <v>1883.3</v>
      </c>
      <c r="L129" s="255">
        <v>1905.6499999999999</v>
      </c>
      <c r="M129" s="256">
        <v>1860.95</v>
      </c>
      <c r="N129" s="256">
        <v>1824.05</v>
      </c>
      <c r="O129" s="256">
        <v>12360250</v>
      </c>
      <c r="P129" s="257">
        <v>-5.6455060382601265E-2</v>
      </c>
    </row>
    <row r="130" spans="1:16" ht="12.75" customHeight="1">
      <c r="A130" s="248">
        <v>120</v>
      </c>
      <c r="B130" s="261" t="s">
        <v>68</v>
      </c>
      <c r="C130" s="253" t="s">
        <v>172</v>
      </c>
      <c r="D130" s="254">
        <v>45351</v>
      </c>
      <c r="E130" s="253">
        <v>289.64999999999998</v>
      </c>
      <c r="F130" s="253">
        <v>289.38333333333333</v>
      </c>
      <c r="G130" s="255">
        <v>286.91666666666663</v>
      </c>
      <c r="H130" s="255">
        <v>284.18333333333328</v>
      </c>
      <c r="I130" s="255">
        <v>281.71666666666658</v>
      </c>
      <c r="J130" s="255">
        <v>292.11666666666667</v>
      </c>
      <c r="K130" s="255">
        <v>294.58333333333337</v>
      </c>
      <c r="L130" s="255">
        <v>297.31666666666672</v>
      </c>
      <c r="M130" s="256">
        <v>291.85000000000002</v>
      </c>
      <c r="N130" s="256">
        <v>286.64999999999998</v>
      </c>
      <c r="O130" s="256">
        <v>29578000</v>
      </c>
      <c r="P130" s="257">
        <v>1.7335076012932518E-2</v>
      </c>
    </row>
    <row r="131" spans="1:16" ht="12.75" customHeight="1">
      <c r="A131" s="248">
        <v>121</v>
      </c>
      <c r="B131" s="261" t="s">
        <v>68</v>
      </c>
      <c r="C131" s="253" t="s">
        <v>173</v>
      </c>
      <c r="D131" s="254">
        <v>45351</v>
      </c>
      <c r="E131" s="253">
        <v>184.75</v>
      </c>
      <c r="F131" s="253">
        <v>184.18333333333331</v>
      </c>
      <c r="G131" s="255">
        <v>181.01666666666662</v>
      </c>
      <c r="H131" s="255">
        <v>177.2833333333333</v>
      </c>
      <c r="I131" s="255">
        <v>174.11666666666662</v>
      </c>
      <c r="J131" s="255">
        <v>187.91666666666663</v>
      </c>
      <c r="K131" s="255">
        <v>191.08333333333331</v>
      </c>
      <c r="L131" s="255">
        <v>194.81666666666663</v>
      </c>
      <c r="M131" s="256">
        <v>187.35</v>
      </c>
      <c r="N131" s="256">
        <v>180.45</v>
      </c>
      <c r="O131" s="256">
        <v>59142000</v>
      </c>
      <c r="P131" s="257">
        <v>4.8505478140623337E-2</v>
      </c>
    </row>
    <row r="132" spans="1:16" ht="12.75" customHeight="1">
      <c r="A132" s="248">
        <v>122</v>
      </c>
      <c r="B132" s="261" t="s">
        <v>59</v>
      </c>
      <c r="C132" s="253" t="s">
        <v>174</v>
      </c>
      <c r="D132" s="254">
        <v>45351</v>
      </c>
      <c r="E132" s="253">
        <v>537.79999999999995</v>
      </c>
      <c r="F132" s="253">
        <v>534.2166666666667</v>
      </c>
      <c r="G132" s="255">
        <v>529.58333333333337</v>
      </c>
      <c r="H132" s="255">
        <v>521.36666666666667</v>
      </c>
      <c r="I132" s="255">
        <v>516.73333333333335</v>
      </c>
      <c r="J132" s="255">
        <v>542.43333333333339</v>
      </c>
      <c r="K132" s="255">
        <v>547.06666666666661</v>
      </c>
      <c r="L132" s="255">
        <v>555.28333333333342</v>
      </c>
      <c r="M132" s="256">
        <v>538.85</v>
      </c>
      <c r="N132" s="256">
        <v>526</v>
      </c>
      <c r="O132" s="256">
        <v>10458000</v>
      </c>
      <c r="P132" s="257">
        <v>1.4939094461043439E-3</v>
      </c>
    </row>
    <row r="133" spans="1:16" ht="12.75" customHeight="1">
      <c r="A133" s="248">
        <v>123</v>
      </c>
      <c r="B133" s="261" t="s">
        <v>56</v>
      </c>
      <c r="C133" s="253" t="s">
        <v>175</v>
      </c>
      <c r="D133" s="254">
        <v>45351</v>
      </c>
      <c r="E133" s="253">
        <v>11420.4</v>
      </c>
      <c r="F133" s="253">
        <v>11449.333333333334</v>
      </c>
      <c r="G133" s="255">
        <v>11293.666666666668</v>
      </c>
      <c r="H133" s="255">
        <v>11166.933333333334</v>
      </c>
      <c r="I133" s="255">
        <v>11011.266666666668</v>
      </c>
      <c r="J133" s="255">
        <v>11576.066666666668</v>
      </c>
      <c r="K133" s="255">
        <v>11731.733333333335</v>
      </c>
      <c r="L133" s="255">
        <v>11858.466666666667</v>
      </c>
      <c r="M133" s="256">
        <v>11605</v>
      </c>
      <c r="N133" s="256">
        <v>11322.6</v>
      </c>
      <c r="O133" s="256">
        <v>2356700</v>
      </c>
      <c r="P133" s="257">
        <v>-3.281144193872735E-2</v>
      </c>
    </row>
    <row r="134" spans="1:16" ht="12.75" customHeight="1">
      <c r="A134" s="248">
        <v>124</v>
      </c>
      <c r="B134" s="261" t="s">
        <v>59</v>
      </c>
      <c r="C134" s="253" t="s">
        <v>176</v>
      </c>
      <c r="D134" s="254">
        <v>45351</v>
      </c>
      <c r="E134" s="253">
        <v>1143.5</v>
      </c>
      <c r="F134" s="253">
        <v>1140.7666666666667</v>
      </c>
      <c r="G134" s="255">
        <v>1123.0333333333333</v>
      </c>
      <c r="H134" s="255">
        <v>1102.5666666666666</v>
      </c>
      <c r="I134" s="255">
        <v>1084.8333333333333</v>
      </c>
      <c r="J134" s="255">
        <v>1161.2333333333333</v>
      </c>
      <c r="K134" s="255">
        <v>1178.9666666666665</v>
      </c>
      <c r="L134" s="255">
        <v>1199.4333333333334</v>
      </c>
      <c r="M134" s="256">
        <v>1158.5</v>
      </c>
      <c r="N134" s="256">
        <v>1120.3</v>
      </c>
      <c r="O134" s="256">
        <v>6983200</v>
      </c>
      <c r="P134" s="257">
        <v>2.1817064426917956E-2</v>
      </c>
    </row>
    <row r="135" spans="1:16" ht="12.75" customHeight="1">
      <c r="A135" s="248">
        <v>125</v>
      </c>
      <c r="B135" s="261" t="s">
        <v>45</v>
      </c>
      <c r="C135" s="253" t="s">
        <v>177</v>
      </c>
      <c r="D135" s="254">
        <v>45351</v>
      </c>
      <c r="E135" s="253">
        <v>3721.1</v>
      </c>
      <c r="F135" s="253">
        <v>3733.1666666666665</v>
      </c>
      <c r="G135" s="255">
        <v>3691.4833333333331</v>
      </c>
      <c r="H135" s="255">
        <v>3661.8666666666668</v>
      </c>
      <c r="I135" s="255">
        <v>3620.1833333333334</v>
      </c>
      <c r="J135" s="255">
        <v>3762.7833333333328</v>
      </c>
      <c r="K135" s="255">
        <v>3804.4666666666662</v>
      </c>
      <c r="L135" s="255">
        <v>3834.0833333333326</v>
      </c>
      <c r="M135" s="256">
        <v>3774.85</v>
      </c>
      <c r="N135" s="256">
        <v>3703.55</v>
      </c>
      <c r="O135" s="256">
        <v>2539200</v>
      </c>
      <c r="P135" s="257">
        <v>3.0020540369726655E-3</v>
      </c>
    </row>
    <row r="136" spans="1:16" ht="12.75" customHeight="1">
      <c r="A136" s="248">
        <v>126</v>
      </c>
      <c r="B136" s="261" t="s">
        <v>43</v>
      </c>
      <c r="C136" s="260" t="s">
        <v>178</v>
      </c>
      <c r="D136" s="254">
        <v>45351</v>
      </c>
      <c r="E136" s="253">
        <v>1754.15</v>
      </c>
      <c r="F136" s="253">
        <v>1761.1000000000001</v>
      </c>
      <c r="G136" s="255">
        <v>1731.0500000000002</v>
      </c>
      <c r="H136" s="255">
        <v>1707.95</v>
      </c>
      <c r="I136" s="255">
        <v>1677.9</v>
      </c>
      <c r="J136" s="255">
        <v>1784.2000000000003</v>
      </c>
      <c r="K136" s="255">
        <v>1814.25</v>
      </c>
      <c r="L136" s="255">
        <v>1837.3500000000004</v>
      </c>
      <c r="M136" s="256">
        <v>1791.15</v>
      </c>
      <c r="N136" s="256">
        <v>1738</v>
      </c>
      <c r="O136" s="256">
        <v>1344400</v>
      </c>
      <c r="P136" s="257">
        <v>-3.6686729721983377E-2</v>
      </c>
    </row>
    <row r="137" spans="1:16" ht="12.75" customHeight="1">
      <c r="A137" s="248">
        <v>127</v>
      </c>
      <c r="B137" s="261" t="s">
        <v>68</v>
      </c>
      <c r="C137" s="260" t="s">
        <v>179</v>
      </c>
      <c r="D137" s="254">
        <v>45351</v>
      </c>
      <c r="E137" s="253">
        <v>967.3</v>
      </c>
      <c r="F137" s="253">
        <v>971.61666666666667</v>
      </c>
      <c r="G137" s="255">
        <v>955.83333333333337</v>
      </c>
      <c r="H137" s="255">
        <v>944.36666666666667</v>
      </c>
      <c r="I137" s="255">
        <v>928.58333333333337</v>
      </c>
      <c r="J137" s="255">
        <v>983.08333333333337</v>
      </c>
      <c r="K137" s="255">
        <v>998.86666666666667</v>
      </c>
      <c r="L137" s="255">
        <v>1010.3333333333334</v>
      </c>
      <c r="M137" s="256">
        <v>987.4</v>
      </c>
      <c r="N137" s="256">
        <v>960.15</v>
      </c>
      <c r="O137" s="256">
        <v>9600000</v>
      </c>
      <c r="P137" s="257">
        <v>2.6957637997432605E-2</v>
      </c>
    </row>
    <row r="138" spans="1:16" ht="12.75" customHeight="1">
      <c r="A138" s="248">
        <v>128</v>
      </c>
      <c r="B138" s="261" t="s">
        <v>84</v>
      </c>
      <c r="C138" s="253" t="s">
        <v>180</v>
      </c>
      <c r="D138" s="254">
        <v>45351</v>
      </c>
      <c r="E138" s="253">
        <v>1514.65</v>
      </c>
      <c r="F138" s="253">
        <v>1513.25</v>
      </c>
      <c r="G138" s="255">
        <v>1489.2</v>
      </c>
      <c r="H138" s="255">
        <v>1463.75</v>
      </c>
      <c r="I138" s="255">
        <v>1439.7</v>
      </c>
      <c r="J138" s="255">
        <v>1538.7</v>
      </c>
      <c r="K138" s="255">
        <v>1562.7500000000002</v>
      </c>
      <c r="L138" s="255">
        <v>1588.2</v>
      </c>
      <c r="M138" s="256">
        <v>1537.3</v>
      </c>
      <c r="N138" s="256">
        <v>1487.8</v>
      </c>
      <c r="O138" s="256">
        <v>2248000</v>
      </c>
      <c r="P138" s="257">
        <v>-4.9712546499830909E-2</v>
      </c>
    </row>
    <row r="139" spans="1:16" ht="12.75" customHeight="1">
      <c r="A139" s="248">
        <v>129</v>
      </c>
      <c r="B139" s="261" t="s">
        <v>56</v>
      </c>
      <c r="C139" s="253" t="s">
        <v>181</v>
      </c>
      <c r="D139" s="254">
        <v>45351</v>
      </c>
      <c r="E139" s="253">
        <v>113.55</v>
      </c>
      <c r="F139" s="253">
        <v>112.93333333333334</v>
      </c>
      <c r="G139" s="255">
        <v>112.11666666666667</v>
      </c>
      <c r="H139" s="255">
        <v>110.68333333333334</v>
      </c>
      <c r="I139" s="255">
        <v>109.86666666666667</v>
      </c>
      <c r="J139" s="255">
        <v>114.36666666666667</v>
      </c>
      <c r="K139" s="255">
        <v>115.18333333333334</v>
      </c>
      <c r="L139" s="255">
        <v>116.61666666666667</v>
      </c>
      <c r="M139" s="256">
        <v>113.75</v>
      </c>
      <c r="N139" s="256">
        <v>111.5</v>
      </c>
      <c r="O139" s="256">
        <v>110390800</v>
      </c>
      <c r="P139" s="257">
        <v>1.0200766681827041E-2</v>
      </c>
    </row>
    <row r="140" spans="1:16" ht="12.75" customHeight="1">
      <c r="A140" s="248">
        <v>130</v>
      </c>
      <c r="B140" s="261" t="s">
        <v>87</v>
      </c>
      <c r="C140" s="258" t="s">
        <v>182</v>
      </c>
      <c r="D140" s="254">
        <v>45351</v>
      </c>
      <c r="E140" s="253">
        <v>2770.25</v>
      </c>
      <c r="F140" s="253">
        <v>2777.6</v>
      </c>
      <c r="G140" s="255">
        <v>2723.8999999999996</v>
      </c>
      <c r="H140" s="255">
        <v>2677.5499999999997</v>
      </c>
      <c r="I140" s="255">
        <v>2623.8499999999995</v>
      </c>
      <c r="J140" s="255">
        <v>2823.95</v>
      </c>
      <c r="K140" s="255">
        <v>2877.6499999999996</v>
      </c>
      <c r="L140" s="255">
        <v>2924</v>
      </c>
      <c r="M140" s="256">
        <v>2831.3</v>
      </c>
      <c r="N140" s="256">
        <v>2731.25</v>
      </c>
      <c r="O140" s="256">
        <v>3708925</v>
      </c>
      <c r="P140" s="257">
        <v>2.0505447941888619E-2</v>
      </c>
    </row>
    <row r="141" spans="1:16" ht="12.75" customHeight="1">
      <c r="A141" s="248">
        <v>131</v>
      </c>
      <c r="B141" s="261" t="s">
        <v>56</v>
      </c>
      <c r="C141" s="253" t="s">
        <v>183</v>
      </c>
      <c r="D141" s="254">
        <v>45351</v>
      </c>
      <c r="E141" s="253">
        <v>148778</v>
      </c>
      <c r="F141" s="253">
        <v>148496.15</v>
      </c>
      <c r="G141" s="255">
        <v>147631.84999999998</v>
      </c>
      <c r="H141" s="255">
        <v>146485.69999999998</v>
      </c>
      <c r="I141" s="255">
        <v>145621.39999999997</v>
      </c>
      <c r="J141" s="255">
        <v>149642.29999999999</v>
      </c>
      <c r="K141" s="255">
        <v>150506.59999999998</v>
      </c>
      <c r="L141" s="255">
        <v>151652.75</v>
      </c>
      <c r="M141" s="256">
        <v>149360.45000000001</v>
      </c>
      <c r="N141" s="256">
        <v>147350</v>
      </c>
      <c r="O141" s="256">
        <v>41115</v>
      </c>
      <c r="P141" s="257">
        <v>-6.8840579710144926E-3</v>
      </c>
    </row>
    <row r="142" spans="1:16" ht="12.75" customHeight="1">
      <c r="A142" s="248">
        <v>132</v>
      </c>
      <c r="B142" s="261" t="s">
        <v>68</v>
      </c>
      <c r="C142" s="253" t="s">
        <v>184</v>
      </c>
      <c r="D142" s="254">
        <v>45351</v>
      </c>
      <c r="E142" s="253">
        <v>1342.25</v>
      </c>
      <c r="F142" s="253">
        <v>1348.4666666666665</v>
      </c>
      <c r="G142" s="255">
        <v>1330.2333333333329</v>
      </c>
      <c r="H142" s="255">
        <v>1318.2166666666665</v>
      </c>
      <c r="I142" s="255">
        <v>1299.9833333333329</v>
      </c>
      <c r="J142" s="255">
        <v>1360.4833333333329</v>
      </c>
      <c r="K142" s="255">
        <v>1378.7166666666665</v>
      </c>
      <c r="L142" s="255">
        <v>1390.7333333333329</v>
      </c>
      <c r="M142" s="256">
        <v>1366.7</v>
      </c>
      <c r="N142" s="256">
        <v>1336.45</v>
      </c>
      <c r="O142" s="256">
        <v>6385500</v>
      </c>
      <c r="P142" s="257">
        <v>2.4351508734780307E-2</v>
      </c>
    </row>
    <row r="143" spans="1:16" ht="12.75" customHeight="1">
      <c r="A143" s="248">
        <v>133</v>
      </c>
      <c r="B143" s="261" t="s">
        <v>132</v>
      </c>
      <c r="C143" s="253" t="s">
        <v>185</v>
      </c>
      <c r="D143" s="254">
        <v>45351</v>
      </c>
      <c r="E143" s="253">
        <v>158.94999999999999</v>
      </c>
      <c r="F143" s="253">
        <v>159.56666666666666</v>
      </c>
      <c r="G143" s="255">
        <v>157.43333333333334</v>
      </c>
      <c r="H143" s="255">
        <v>155.91666666666669</v>
      </c>
      <c r="I143" s="255">
        <v>153.78333333333336</v>
      </c>
      <c r="J143" s="255">
        <v>161.08333333333331</v>
      </c>
      <c r="K143" s="255">
        <v>163.21666666666664</v>
      </c>
      <c r="L143" s="255">
        <v>164.73333333333329</v>
      </c>
      <c r="M143" s="256">
        <v>161.69999999999999</v>
      </c>
      <c r="N143" s="256">
        <v>158.05000000000001</v>
      </c>
      <c r="O143" s="256">
        <v>82590000</v>
      </c>
      <c r="P143" s="257">
        <v>-2.2632466495074111E-2</v>
      </c>
    </row>
    <row r="144" spans="1:16" ht="12.75" customHeight="1">
      <c r="A144" s="248">
        <v>134</v>
      </c>
      <c r="B144" s="261" t="s">
        <v>45</v>
      </c>
      <c r="C144" s="253" t="s">
        <v>186</v>
      </c>
      <c r="D144" s="254">
        <v>45351</v>
      </c>
      <c r="E144" s="253">
        <v>5330.2</v>
      </c>
      <c r="F144" s="253">
        <v>5342.2166666666662</v>
      </c>
      <c r="G144" s="255">
        <v>5288.9833333333327</v>
      </c>
      <c r="H144" s="255">
        <v>5247.7666666666664</v>
      </c>
      <c r="I144" s="255">
        <v>5194.5333333333328</v>
      </c>
      <c r="J144" s="255">
        <v>5383.4333333333325</v>
      </c>
      <c r="K144" s="255">
        <v>5436.6666666666661</v>
      </c>
      <c r="L144" s="255">
        <v>5477.8833333333323</v>
      </c>
      <c r="M144" s="256">
        <v>5395.45</v>
      </c>
      <c r="N144" s="256">
        <v>5301</v>
      </c>
      <c r="O144" s="256">
        <v>1168800</v>
      </c>
      <c r="P144" s="257">
        <v>-1.0916476263010916E-2</v>
      </c>
    </row>
    <row r="145" spans="1:16" ht="12.75" customHeight="1">
      <c r="A145" s="248">
        <v>135</v>
      </c>
      <c r="B145" s="261" t="s">
        <v>39</v>
      </c>
      <c r="C145" s="253" t="s">
        <v>187</v>
      </c>
      <c r="D145" s="254">
        <v>45351</v>
      </c>
      <c r="E145" s="253">
        <v>3216.85</v>
      </c>
      <c r="F145" s="253">
        <v>3195.6166666666668</v>
      </c>
      <c r="G145" s="255">
        <v>3161.4833333333336</v>
      </c>
      <c r="H145" s="255">
        <v>3106.1166666666668</v>
      </c>
      <c r="I145" s="255">
        <v>3071.9833333333336</v>
      </c>
      <c r="J145" s="255">
        <v>3250.9833333333336</v>
      </c>
      <c r="K145" s="255">
        <v>3285.1166666666668</v>
      </c>
      <c r="L145" s="255">
        <v>3340.4833333333336</v>
      </c>
      <c r="M145" s="256">
        <v>3229.75</v>
      </c>
      <c r="N145" s="256">
        <v>3140.25</v>
      </c>
      <c r="O145" s="256">
        <v>1822500</v>
      </c>
      <c r="P145" s="257">
        <v>2.67894870278036E-2</v>
      </c>
    </row>
    <row r="146" spans="1:16" ht="12.75" customHeight="1">
      <c r="A146" s="248">
        <v>136</v>
      </c>
      <c r="B146" s="261" t="s">
        <v>59</v>
      </c>
      <c r="C146" s="253" t="s">
        <v>188</v>
      </c>
      <c r="D146" s="254">
        <v>45351</v>
      </c>
      <c r="E146" s="253">
        <v>2539.3000000000002</v>
      </c>
      <c r="F146" s="253">
        <v>2526.4</v>
      </c>
      <c r="G146" s="255">
        <v>2511.1000000000004</v>
      </c>
      <c r="H146" s="255">
        <v>2482.9</v>
      </c>
      <c r="I146" s="255">
        <v>2467.6000000000004</v>
      </c>
      <c r="J146" s="255">
        <v>2554.6000000000004</v>
      </c>
      <c r="K146" s="255">
        <v>2569.9000000000005</v>
      </c>
      <c r="L146" s="255">
        <v>2598.1000000000004</v>
      </c>
      <c r="M146" s="256">
        <v>2541.6999999999998</v>
      </c>
      <c r="N146" s="256">
        <v>2498.1999999999998</v>
      </c>
      <c r="O146" s="256">
        <v>6044400</v>
      </c>
      <c r="P146" s="257">
        <v>-2.6854714064914992E-2</v>
      </c>
    </row>
    <row r="147" spans="1:16" ht="12.75" customHeight="1">
      <c r="A147" s="248">
        <v>137</v>
      </c>
      <c r="B147" s="261" t="s">
        <v>132</v>
      </c>
      <c r="C147" s="253" t="s">
        <v>189</v>
      </c>
      <c r="D147" s="254">
        <v>45351</v>
      </c>
      <c r="E147" s="253">
        <v>241.35</v>
      </c>
      <c r="F147" s="253">
        <v>242.93333333333331</v>
      </c>
      <c r="G147" s="255">
        <v>237.56666666666661</v>
      </c>
      <c r="H147" s="255">
        <v>233.7833333333333</v>
      </c>
      <c r="I147" s="255">
        <v>228.4166666666666</v>
      </c>
      <c r="J147" s="255">
        <v>246.71666666666661</v>
      </c>
      <c r="K147" s="255">
        <v>252.08333333333334</v>
      </c>
      <c r="L147" s="255">
        <v>255.86666666666662</v>
      </c>
      <c r="M147" s="256">
        <v>248.3</v>
      </c>
      <c r="N147" s="256">
        <v>239.15</v>
      </c>
      <c r="O147" s="256">
        <v>90189000</v>
      </c>
      <c r="P147" s="257">
        <v>1.4219928141288396E-2</v>
      </c>
    </row>
    <row r="148" spans="1:16" ht="12.75" customHeight="1">
      <c r="A148" s="248">
        <v>138</v>
      </c>
      <c r="B148" s="261" t="s">
        <v>190</v>
      </c>
      <c r="C148" s="253" t="s">
        <v>191</v>
      </c>
      <c r="D148" s="254">
        <v>45351</v>
      </c>
      <c r="E148" s="253">
        <v>345.3</v>
      </c>
      <c r="F148" s="253">
        <v>342.95</v>
      </c>
      <c r="G148" s="255">
        <v>340.2</v>
      </c>
      <c r="H148" s="255">
        <v>335.1</v>
      </c>
      <c r="I148" s="255">
        <v>332.35</v>
      </c>
      <c r="J148" s="255">
        <v>348.04999999999995</v>
      </c>
      <c r="K148" s="255">
        <v>350.79999999999995</v>
      </c>
      <c r="L148" s="255">
        <v>355.89999999999992</v>
      </c>
      <c r="M148" s="256">
        <v>345.7</v>
      </c>
      <c r="N148" s="256">
        <v>337.85</v>
      </c>
      <c r="O148" s="256">
        <v>89670000</v>
      </c>
      <c r="P148" s="257">
        <v>2.7465539170190092E-2</v>
      </c>
    </row>
    <row r="149" spans="1:16" ht="12.75" customHeight="1">
      <c r="A149" s="248">
        <v>139</v>
      </c>
      <c r="B149" s="261" t="s">
        <v>108</v>
      </c>
      <c r="C149" s="253" t="s">
        <v>192</v>
      </c>
      <c r="D149" s="254">
        <v>45351</v>
      </c>
      <c r="E149" s="253">
        <v>1312.8</v>
      </c>
      <c r="F149" s="253">
        <v>1310.0333333333333</v>
      </c>
      <c r="G149" s="255">
        <v>1300.0166666666667</v>
      </c>
      <c r="H149" s="255">
        <v>1287.2333333333333</v>
      </c>
      <c r="I149" s="255">
        <v>1277.2166666666667</v>
      </c>
      <c r="J149" s="255">
        <v>1322.8166666666666</v>
      </c>
      <c r="K149" s="255">
        <v>1332.833333333333</v>
      </c>
      <c r="L149" s="255">
        <v>1345.6166666666666</v>
      </c>
      <c r="M149" s="256">
        <v>1320.05</v>
      </c>
      <c r="N149" s="256">
        <v>1297.25</v>
      </c>
      <c r="O149" s="256">
        <v>6992300</v>
      </c>
      <c r="P149" s="257">
        <v>4.981607987388334E-2</v>
      </c>
    </row>
    <row r="150" spans="1:16" ht="12.75" customHeight="1">
      <c r="A150" s="248">
        <v>140</v>
      </c>
      <c r="B150" s="261" t="s">
        <v>87</v>
      </c>
      <c r="C150" s="258" t="s">
        <v>193</v>
      </c>
      <c r="D150" s="254">
        <v>45351</v>
      </c>
      <c r="E150" s="253">
        <v>7815.8</v>
      </c>
      <c r="F150" s="253">
        <v>7818.7833333333338</v>
      </c>
      <c r="G150" s="255">
        <v>7708.2166666666672</v>
      </c>
      <c r="H150" s="255">
        <v>7600.6333333333332</v>
      </c>
      <c r="I150" s="255">
        <v>7490.0666666666666</v>
      </c>
      <c r="J150" s="255">
        <v>7926.3666666666677</v>
      </c>
      <c r="K150" s="255">
        <v>8036.9333333333352</v>
      </c>
      <c r="L150" s="255">
        <v>8144.5166666666682</v>
      </c>
      <c r="M150" s="256">
        <v>7929.35</v>
      </c>
      <c r="N150" s="256">
        <v>7711.2</v>
      </c>
      <c r="O150" s="256">
        <v>872200</v>
      </c>
      <c r="P150" s="257">
        <v>-5.5037919826652223E-2</v>
      </c>
    </row>
    <row r="151" spans="1:16" ht="12.75" customHeight="1">
      <c r="A151" s="248">
        <v>141</v>
      </c>
      <c r="B151" s="261" t="s">
        <v>84</v>
      </c>
      <c r="C151" s="260" t="s">
        <v>194</v>
      </c>
      <c r="D151" s="254">
        <v>45351</v>
      </c>
      <c r="E151" s="253">
        <v>277.3</v>
      </c>
      <c r="F151" s="253">
        <v>277.56666666666666</v>
      </c>
      <c r="G151" s="255">
        <v>273.93333333333334</v>
      </c>
      <c r="H151" s="255">
        <v>270.56666666666666</v>
      </c>
      <c r="I151" s="255">
        <v>266.93333333333334</v>
      </c>
      <c r="J151" s="255">
        <v>280.93333333333334</v>
      </c>
      <c r="K151" s="255">
        <v>284.56666666666666</v>
      </c>
      <c r="L151" s="255">
        <v>287.93333333333334</v>
      </c>
      <c r="M151" s="256">
        <v>281.2</v>
      </c>
      <c r="N151" s="256">
        <v>274.2</v>
      </c>
      <c r="O151" s="256">
        <v>102556300</v>
      </c>
      <c r="P151" s="257">
        <v>9.435749744211604E-3</v>
      </c>
    </row>
    <row r="152" spans="1:16" ht="12.75" customHeight="1">
      <c r="A152" s="248">
        <v>142</v>
      </c>
      <c r="B152" s="261" t="s">
        <v>47</v>
      </c>
      <c r="C152" s="253" t="s">
        <v>195</v>
      </c>
      <c r="D152" s="254">
        <v>45351</v>
      </c>
      <c r="E152" s="253">
        <v>36479.75</v>
      </c>
      <c r="F152" s="253">
        <v>36513.916666666664</v>
      </c>
      <c r="G152" s="255">
        <v>36237.833333333328</v>
      </c>
      <c r="H152" s="255">
        <v>35995.916666666664</v>
      </c>
      <c r="I152" s="255">
        <v>35719.833333333328</v>
      </c>
      <c r="J152" s="255">
        <v>36755.833333333328</v>
      </c>
      <c r="K152" s="255">
        <v>37031.916666666657</v>
      </c>
      <c r="L152" s="255">
        <v>37273.833333333328</v>
      </c>
      <c r="M152" s="256">
        <v>36790</v>
      </c>
      <c r="N152" s="256">
        <v>36272</v>
      </c>
      <c r="O152" s="256">
        <v>155280</v>
      </c>
      <c r="P152" s="257">
        <v>1.1727912431587178E-2</v>
      </c>
    </row>
    <row r="153" spans="1:16" ht="12.75" customHeight="1">
      <c r="A153" s="248">
        <v>143</v>
      </c>
      <c r="B153" s="261" t="s">
        <v>43</v>
      </c>
      <c r="C153" s="253" t="s">
        <v>196</v>
      </c>
      <c r="D153" s="254">
        <v>45351</v>
      </c>
      <c r="E153" s="253">
        <v>889.45</v>
      </c>
      <c r="F153" s="253">
        <v>888.30000000000007</v>
      </c>
      <c r="G153" s="255">
        <v>883.65000000000009</v>
      </c>
      <c r="H153" s="255">
        <v>877.85</v>
      </c>
      <c r="I153" s="255">
        <v>873.2</v>
      </c>
      <c r="J153" s="255">
        <v>894.10000000000014</v>
      </c>
      <c r="K153" s="255">
        <v>898.75</v>
      </c>
      <c r="L153" s="255">
        <v>904.55000000000018</v>
      </c>
      <c r="M153" s="256">
        <v>892.95</v>
      </c>
      <c r="N153" s="256">
        <v>882.5</v>
      </c>
      <c r="O153" s="256">
        <v>12369000</v>
      </c>
      <c r="P153" s="257">
        <v>1.3395600344107165E-2</v>
      </c>
    </row>
    <row r="154" spans="1:16" ht="12.75" customHeight="1">
      <c r="A154" s="248">
        <v>144</v>
      </c>
      <c r="B154" s="261" t="s">
        <v>87</v>
      </c>
      <c r="C154" s="253" t="s">
        <v>197</v>
      </c>
      <c r="D154" s="254">
        <v>45351</v>
      </c>
      <c r="E154" s="253">
        <v>8712.5499999999993</v>
      </c>
      <c r="F154" s="253">
        <v>8732.5166666666664</v>
      </c>
      <c r="G154" s="255">
        <v>8640.0833333333321</v>
      </c>
      <c r="H154" s="255">
        <v>8567.616666666665</v>
      </c>
      <c r="I154" s="255">
        <v>8475.1833333333307</v>
      </c>
      <c r="J154" s="255">
        <v>8804.9833333333336</v>
      </c>
      <c r="K154" s="255">
        <v>8897.4166666666679</v>
      </c>
      <c r="L154" s="255">
        <v>8969.883333333335</v>
      </c>
      <c r="M154" s="256">
        <v>8824.9500000000007</v>
      </c>
      <c r="N154" s="256">
        <v>8660.0499999999993</v>
      </c>
      <c r="O154" s="256">
        <v>1660500</v>
      </c>
      <c r="P154" s="257">
        <v>-1.4432617716038246E-3</v>
      </c>
    </row>
    <row r="155" spans="1:16" ht="12.75" customHeight="1">
      <c r="A155" s="248">
        <v>145</v>
      </c>
      <c r="B155" s="261" t="s">
        <v>84</v>
      </c>
      <c r="C155" s="258" t="s">
        <v>198</v>
      </c>
      <c r="D155" s="254">
        <v>45351</v>
      </c>
      <c r="E155" s="253">
        <v>282.2</v>
      </c>
      <c r="F155" s="253">
        <v>282.05</v>
      </c>
      <c r="G155" s="255">
        <v>279.40000000000003</v>
      </c>
      <c r="H155" s="255">
        <v>276.60000000000002</v>
      </c>
      <c r="I155" s="255">
        <v>273.95000000000005</v>
      </c>
      <c r="J155" s="255">
        <v>284.85000000000002</v>
      </c>
      <c r="K155" s="255">
        <v>287.5</v>
      </c>
      <c r="L155" s="255">
        <v>290.3</v>
      </c>
      <c r="M155" s="256">
        <v>284.7</v>
      </c>
      <c r="N155" s="256">
        <v>279.25</v>
      </c>
      <c r="O155" s="256">
        <v>38943000</v>
      </c>
      <c r="P155" s="257">
        <v>3.5167464114832535E-2</v>
      </c>
    </row>
    <row r="156" spans="1:16" ht="12.75" customHeight="1">
      <c r="A156" s="248">
        <v>146</v>
      </c>
      <c r="B156" s="261" t="s">
        <v>68</v>
      </c>
      <c r="C156" s="253" t="s">
        <v>199</v>
      </c>
      <c r="D156" s="254">
        <v>45351</v>
      </c>
      <c r="E156" s="253">
        <v>427.05</v>
      </c>
      <c r="F156" s="253">
        <v>427.06666666666666</v>
      </c>
      <c r="G156" s="255">
        <v>422.98333333333335</v>
      </c>
      <c r="H156" s="255">
        <v>418.91666666666669</v>
      </c>
      <c r="I156" s="255">
        <v>414.83333333333337</v>
      </c>
      <c r="J156" s="255">
        <v>431.13333333333333</v>
      </c>
      <c r="K156" s="255">
        <v>435.2166666666667</v>
      </c>
      <c r="L156" s="255">
        <v>439.2833333333333</v>
      </c>
      <c r="M156" s="256">
        <v>431.15</v>
      </c>
      <c r="N156" s="256">
        <v>423</v>
      </c>
      <c r="O156" s="256">
        <v>78945375</v>
      </c>
      <c r="P156" s="257">
        <v>6.7701126704882387E-3</v>
      </c>
    </row>
    <row r="157" spans="1:16" ht="12.75" customHeight="1">
      <c r="A157" s="248">
        <v>147</v>
      </c>
      <c r="B157" s="261" t="s">
        <v>59</v>
      </c>
      <c r="C157" s="253" t="s">
        <v>200</v>
      </c>
      <c r="D157" s="254">
        <v>45351</v>
      </c>
      <c r="E157" s="253">
        <v>2751.8</v>
      </c>
      <c r="F157" s="253">
        <v>2740.1333333333337</v>
      </c>
      <c r="G157" s="255">
        <v>2720.4666666666672</v>
      </c>
      <c r="H157" s="255">
        <v>2689.1333333333337</v>
      </c>
      <c r="I157" s="255">
        <v>2669.4666666666672</v>
      </c>
      <c r="J157" s="255">
        <v>2771.4666666666672</v>
      </c>
      <c r="K157" s="255">
        <v>2791.1333333333341</v>
      </c>
      <c r="L157" s="255">
        <v>2822.4666666666672</v>
      </c>
      <c r="M157" s="256">
        <v>2759.8</v>
      </c>
      <c r="N157" s="256">
        <v>2708.8</v>
      </c>
      <c r="O157" s="256">
        <v>3049000</v>
      </c>
      <c r="P157" s="257">
        <v>-1.756081843080393E-2</v>
      </c>
    </row>
    <row r="158" spans="1:16" ht="12.75" customHeight="1">
      <c r="A158" s="248">
        <v>148</v>
      </c>
      <c r="B158" s="261" t="s">
        <v>39</v>
      </c>
      <c r="C158" s="253" t="s">
        <v>201</v>
      </c>
      <c r="D158" s="254">
        <v>45351</v>
      </c>
      <c r="E158" s="253">
        <v>3679.1</v>
      </c>
      <c r="F158" s="253">
        <v>3671.1</v>
      </c>
      <c r="G158" s="255">
        <v>3652.25</v>
      </c>
      <c r="H158" s="255">
        <v>3625.4</v>
      </c>
      <c r="I158" s="255">
        <v>3606.55</v>
      </c>
      <c r="J158" s="255">
        <v>3697.95</v>
      </c>
      <c r="K158" s="255">
        <v>3716.7999999999993</v>
      </c>
      <c r="L158" s="255">
        <v>3743.6499999999996</v>
      </c>
      <c r="M158" s="256">
        <v>3689.95</v>
      </c>
      <c r="N158" s="256">
        <v>3644.25</v>
      </c>
      <c r="O158" s="256">
        <v>2528000</v>
      </c>
      <c r="P158" s="257">
        <v>-5.9348837209302327E-2</v>
      </c>
    </row>
    <row r="159" spans="1:16" ht="12.75" customHeight="1">
      <c r="A159" s="248">
        <v>149</v>
      </c>
      <c r="B159" s="261" t="s">
        <v>63</v>
      </c>
      <c r="C159" s="253" t="s">
        <v>202</v>
      </c>
      <c r="D159" s="254">
        <v>45351</v>
      </c>
      <c r="E159" s="253">
        <v>129.6</v>
      </c>
      <c r="F159" s="253">
        <v>129.44999999999999</v>
      </c>
      <c r="G159" s="255">
        <v>128.44999999999999</v>
      </c>
      <c r="H159" s="255">
        <v>127.30000000000001</v>
      </c>
      <c r="I159" s="255">
        <v>126.30000000000001</v>
      </c>
      <c r="J159" s="255">
        <v>130.59999999999997</v>
      </c>
      <c r="K159" s="255">
        <v>131.59999999999997</v>
      </c>
      <c r="L159" s="255">
        <v>132.74999999999994</v>
      </c>
      <c r="M159" s="256">
        <v>130.44999999999999</v>
      </c>
      <c r="N159" s="256">
        <v>128.30000000000001</v>
      </c>
      <c r="O159" s="256">
        <v>251832000</v>
      </c>
      <c r="P159" s="257">
        <v>7.714962545617517E-3</v>
      </c>
    </row>
    <row r="160" spans="1:16" ht="12.75" customHeight="1">
      <c r="A160" s="248">
        <v>150</v>
      </c>
      <c r="B160" s="261" t="s">
        <v>45</v>
      </c>
      <c r="C160" s="253" t="s">
        <v>203</v>
      </c>
      <c r="D160" s="254">
        <v>45351</v>
      </c>
      <c r="E160" s="253">
        <v>4739.3999999999996</v>
      </c>
      <c r="F160" s="253">
        <v>4761.2833333333328</v>
      </c>
      <c r="G160" s="255">
        <v>4700.5666666666657</v>
      </c>
      <c r="H160" s="255">
        <v>4661.7333333333327</v>
      </c>
      <c r="I160" s="255">
        <v>4601.0166666666655</v>
      </c>
      <c r="J160" s="255">
        <v>4800.1166666666659</v>
      </c>
      <c r="K160" s="255">
        <v>4860.833333333333</v>
      </c>
      <c r="L160" s="255">
        <v>4899.6666666666661</v>
      </c>
      <c r="M160" s="256">
        <v>4822</v>
      </c>
      <c r="N160" s="256">
        <v>4722.45</v>
      </c>
      <c r="O160" s="256">
        <v>2564100</v>
      </c>
      <c r="P160" s="257">
        <v>-6.073482545148174E-2</v>
      </c>
    </row>
    <row r="161" spans="1:16" ht="12.75" customHeight="1">
      <c r="A161" s="248">
        <v>151</v>
      </c>
      <c r="B161" s="261" t="s">
        <v>190</v>
      </c>
      <c r="C161" s="260" t="s">
        <v>204</v>
      </c>
      <c r="D161" s="254">
        <v>45351</v>
      </c>
      <c r="E161" s="253">
        <v>288</v>
      </c>
      <c r="F161" s="253">
        <v>284.9666666666667</v>
      </c>
      <c r="G161" s="255">
        <v>281.08333333333337</v>
      </c>
      <c r="H161" s="255">
        <v>274.16666666666669</v>
      </c>
      <c r="I161" s="255">
        <v>270.28333333333336</v>
      </c>
      <c r="J161" s="255">
        <v>291.88333333333338</v>
      </c>
      <c r="K161" s="255">
        <v>295.76666666666671</v>
      </c>
      <c r="L161" s="255">
        <v>302.68333333333339</v>
      </c>
      <c r="M161" s="256">
        <v>288.85000000000002</v>
      </c>
      <c r="N161" s="256">
        <v>278.05</v>
      </c>
      <c r="O161" s="256">
        <v>59518800</v>
      </c>
      <c r="P161" s="257">
        <v>-2.5349289630371988E-2</v>
      </c>
    </row>
    <row r="162" spans="1:16" ht="12.75" customHeight="1">
      <c r="A162" s="248">
        <v>152</v>
      </c>
      <c r="B162" s="261" t="s">
        <v>205</v>
      </c>
      <c r="C162" s="253" t="s">
        <v>206</v>
      </c>
      <c r="D162" s="254">
        <v>45351</v>
      </c>
      <c r="E162" s="253">
        <v>1377.6</v>
      </c>
      <c r="F162" s="253">
        <v>1379.3166666666666</v>
      </c>
      <c r="G162" s="255">
        <v>1370.7833333333333</v>
      </c>
      <c r="H162" s="255">
        <v>1363.9666666666667</v>
      </c>
      <c r="I162" s="255">
        <v>1355.4333333333334</v>
      </c>
      <c r="J162" s="255">
        <v>1386.1333333333332</v>
      </c>
      <c r="K162" s="255">
        <v>1394.6666666666665</v>
      </c>
      <c r="L162" s="255">
        <v>1401.4833333333331</v>
      </c>
      <c r="M162" s="256">
        <v>1387.85</v>
      </c>
      <c r="N162" s="256">
        <v>1372.5</v>
      </c>
      <c r="O162" s="256">
        <v>6916965</v>
      </c>
      <c r="P162" s="257">
        <v>-5.8837373499646975E-5</v>
      </c>
    </row>
    <row r="163" spans="1:16" ht="12.75" customHeight="1">
      <c r="A163" s="248">
        <v>153</v>
      </c>
      <c r="B163" s="261" t="s">
        <v>49</v>
      </c>
      <c r="C163" s="253" t="s">
        <v>208</v>
      </c>
      <c r="D163" s="254">
        <v>45351</v>
      </c>
      <c r="E163" s="253">
        <v>885.65</v>
      </c>
      <c r="F163" s="253">
        <v>885.30000000000007</v>
      </c>
      <c r="G163" s="255">
        <v>875.35000000000014</v>
      </c>
      <c r="H163" s="255">
        <v>865.05000000000007</v>
      </c>
      <c r="I163" s="255">
        <v>855.10000000000014</v>
      </c>
      <c r="J163" s="255">
        <v>895.60000000000014</v>
      </c>
      <c r="K163" s="255">
        <v>905.55000000000018</v>
      </c>
      <c r="L163" s="255">
        <v>915.85000000000014</v>
      </c>
      <c r="M163" s="256">
        <v>895.25</v>
      </c>
      <c r="N163" s="256">
        <v>875</v>
      </c>
      <c r="O163" s="256">
        <v>3257200</v>
      </c>
      <c r="P163" s="257">
        <v>-6.9966312516195903E-3</v>
      </c>
    </row>
    <row r="164" spans="1:16" ht="12.75" customHeight="1">
      <c r="A164" s="248">
        <v>154</v>
      </c>
      <c r="B164" s="261" t="s">
        <v>63</v>
      </c>
      <c r="C164" s="253" t="s">
        <v>209</v>
      </c>
      <c r="D164" s="254">
        <v>45351</v>
      </c>
      <c r="E164" s="253">
        <v>263.39999999999998</v>
      </c>
      <c r="F164" s="253">
        <v>264.43333333333334</v>
      </c>
      <c r="G164" s="255">
        <v>259.11666666666667</v>
      </c>
      <c r="H164" s="255">
        <v>254.83333333333331</v>
      </c>
      <c r="I164" s="255">
        <v>249.51666666666665</v>
      </c>
      <c r="J164" s="255">
        <v>268.7166666666667</v>
      </c>
      <c r="K164" s="255">
        <v>274.03333333333342</v>
      </c>
      <c r="L164" s="255">
        <v>278.31666666666672</v>
      </c>
      <c r="M164" s="256">
        <v>269.75</v>
      </c>
      <c r="N164" s="256">
        <v>260.14999999999998</v>
      </c>
      <c r="O164" s="256">
        <v>79805000</v>
      </c>
      <c r="P164" s="257">
        <v>0.13921701580957138</v>
      </c>
    </row>
    <row r="165" spans="1:16" ht="12.75" customHeight="1">
      <c r="A165" s="248">
        <v>155</v>
      </c>
      <c r="B165" s="261" t="s">
        <v>190</v>
      </c>
      <c r="C165" s="253" t="s">
        <v>210</v>
      </c>
      <c r="D165" s="254">
        <v>45351</v>
      </c>
      <c r="E165" s="253">
        <v>468.55</v>
      </c>
      <c r="F165" s="253">
        <v>469.43333333333334</v>
      </c>
      <c r="G165" s="255">
        <v>463.91666666666669</v>
      </c>
      <c r="H165" s="255">
        <v>459.28333333333336</v>
      </c>
      <c r="I165" s="255">
        <v>453.76666666666671</v>
      </c>
      <c r="J165" s="255">
        <v>474.06666666666666</v>
      </c>
      <c r="K165" s="255">
        <v>479.58333333333331</v>
      </c>
      <c r="L165" s="255">
        <v>484.21666666666664</v>
      </c>
      <c r="M165" s="256">
        <v>474.95</v>
      </c>
      <c r="N165" s="256">
        <v>464.8</v>
      </c>
      <c r="O165" s="256">
        <v>45750000</v>
      </c>
      <c r="P165" s="257">
        <v>3.1427540806204343E-2</v>
      </c>
    </row>
    <row r="166" spans="1:16" ht="12.75" customHeight="1">
      <c r="A166" s="248">
        <v>156</v>
      </c>
      <c r="B166" s="261" t="s">
        <v>84</v>
      </c>
      <c r="C166" s="253" t="s">
        <v>211</v>
      </c>
      <c r="D166" s="254">
        <v>45351</v>
      </c>
      <c r="E166" s="253">
        <v>2943.75</v>
      </c>
      <c r="F166" s="253">
        <v>2943.7999999999997</v>
      </c>
      <c r="G166" s="255">
        <v>2931.1499999999996</v>
      </c>
      <c r="H166" s="255">
        <v>2918.5499999999997</v>
      </c>
      <c r="I166" s="255">
        <v>2905.8999999999996</v>
      </c>
      <c r="J166" s="255">
        <v>2956.3999999999996</v>
      </c>
      <c r="K166" s="255">
        <v>2969.05</v>
      </c>
      <c r="L166" s="255">
        <v>2981.6499999999996</v>
      </c>
      <c r="M166" s="256">
        <v>2956.45</v>
      </c>
      <c r="N166" s="256">
        <v>2931.2</v>
      </c>
      <c r="O166" s="256">
        <v>35626250</v>
      </c>
      <c r="P166" s="257">
        <v>-1.1096152778548826E-2</v>
      </c>
    </row>
    <row r="167" spans="1:16" ht="12.75" customHeight="1">
      <c r="A167" s="248">
        <v>157</v>
      </c>
      <c r="B167" s="261" t="s">
        <v>132</v>
      </c>
      <c r="C167" s="253" t="s">
        <v>212</v>
      </c>
      <c r="D167" s="254">
        <v>45351</v>
      </c>
      <c r="E167" s="253">
        <v>131.1</v>
      </c>
      <c r="F167" s="253">
        <v>130.16666666666666</v>
      </c>
      <c r="G167" s="255">
        <v>128.0333333333333</v>
      </c>
      <c r="H167" s="255">
        <v>124.96666666666664</v>
      </c>
      <c r="I167" s="255">
        <v>122.83333333333329</v>
      </c>
      <c r="J167" s="255">
        <v>133.23333333333332</v>
      </c>
      <c r="K167" s="255">
        <v>135.3666666666667</v>
      </c>
      <c r="L167" s="255">
        <v>138.43333333333334</v>
      </c>
      <c r="M167" s="256">
        <v>132.30000000000001</v>
      </c>
      <c r="N167" s="256">
        <v>127.1</v>
      </c>
      <c r="O167" s="256">
        <v>133184000</v>
      </c>
      <c r="P167" s="257">
        <v>9.7652696063565241E-3</v>
      </c>
    </row>
    <row r="168" spans="1:16" ht="12.75" customHeight="1">
      <c r="A168" s="248">
        <v>158</v>
      </c>
      <c r="B168" s="261" t="s">
        <v>63</v>
      </c>
      <c r="C168" s="253" t="s">
        <v>213</v>
      </c>
      <c r="D168" s="254">
        <v>45351</v>
      </c>
      <c r="E168" s="253">
        <v>737.95</v>
      </c>
      <c r="F168" s="253">
        <v>733.31666666666661</v>
      </c>
      <c r="G168" s="255">
        <v>727.63333333333321</v>
      </c>
      <c r="H168" s="255">
        <v>717.31666666666661</v>
      </c>
      <c r="I168" s="255">
        <v>711.63333333333321</v>
      </c>
      <c r="J168" s="255">
        <v>743.63333333333321</v>
      </c>
      <c r="K168" s="255">
        <v>749.31666666666661</v>
      </c>
      <c r="L168" s="255">
        <v>759.63333333333321</v>
      </c>
      <c r="M168" s="256">
        <v>739</v>
      </c>
      <c r="N168" s="256">
        <v>723</v>
      </c>
      <c r="O168" s="256">
        <v>25700000</v>
      </c>
      <c r="P168" s="257">
        <v>2.7802661888917328E-2</v>
      </c>
    </row>
    <row r="169" spans="1:16" ht="12.75" customHeight="1">
      <c r="A169" s="248">
        <v>159</v>
      </c>
      <c r="B169" s="261" t="s">
        <v>68</v>
      </c>
      <c r="C169" s="258" t="s">
        <v>214</v>
      </c>
      <c r="D169" s="254">
        <v>45351</v>
      </c>
      <c r="E169" s="253">
        <v>1513.15</v>
      </c>
      <c r="F169" s="253">
        <v>1502.9666666666665</v>
      </c>
      <c r="G169" s="255">
        <v>1489.0333333333328</v>
      </c>
      <c r="H169" s="255">
        <v>1464.9166666666663</v>
      </c>
      <c r="I169" s="255">
        <v>1450.9833333333327</v>
      </c>
      <c r="J169" s="255">
        <v>1527.083333333333</v>
      </c>
      <c r="K169" s="255">
        <v>1541.0166666666669</v>
      </c>
      <c r="L169" s="255">
        <v>1565.1333333333332</v>
      </c>
      <c r="M169" s="256">
        <v>1516.9</v>
      </c>
      <c r="N169" s="256">
        <v>1478.85</v>
      </c>
      <c r="O169" s="256">
        <v>7816500</v>
      </c>
      <c r="P169" s="257">
        <v>-4.2535599448782727E-2</v>
      </c>
    </row>
    <row r="170" spans="1:16" ht="12.75" customHeight="1">
      <c r="A170" s="248">
        <v>160</v>
      </c>
      <c r="B170" s="261" t="s">
        <v>63</v>
      </c>
      <c r="C170" s="253" t="s">
        <v>215</v>
      </c>
      <c r="D170" s="254">
        <v>45351</v>
      </c>
      <c r="E170" s="253">
        <v>761.6</v>
      </c>
      <c r="F170" s="253">
        <v>760.1</v>
      </c>
      <c r="G170" s="255">
        <v>756.55000000000007</v>
      </c>
      <c r="H170" s="255">
        <v>751.5</v>
      </c>
      <c r="I170" s="255">
        <v>747.95</v>
      </c>
      <c r="J170" s="255">
        <v>765.15000000000009</v>
      </c>
      <c r="K170" s="255">
        <v>768.7</v>
      </c>
      <c r="L170" s="255">
        <v>773.75000000000011</v>
      </c>
      <c r="M170" s="256">
        <v>763.65</v>
      </c>
      <c r="N170" s="256">
        <v>755.05</v>
      </c>
      <c r="O170" s="256">
        <v>105901500</v>
      </c>
      <c r="P170" s="257">
        <v>-1.3056545746837213E-2</v>
      </c>
    </row>
    <row r="171" spans="1:16" ht="12.75" customHeight="1">
      <c r="A171" s="248">
        <v>161</v>
      </c>
      <c r="B171" s="261" t="s">
        <v>49</v>
      </c>
      <c r="C171" s="253" t="s">
        <v>216</v>
      </c>
      <c r="D171" s="254">
        <v>45351</v>
      </c>
      <c r="E171" s="253">
        <v>26606.15</v>
      </c>
      <c r="F171" s="253">
        <v>26663.866666666669</v>
      </c>
      <c r="G171" s="255">
        <v>26432.333333333336</v>
      </c>
      <c r="H171" s="255">
        <v>26258.516666666666</v>
      </c>
      <c r="I171" s="255">
        <v>26026.983333333334</v>
      </c>
      <c r="J171" s="255">
        <v>26837.683333333338</v>
      </c>
      <c r="K171" s="255">
        <v>27069.216666666671</v>
      </c>
      <c r="L171" s="255">
        <v>27243.03333333334</v>
      </c>
      <c r="M171" s="256">
        <v>26895.4</v>
      </c>
      <c r="N171" s="256">
        <v>26490.05</v>
      </c>
      <c r="O171" s="256">
        <v>240225</v>
      </c>
      <c r="P171" s="257">
        <v>1.2112913419001475E-2</v>
      </c>
    </row>
    <row r="172" spans="1:16" ht="12.75" customHeight="1">
      <c r="A172" s="248">
        <v>162</v>
      </c>
      <c r="B172" s="261" t="s">
        <v>41</v>
      </c>
      <c r="C172" s="253" t="s">
        <v>217</v>
      </c>
      <c r="D172" s="254">
        <v>45351</v>
      </c>
      <c r="E172" s="253">
        <v>4439.5</v>
      </c>
      <c r="F172" s="253">
        <v>4436.833333333333</v>
      </c>
      <c r="G172" s="255">
        <v>4414.6666666666661</v>
      </c>
      <c r="H172" s="255">
        <v>4389.833333333333</v>
      </c>
      <c r="I172" s="255">
        <v>4367.6666666666661</v>
      </c>
      <c r="J172" s="255">
        <v>4461.6666666666661</v>
      </c>
      <c r="K172" s="255">
        <v>4483.8333333333321</v>
      </c>
      <c r="L172" s="255">
        <v>4508.6666666666661</v>
      </c>
      <c r="M172" s="256">
        <v>4459</v>
      </c>
      <c r="N172" s="256">
        <v>4412</v>
      </c>
      <c r="O172" s="256">
        <v>1236300</v>
      </c>
      <c r="P172" s="257">
        <v>-1.9976218787158145E-2</v>
      </c>
    </row>
    <row r="173" spans="1:16" ht="12.75" customHeight="1">
      <c r="A173" s="248">
        <v>163</v>
      </c>
      <c r="B173" s="261" t="s">
        <v>47</v>
      </c>
      <c r="C173" s="253" t="s">
        <v>218</v>
      </c>
      <c r="D173" s="254">
        <v>45351</v>
      </c>
      <c r="E173" s="253">
        <v>2386.15</v>
      </c>
      <c r="F173" s="253">
        <v>2369.3833333333337</v>
      </c>
      <c r="G173" s="255">
        <v>2344.8166666666675</v>
      </c>
      <c r="H173" s="255">
        <v>2303.483333333334</v>
      </c>
      <c r="I173" s="255">
        <v>2278.9166666666679</v>
      </c>
      <c r="J173" s="255">
        <v>2410.7166666666672</v>
      </c>
      <c r="K173" s="255">
        <v>2435.2833333333338</v>
      </c>
      <c r="L173" s="255">
        <v>2476.6166666666668</v>
      </c>
      <c r="M173" s="256">
        <v>2393.9499999999998</v>
      </c>
      <c r="N173" s="256">
        <v>2328.0500000000002</v>
      </c>
      <c r="O173" s="256">
        <v>4007625</v>
      </c>
      <c r="P173" s="257">
        <v>-1.1469799278512625E-2</v>
      </c>
    </row>
    <row r="174" spans="1:16" ht="12.75" customHeight="1">
      <c r="A174" s="248">
        <v>164</v>
      </c>
      <c r="B174" s="261" t="s">
        <v>68</v>
      </c>
      <c r="C174" s="253" t="s">
        <v>219</v>
      </c>
      <c r="D174" s="254">
        <v>45351</v>
      </c>
      <c r="E174" s="253">
        <v>2425.5500000000002</v>
      </c>
      <c r="F174" s="253">
        <v>2426.75</v>
      </c>
      <c r="G174" s="255">
        <v>2401.5500000000002</v>
      </c>
      <c r="H174" s="255">
        <v>2377.5500000000002</v>
      </c>
      <c r="I174" s="255">
        <v>2352.3500000000004</v>
      </c>
      <c r="J174" s="255">
        <v>2450.75</v>
      </c>
      <c r="K174" s="255">
        <v>2475.9499999999998</v>
      </c>
      <c r="L174" s="255">
        <v>2499.9499999999998</v>
      </c>
      <c r="M174" s="256">
        <v>2451.9499999999998</v>
      </c>
      <c r="N174" s="256">
        <v>2402.75</v>
      </c>
      <c r="O174" s="256">
        <v>6823800</v>
      </c>
      <c r="P174" s="257">
        <v>2.1986720021107252E-4</v>
      </c>
    </row>
    <row r="175" spans="1:16" ht="12.75" customHeight="1">
      <c r="A175" s="248">
        <v>165</v>
      </c>
      <c r="B175" s="261" t="s">
        <v>43</v>
      </c>
      <c r="C175" s="253" t="s">
        <v>220</v>
      </c>
      <c r="D175" s="254">
        <v>45351</v>
      </c>
      <c r="E175" s="253">
        <v>1536.3</v>
      </c>
      <c r="F175" s="253">
        <v>1529</v>
      </c>
      <c r="G175" s="255">
        <v>1519.6</v>
      </c>
      <c r="H175" s="255">
        <v>1502.8999999999999</v>
      </c>
      <c r="I175" s="255">
        <v>1493.4999999999998</v>
      </c>
      <c r="J175" s="255">
        <v>1545.7</v>
      </c>
      <c r="K175" s="255">
        <v>1555.1000000000001</v>
      </c>
      <c r="L175" s="255">
        <v>1571.8000000000002</v>
      </c>
      <c r="M175" s="256">
        <v>1538.4</v>
      </c>
      <c r="N175" s="256">
        <v>1512.3</v>
      </c>
      <c r="O175" s="256">
        <v>18349800</v>
      </c>
      <c r="P175" s="257">
        <v>1.1225552598078926E-2</v>
      </c>
    </row>
    <row r="176" spans="1:16" ht="12.75" customHeight="1">
      <c r="A176" s="248">
        <v>166</v>
      </c>
      <c r="B176" s="261" t="s">
        <v>205</v>
      </c>
      <c r="C176" s="253" t="s">
        <v>221</v>
      </c>
      <c r="D176" s="254">
        <v>45351</v>
      </c>
      <c r="E176" s="253">
        <v>618.9</v>
      </c>
      <c r="F176" s="253">
        <v>620.4</v>
      </c>
      <c r="G176" s="255">
        <v>613.25</v>
      </c>
      <c r="H176" s="255">
        <v>607.6</v>
      </c>
      <c r="I176" s="255">
        <v>600.45000000000005</v>
      </c>
      <c r="J176" s="255">
        <v>626.04999999999995</v>
      </c>
      <c r="K176" s="255">
        <v>633.19999999999982</v>
      </c>
      <c r="L176" s="255">
        <v>638.84999999999991</v>
      </c>
      <c r="M176" s="256">
        <v>627.54999999999995</v>
      </c>
      <c r="N176" s="256">
        <v>614.75</v>
      </c>
      <c r="O176" s="256">
        <v>6432000</v>
      </c>
      <c r="P176" s="257">
        <v>-2.3234624145785875E-2</v>
      </c>
    </row>
    <row r="177" spans="1:16" ht="12.75" customHeight="1">
      <c r="A177" s="248">
        <v>167</v>
      </c>
      <c r="B177" s="261" t="s">
        <v>43</v>
      </c>
      <c r="C177" s="253" t="s">
        <v>222</v>
      </c>
      <c r="D177" s="254">
        <v>45351</v>
      </c>
      <c r="E177" s="253">
        <v>758.55</v>
      </c>
      <c r="F177" s="253">
        <v>759.0333333333333</v>
      </c>
      <c r="G177" s="255">
        <v>751.06666666666661</v>
      </c>
      <c r="H177" s="255">
        <v>743.58333333333326</v>
      </c>
      <c r="I177" s="255">
        <v>735.61666666666656</v>
      </c>
      <c r="J177" s="255">
        <v>766.51666666666665</v>
      </c>
      <c r="K177" s="255">
        <v>774.48333333333335</v>
      </c>
      <c r="L177" s="255">
        <v>781.9666666666667</v>
      </c>
      <c r="M177" s="256">
        <v>767</v>
      </c>
      <c r="N177" s="256">
        <v>751.55</v>
      </c>
      <c r="O177" s="256">
        <v>5443000</v>
      </c>
      <c r="P177" s="257">
        <v>-1.2844036697247706E-3</v>
      </c>
    </row>
    <row r="178" spans="1:16" ht="12.75" customHeight="1">
      <c r="A178" s="248">
        <v>168</v>
      </c>
      <c r="B178" s="261" t="s">
        <v>39</v>
      </c>
      <c r="C178" s="260" t="s">
        <v>223</v>
      </c>
      <c r="D178" s="254">
        <v>45351</v>
      </c>
      <c r="E178" s="253">
        <v>984.95</v>
      </c>
      <c r="F178" s="253">
        <v>983.38333333333333</v>
      </c>
      <c r="G178" s="255">
        <v>975.51666666666665</v>
      </c>
      <c r="H178" s="255">
        <v>966.08333333333337</v>
      </c>
      <c r="I178" s="255">
        <v>958.2166666666667</v>
      </c>
      <c r="J178" s="255">
        <v>992.81666666666661</v>
      </c>
      <c r="K178" s="255">
        <v>1000.6833333333332</v>
      </c>
      <c r="L178" s="255">
        <v>1010.1166666666666</v>
      </c>
      <c r="M178" s="256">
        <v>991.25</v>
      </c>
      <c r="N178" s="256">
        <v>973.95</v>
      </c>
      <c r="O178" s="256">
        <v>15169000</v>
      </c>
      <c r="P178" s="257">
        <v>2.0159053079341595E-2</v>
      </c>
    </row>
    <row r="179" spans="1:16" ht="12.75" customHeight="1">
      <c r="A179" s="248">
        <v>169</v>
      </c>
      <c r="B179" s="261" t="s">
        <v>79</v>
      </c>
      <c r="C179" s="253" t="s">
        <v>224</v>
      </c>
      <c r="D179" s="254">
        <v>45351</v>
      </c>
      <c r="E179" s="253">
        <v>1827.25</v>
      </c>
      <c r="F179" s="253">
        <v>1829.5999999999997</v>
      </c>
      <c r="G179" s="255">
        <v>1814.2499999999993</v>
      </c>
      <c r="H179" s="255">
        <v>1801.2499999999995</v>
      </c>
      <c r="I179" s="255">
        <v>1785.8999999999992</v>
      </c>
      <c r="J179" s="255">
        <v>1842.5999999999995</v>
      </c>
      <c r="K179" s="255">
        <v>1857.9499999999998</v>
      </c>
      <c r="L179" s="255">
        <v>1870.9499999999996</v>
      </c>
      <c r="M179" s="256">
        <v>1844.95</v>
      </c>
      <c r="N179" s="256">
        <v>1816.6</v>
      </c>
      <c r="O179" s="256">
        <v>7992500</v>
      </c>
      <c r="P179" s="257">
        <v>4.8334207764952779E-2</v>
      </c>
    </row>
    <row r="180" spans="1:16" ht="12.75" customHeight="1">
      <c r="A180" s="248">
        <v>170</v>
      </c>
      <c r="B180" s="261" t="s">
        <v>59</v>
      </c>
      <c r="C180" s="259" t="s">
        <v>225</v>
      </c>
      <c r="D180" s="254">
        <v>45351</v>
      </c>
      <c r="E180" s="253">
        <v>1154.5</v>
      </c>
      <c r="F180" s="253">
        <v>1151.8166666666666</v>
      </c>
      <c r="G180" s="255">
        <v>1143.4833333333331</v>
      </c>
      <c r="H180" s="255">
        <v>1132.4666666666665</v>
      </c>
      <c r="I180" s="255">
        <v>1124.133333333333</v>
      </c>
      <c r="J180" s="255">
        <v>1162.8333333333333</v>
      </c>
      <c r="K180" s="255">
        <v>1171.1666666666667</v>
      </c>
      <c r="L180" s="255">
        <v>1182.1833333333334</v>
      </c>
      <c r="M180" s="256">
        <v>1160.1500000000001</v>
      </c>
      <c r="N180" s="256">
        <v>1140.8</v>
      </c>
      <c r="O180" s="256">
        <v>11553300</v>
      </c>
      <c r="P180" s="257">
        <v>-2.1346344438514905E-2</v>
      </c>
    </row>
    <row r="181" spans="1:16" ht="12.75" customHeight="1">
      <c r="A181" s="248">
        <v>171</v>
      </c>
      <c r="B181" s="261" t="s">
        <v>56</v>
      </c>
      <c r="C181" s="253" t="s">
        <v>226</v>
      </c>
      <c r="D181" s="254">
        <v>45351</v>
      </c>
      <c r="E181" s="253">
        <v>927.6</v>
      </c>
      <c r="F181" s="253">
        <v>928.06666666666672</v>
      </c>
      <c r="G181" s="255">
        <v>921.18333333333339</v>
      </c>
      <c r="H181" s="255">
        <v>914.76666666666665</v>
      </c>
      <c r="I181" s="255">
        <v>907.88333333333333</v>
      </c>
      <c r="J181" s="255">
        <v>934.48333333333346</v>
      </c>
      <c r="K181" s="255">
        <v>941.3666666666669</v>
      </c>
      <c r="L181" s="255">
        <v>947.78333333333353</v>
      </c>
      <c r="M181" s="256">
        <v>934.95</v>
      </c>
      <c r="N181" s="256">
        <v>921.65</v>
      </c>
      <c r="O181" s="256">
        <v>68144925</v>
      </c>
      <c r="P181" s="257">
        <v>4.0522381792223059E-3</v>
      </c>
    </row>
    <row r="182" spans="1:16" ht="12.75" customHeight="1">
      <c r="A182" s="248">
        <v>172</v>
      </c>
      <c r="B182" s="261" t="s">
        <v>190</v>
      </c>
      <c r="C182" s="253" t="s">
        <v>227</v>
      </c>
      <c r="D182" s="254">
        <v>45351</v>
      </c>
      <c r="E182" s="253">
        <v>379.7</v>
      </c>
      <c r="F182" s="253">
        <v>379.58333333333331</v>
      </c>
      <c r="G182" s="255">
        <v>376.46666666666664</v>
      </c>
      <c r="H182" s="255">
        <v>373.23333333333335</v>
      </c>
      <c r="I182" s="255">
        <v>370.11666666666667</v>
      </c>
      <c r="J182" s="255">
        <v>382.81666666666661</v>
      </c>
      <c r="K182" s="255">
        <v>385.93333333333328</v>
      </c>
      <c r="L182" s="255">
        <v>389.16666666666657</v>
      </c>
      <c r="M182" s="256">
        <v>382.7</v>
      </c>
      <c r="N182" s="256">
        <v>376.35</v>
      </c>
      <c r="O182" s="256">
        <v>95823000</v>
      </c>
      <c r="P182" s="257">
        <v>-1.7579635749947261E-3</v>
      </c>
    </row>
    <row r="183" spans="1:16" ht="12.75" customHeight="1">
      <c r="A183" s="248">
        <v>173</v>
      </c>
      <c r="B183" s="261" t="s">
        <v>132</v>
      </c>
      <c r="C183" s="253" t="s">
        <v>228</v>
      </c>
      <c r="D183" s="254">
        <v>45351</v>
      </c>
      <c r="E183" s="253">
        <v>141.5</v>
      </c>
      <c r="F183" s="253">
        <v>141.48333333333335</v>
      </c>
      <c r="G183" s="255">
        <v>140.41666666666669</v>
      </c>
      <c r="H183" s="255">
        <v>139.33333333333334</v>
      </c>
      <c r="I183" s="255">
        <v>138.26666666666668</v>
      </c>
      <c r="J183" s="255">
        <v>142.56666666666669</v>
      </c>
      <c r="K183" s="255">
        <v>143.63333333333335</v>
      </c>
      <c r="L183" s="255">
        <v>144.7166666666667</v>
      </c>
      <c r="M183" s="256">
        <v>142.55000000000001</v>
      </c>
      <c r="N183" s="256">
        <v>140.4</v>
      </c>
      <c r="O183" s="256">
        <v>203010500</v>
      </c>
      <c r="P183" s="257">
        <v>1.2286427337300825E-2</v>
      </c>
    </row>
    <row r="184" spans="1:16" ht="12.75" customHeight="1">
      <c r="A184" s="248">
        <v>174</v>
      </c>
      <c r="B184" s="261" t="s">
        <v>87</v>
      </c>
      <c r="C184" s="253" t="s">
        <v>229</v>
      </c>
      <c r="D184" s="254">
        <v>45351</v>
      </c>
      <c r="E184" s="253">
        <v>4032.8</v>
      </c>
      <c r="F184" s="253">
        <v>4052.7833333333333</v>
      </c>
      <c r="G184" s="255">
        <v>3996.2666666666664</v>
      </c>
      <c r="H184" s="255">
        <v>3959.7333333333331</v>
      </c>
      <c r="I184" s="255">
        <v>3903.2166666666662</v>
      </c>
      <c r="J184" s="255">
        <v>4089.3166666666666</v>
      </c>
      <c r="K184" s="255">
        <v>4145.8333333333339</v>
      </c>
      <c r="L184" s="255">
        <v>4182.3666666666668</v>
      </c>
      <c r="M184" s="256">
        <v>4109.3</v>
      </c>
      <c r="N184" s="256">
        <v>4016.25</v>
      </c>
      <c r="O184" s="256">
        <v>12058375</v>
      </c>
      <c r="P184" s="257">
        <v>-3.413314820439392E-3</v>
      </c>
    </row>
    <row r="185" spans="1:16" ht="12.75" customHeight="1">
      <c r="A185" s="248">
        <v>175</v>
      </c>
      <c r="B185" s="261" t="s">
        <v>87</v>
      </c>
      <c r="C185" s="253" t="s">
        <v>230</v>
      </c>
      <c r="D185" s="254">
        <v>45351</v>
      </c>
      <c r="E185" s="253">
        <v>1321</v>
      </c>
      <c r="F185" s="253">
        <v>1315.7333333333333</v>
      </c>
      <c r="G185" s="255">
        <v>1308.0166666666667</v>
      </c>
      <c r="H185" s="255">
        <v>1295.0333333333333</v>
      </c>
      <c r="I185" s="255">
        <v>1287.3166666666666</v>
      </c>
      <c r="J185" s="255">
        <v>1328.7166666666667</v>
      </c>
      <c r="K185" s="255">
        <v>1336.4333333333334</v>
      </c>
      <c r="L185" s="255">
        <v>1349.4166666666667</v>
      </c>
      <c r="M185" s="256">
        <v>1323.45</v>
      </c>
      <c r="N185" s="256">
        <v>1302.75</v>
      </c>
      <c r="O185" s="256">
        <v>13561200</v>
      </c>
      <c r="P185" s="257">
        <v>4.711948790896159E-3</v>
      </c>
    </row>
    <row r="186" spans="1:16" ht="12.75" customHeight="1">
      <c r="A186" s="248">
        <v>176</v>
      </c>
      <c r="B186" s="261" t="s">
        <v>59</v>
      </c>
      <c r="C186" s="253" t="s">
        <v>231</v>
      </c>
      <c r="D186" s="254">
        <v>45351</v>
      </c>
      <c r="E186" s="253">
        <v>3686.3</v>
      </c>
      <c r="F186" s="253">
        <v>3691.9</v>
      </c>
      <c r="G186" s="255">
        <v>3662.8500000000004</v>
      </c>
      <c r="H186" s="255">
        <v>3639.4</v>
      </c>
      <c r="I186" s="255">
        <v>3610.3500000000004</v>
      </c>
      <c r="J186" s="255">
        <v>3715.3500000000004</v>
      </c>
      <c r="K186" s="255">
        <v>3744.4000000000005</v>
      </c>
      <c r="L186" s="255">
        <v>3767.8500000000004</v>
      </c>
      <c r="M186" s="256">
        <v>3720.95</v>
      </c>
      <c r="N186" s="256">
        <v>3668.45</v>
      </c>
      <c r="O186" s="256">
        <v>5179125</v>
      </c>
      <c r="P186" s="257">
        <v>-2.6448238428895689E-2</v>
      </c>
    </row>
    <row r="187" spans="1:16" ht="12.75" customHeight="1">
      <c r="A187" s="248">
        <v>177</v>
      </c>
      <c r="B187" s="261" t="s">
        <v>43</v>
      </c>
      <c r="C187" s="253" t="s">
        <v>232</v>
      </c>
      <c r="D187" s="254">
        <v>45351</v>
      </c>
      <c r="E187" s="253">
        <v>2649.1</v>
      </c>
      <c r="F187" s="253">
        <v>2638.0333333333333</v>
      </c>
      <c r="G187" s="255">
        <v>2622.0666666666666</v>
      </c>
      <c r="H187" s="255">
        <v>2595.0333333333333</v>
      </c>
      <c r="I187" s="255">
        <v>2579.0666666666666</v>
      </c>
      <c r="J187" s="255">
        <v>2665.0666666666666</v>
      </c>
      <c r="K187" s="255">
        <v>2681.0333333333328</v>
      </c>
      <c r="L187" s="255">
        <v>2708.0666666666666</v>
      </c>
      <c r="M187" s="256">
        <v>2654</v>
      </c>
      <c r="N187" s="256">
        <v>2611</v>
      </c>
      <c r="O187" s="256">
        <v>1561000</v>
      </c>
      <c r="P187" s="257">
        <v>-1.5452538631346579E-2</v>
      </c>
    </row>
    <row r="188" spans="1:16" ht="12.75" customHeight="1">
      <c r="A188" s="248">
        <v>178</v>
      </c>
      <c r="B188" s="261" t="s">
        <v>45</v>
      </c>
      <c r="C188" s="253" t="s">
        <v>233</v>
      </c>
      <c r="D188" s="254">
        <v>45351</v>
      </c>
      <c r="E188" s="253">
        <v>4035.15</v>
      </c>
      <c r="F188" s="253">
        <v>4046.9833333333336</v>
      </c>
      <c r="G188" s="255">
        <v>4008.9666666666672</v>
      </c>
      <c r="H188" s="255">
        <v>3982.7833333333338</v>
      </c>
      <c r="I188" s="255">
        <v>3944.7666666666673</v>
      </c>
      <c r="J188" s="255">
        <v>4073.166666666667</v>
      </c>
      <c r="K188" s="255">
        <v>4111.1833333333334</v>
      </c>
      <c r="L188" s="255">
        <v>4137.3666666666668</v>
      </c>
      <c r="M188" s="256">
        <v>4085</v>
      </c>
      <c r="N188" s="256">
        <v>4020.8</v>
      </c>
      <c r="O188" s="256">
        <v>2822400</v>
      </c>
      <c r="P188" s="257">
        <v>-2.2308438409311349E-2</v>
      </c>
    </row>
    <row r="189" spans="1:16" ht="12.75" customHeight="1">
      <c r="A189" s="248">
        <v>179</v>
      </c>
      <c r="B189" s="261" t="s">
        <v>56</v>
      </c>
      <c r="C189" s="253" t="s">
        <v>234</v>
      </c>
      <c r="D189" s="254">
        <v>45351</v>
      </c>
      <c r="E189" s="253">
        <v>2118.6999999999998</v>
      </c>
      <c r="F189" s="253">
        <v>2117.9333333333329</v>
      </c>
      <c r="G189" s="255">
        <v>2099.766666666666</v>
      </c>
      <c r="H189" s="255">
        <v>2080.833333333333</v>
      </c>
      <c r="I189" s="255">
        <v>2062.6666666666661</v>
      </c>
      <c r="J189" s="255">
        <v>2136.8666666666659</v>
      </c>
      <c r="K189" s="255">
        <v>2155.0333333333328</v>
      </c>
      <c r="L189" s="255">
        <v>2173.9666666666658</v>
      </c>
      <c r="M189" s="256">
        <v>2136.1</v>
      </c>
      <c r="N189" s="256">
        <v>2099</v>
      </c>
      <c r="O189" s="256">
        <v>5233550</v>
      </c>
      <c r="P189" s="257">
        <v>-2.6434012631030665E-2</v>
      </c>
    </row>
    <row r="190" spans="1:16" ht="12.75" customHeight="1">
      <c r="A190" s="248">
        <v>180</v>
      </c>
      <c r="B190" s="261" t="s">
        <v>59</v>
      </c>
      <c r="C190" s="253" t="s">
        <v>235</v>
      </c>
      <c r="D190" s="254">
        <v>45351</v>
      </c>
      <c r="E190" s="253">
        <v>1731.95</v>
      </c>
      <c r="F190" s="253">
        <v>1739.9666666666665</v>
      </c>
      <c r="G190" s="255">
        <v>1712.4833333333329</v>
      </c>
      <c r="H190" s="255">
        <v>1693.0166666666664</v>
      </c>
      <c r="I190" s="255">
        <v>1665.5333333333328</v>
      </c>
      <c r="J190" s="255">
        <v>1759.4333333333329</v>
      </c>
      <c r="K190" s="255">
        <v>1786.9166666666665</v>
      </c>
      <c r="L190" s="255">
        <v>1806.383333333333</v>
      </c>
      <c r="M190" s="256">
        <v>1767.45</v>
      </c>
      <c r="N190" s="256">
        <v>1720.5</v>
      </c>
      <c r="O190" s="256">
        <v>2460400</v>
      </c>
      <c r="P190" s="257">
        <v>2.4654339496918209E-2</v>
      </c>
    </row>
    <row r="191" spans="1:16" ht="12.75" customHeight="1">
      <c r="A191" s="248">
        <v>181</v>
      </c>
      <c r="B191" s="261" t="s">
        <v>49</v>
      </c>
      <c r="C191" s="253" t="s">
        <v>236</v>
      </c>
      <c r="D191" s="254">
        <v>45351</v>
      </c>
      <c r="E191" s="253">
        <v>9980</v>
      </c>
      <c r="F191" s="253">
        <v>9948.1</v>
      </c>
      <c r="G191" s="255">
        <v>9896.2000000000007</v>
      </c>
      <c r="H191" s="255">
        <v>9812.4</v>
      </c>
      <c r="I191" s="255">
        <v>9760.5</v>
      </c>
      <c r="J191" s="255">
        <v>10031.900000000001</v>
      </c>
      <c r="K191" s="255">
        <v>10083.799999999999</v>
      </c>
      <c r="L191" s="255">
        <v>10167.600000000002</v>
      </c>
      <c r="M191" s="256">
        <v>10000</v>
      </c>
      <c r="N191" s="256">
        <v>9864.2999999999993</v>
      </c>
      <c r="O191" s="256">
        <v>1905600</v>
      </c>
      <c r="P191" s="257">
        <v>-2.3620433468258442E-2</v>
      </c>
    </row>
    <row r="192" spans="1:16" ht="12.75" customHeight="1">
      <c r="A192" s="248">
        <v>182</v>
      </c>
      <c r="B192" s="261" t="s">
        <v>39</v>
      </c>
      <c r="C192" s="253" t="s">
        <v>237</v>
      </c>
      <c r="D192" s="254">
        <v>45351</v>
      </c>
      <c r="E192" s="253">
        <v>498.75</v>
      </c>
      <c r="F192" s="253">
        <v>500.09999999999997</v>
      </c>
      <c r="G192" s="255">
        <v>494.39999999999992</v>
      </c>
      <c r="H192" s="255">
        <v>490.04999999999995</v>
      </c>
      <c r="I192" s="255">
        <v>484.34999999999991</v>
      </c>
      <c r="J192" s="255">
        <v>504.44999999999993</v>
      </c>
      <c r="K192" s="255">
        <v>510.15</v>
      </c>
      <c r="L192" s="255">
        <v>514.5</v>
      </c>
      <c r="M192" s="256">
        <v>505.8</v>
      </c>
      <c r="N192" s="256">
        <v>495.75</v>
      </c>
      <c r="O192" s="256">
        <v>42191500</v>
      </c>
      <c r="P192" s="257">
        <v>8.8905467997140112E-3</v>
      </c>
    </row>
    <row r="193" spans="1:16" ht="12.75" customHeight="1">
      <c r="A193" s="248">
        <v>183</v>
      </c>
      <c r="B193" s="261" t="s">
        <v>132</v>
      </c>
      <c r="C193" s="253" t="s">
        <v>238</v>
      </c>
      <c r="D193" s="254">
        <v>45351</v>
      </c>
      <c r="E193" s="253">
        <v>270.45</v>
      </c>
      <c r="F193" s="253">
        <v>270.33333333333331</v>
      </c>
      <c r="G193" s="255">
        <v>268.21666666666664</v>
      </c>
      <c r="H193" s="255">
        <v>265.98333333333335</v>
      </c>
      <c r="I193" s="255">
        <v>263.86666666666667</v>
      </c>
      <c r="J193" s="255">
        <v>272.56666666666661</v>
      </c>
      <c r="K193" s="255">
        <v>274.68333333333328</v>
      </c>
      <c r="L193" s="255">
        <v>276.91666666666657</v>
      </c>
      <c r="M193" s="256">
        <v>272.45</v>
      </c>
      <c r="N193" s="256">
        <v>268.10000000000002</v>
      </c>
      <c r="O193" s="256">
        <v>140532300</v>
      </c>
      <c r="P193" s="257">
        <v>1.5736415047946889E-3</v>
      </c>
    </row>
    <row r="194" spans="1:16" ht="12.75" customHeight="1">
      <c r="A194" s="248">
        <v>184</v>
      </c>
      <c r="B194" s="261" t="s">
        <v>41</v>
      </c>
      <c r="C194" s="253" t="s">
        <v>239</v>
      </c>
      <c r="D194" s="254">
        <v>45351</v>
      </c>
      <c r="E194" s="253">
        <v>1109.25</v>
      </c>
      <c r="F194" s="253">
        <v>1103.7</v>
      </c>
      <c r="G194" s="255">
        <v>1093.4000000000001</v>
      </c>
      <c r="H194" s="255">
        <v>1077.55</v>
      </c>
      <c r="I194" s="255">
        <v>1067.25</v>
      </c>
      <c r="J194" s="255">
        <v>1119.5500000000002</v>
      </c>
      <c r="K194" s="255">
        <v>1129.8499999999999</v>
      </c>
      <c r="L194" s="255">
        <v>1145.7000000000003</v>
      </c>
      <c r="M194" s="256">
        <v>1114</v>
      </c>
      <c r="N194" s="256">
        <v>1087.8499999999999</v>
      </c>
      <c r="O194" s="256">
        <v>7966800</v>
      </c>
      <c r="P194" s="257">
        <v>2.0756457564575646E-2</v>
      </c>
    </row>
    <row r="195" spans="1:16" ht="12.75" customHeight="1">
      <c r="A195" s="248">
        <v>185</v>
      </c>
      <c r="B195" s="261" t="s">
        <v>87</v>
      </c>
      <c r="C195" s="253" t="s">
        <v>240</v>
      </c>
      <c r="D195" s="254">
        <v>45351</v>
      </c>
      <c r="E195" s="253">
        <v>532.04999999999995</v>
      </c>
      <c r="F195" s="253">
        <v>532.54999999999995</v>
      </c>
      <c r="G195" s="255">
        <v>526.69999999999993</v>
      </c>
      <c r="H195" s="255">
        <v>521.35</v>
      </c>
      <c r="I195" s="255">
        <v>515.5</v>
      </c>
      <c r="J195" s="255">
        <v>537.89999999999986</v>
      </c>
      <c r="K195" s="255">
        <v>543.74999999999977</v>
      </c>
      <c r="L195" s="255">
        <v>549.0999999999998</v>
      </c>
      <c r="M195" s="256">
        <v>538.4</v>
      </c>
      <c r="N195" s="256">
        <v>527.20000000000005</v>
      </c>
      <c r="O195" s="256">
        <v>52224000</v>
      </c>
      <c r="P195" s="257">
        <v>2.9358720397362741E-2</v>
      </c>
    </row>
    <row r="196" spans="1:16" ht="12.75" customHeight="1">
      <c r="A196" s="248">
        <v>186</v>
      </c>
      <c r="B196" s="261" t="s">
        <v>205</v>
      </c>
      <c r="C196" s="253" t="s">
        <v>241</v>
      </c>
      <c r="D196" s="254">
        <v>45351</v>
      </c>
      <c r="E196" s="253">
        <v>193</v>
      </c>
      <c r="F196" s="253">
        <v>193.25</v>
      </c>
      <c r="G196" s="255">
        <v>184.3</v>
      </c>
      <c r="H196" s="255">
        <v>175.60000000000002</v>
      </c>
      <c r="I196" s="255">
        <v>166.65000000000003</v>
      </c>
      <c r="J196" s="255">
        <v>201.95</v>
      </c>
      <c r="K196" s="255">
        <v>210.89999999999998</v>
      </c>
      <c r="L196" s="255">
        <v>219.59999999999997</v>
      </c>
      <c r="M196" s="256">
        <v>202.2</v>
      </c>
      <c r="N196" s="256">
        <v>184.55</v>
      </c>
      <c r="O196" s="256">
        <v>109212000</v>
      </c>
      <c r="P196" s="257">
        <v>-6.416452442159383E-2</v>
      </c>
    </row>
    <row r="197" spans="1:16" ht="12.75" customHeight="1">
      <c r="A197" s="248">
        <v>187</v>
      </c>
      <c r="B197" s="261" t="s">
        <v>43</v>
      </c>
      <c r="C197" s="253" t="s">
        <v>242</v>
      </c>
      <c r="D197" s="254">
        <v>45351</v>
      </c>
      <c r="E197" s="253">
        <v>898.45</v>
      </c>
      <c r="F197" s="253">
        <v>900.63333333333333</v>
      </c>
      <c r="G197" s="255">
        <v>889.26666666666665</v>
      </c>
      <c r="H197" s="255">
        <v>880.08333333333337</v>
      </c>
      <c r="I197" s="255">
        <v>868.7166666666667</v>
      </c>
      <c r="J197" s="255">
        <v>909.81666666666661</v>
      </c>
      <c r="K197" s="255">
        <v>921.18333333333317</v>
      </c>
      <c r="L197" s="255">
        <v>930.36666666666656</v>
      </c>
      <c r="M197" s="256">
        <v>912</v>
      </c>
      <c r="N197" s="256">
        <v>891.45</v>
      </c>
      <c r="O197" s="256">
        <v>7242300</v>
      </c>
      <c r="P197" s="257">
        <v>-1.9615009746588693E-2</v>
      </c>
    </row>
    <row r="198" spans="1:16" ht="12.75" customHeight="1">
      <c r="A198" s="248"/>
      <c r="B198" s="249"/>
      <c r="C198" s="253"/>
      <c r="D198" s="254"/>
      <c r="E198" s="253"/>
      <c r="F198" s="253"/>
      <c r="G198" s="255"/>
      <c r="H198" s="255"/>
      <c r="I198" s="255"/>
      <c r="J198" s="255"/>
      <c r="K198" s="255"/>
      <c r="L198" s="255"/>
      <c r="M198" s="256"/>
      <c r="N198" s="256"/>
      <c r="O198" s="256"/>
      <c r="P198" s="257"/>
    </row>
    <row r="199" spans="1:16" ht="12.75" customHeight="1">
      <c r="A199" s="242"/>
      <c r="B199" s="249"/>
      <c r="C199" s="242"/>
      <c r="D199" s="243"/>
      <c r="E199" s="244"/>
      <c r="F199" s="244"/>
      <c r="G199" s="245"/>
      <c r="H199" s="245"/>
      <c r="I199" s="245"/>
      <c r="J199" s="245"/>
      <c r="K199" s="245"/>
      <c r="L199" s="245"/>
      <c r="M199" s="242"/>
      <c r="N199" s="242"/>
      <c r="O199" s="246"/>
      <c r="P199" s="247"/>
    </row>
    <row r="200" spans="1:16" ht="12.75" customHeight="1">
      <c r="A200" s="24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2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F212" sqref="F212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3" t="s">
        <v>16</v>
      </c>
      <c r="B8" s="355"/>
      <c r="C8" s="358" t="s">
        <v>20</v>
      </c>
      <c r="D8" s="358" t="s">
        <v>21</v>
      </c>
      <c r="E8" s="350" t="s">
        <v>22</v>
      </c>
      <c r="F8" s="351"/>
      <c r="G8" s="352"/>
      <c r="H8" s="350" t="s">
        <v>23</v>
      </c>
      <c r="I8" s="351"/>
      <c r="J8" s="352"/>
      <c r="K8" s="26"/>
      <c r="L8" s="48"/>
      <c r="M8" s="48"/>
      <c r="N8" s="1"/>
      <c r="O8" s="1"/>
    </row>
    <row r="9" spans="1:15" ht="36" customHeight="1">
      <c r="A9" s="354"/>
      <c r="B9" s="357"/>
      <c r="C9" s="357"/>
      <c r="D9" s="3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22196.95</v>
      </c>
      <c r="D10" s="34">
        <v>22152.799999999999</v>
      </c>
      <c r="E10" s="34">
        <v>22090</v>
      </c>
      <c r="F10" s="34">
        <v>21983.05</v>
      </c>
      <c r="G10" s="34">
        <v>21920.25</v>
      </c>
      <c r="H10" s="34">
        <v>22259.75</v>
      </c>
      <c r="I10" s="34">
        <v>22322.549999999996</v>
      </c>
      <c r="J10" s="34">
        <v>22429.5</v>
      </c>
      <c r="K10" s="34">
        <v>22215.599999999999</v>
      </c>
      <c r="L10" s="34">
        <v>22045.85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47094.2</v>
      </c>
      <c r="D11" s="34">
        <v>46866.25</v>
      </c>
      <c r="E11" s="34">
        <v>46595.75</v>
      </c>
      <c r="F11" s="34">
        <v>46097.3</v>
      </c>
      <c r="G11" s="34">
        <v>45826.8</v>
      </c>
      <c r="H11" s="34">
        <v>47364.7</v>
      </c>
      <c r="I11" s="34">
        <v>47635.199999999997</v>
      </c>
      <c r="J11" s="34">
        <v>48133.649999999994</v>
      </c>
      <c r="K11" s="34">
        <v>47136.75</v>
      </c>
      <c r="L11" s="34">
        <v>46367.8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5897.7</v>
      </c>
      <c r="D12" s="36">
        <v>5882.5333333333328</v>
      </c>
      <c r="E12" s="36">
        <v>5843.9166666666661</v>
      </c>
      <c r="F12" s="36">
        <v>5790.1333333333332</v>
      </c>
      <c r="G12" s="36">
        <v>5751.5166666666664</v>
      </c>
      <c r="H12" s="36">
        <v>5936.3166666666657</v>
      </c>
      <c r="I12" s="36">
        <v>5974.9333333333325</v>
      </c>
      <c r="J12" s="36">
        <v>6028.7166666666653</v>
      </c>
      <c r="K12" s="36">
        <v>5921.15</v>
      </c>
      <c r="L12" s="36">
        <v>5828.75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8157.15</v>
      </c>
      <c r="D13" s="36">
        <v>8141.3</v>
      </c>
      <c r="E13" s="36">
        <v>8114.75</v>
      </c>
      <c r="F13" s="36">
        <v>8072.3499999999995</v>
      </c>
      <c r="G13" s="36">
        <v>8045.7999999999993</v>
      </c>
      <c r="H13" s="36">
        <v>8183.7000000000007</v>
      </c>
      <c r="I13" s="36">
        <v>8210.2500000000018</v>
      </c>
      <c r="J13" s="36">
        <v>8252.6500000000015</v>
      </c>
      <c r="K13" s="36">
        <v>8167.85</v>
      </c>
      <c r="L13" s="36">
        <v>8098.9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38029.699999999997</v>
      </c>
      <c r="D14" s="36">
        <v>38052.6</v>
      </c>
      <c r="E14" s="36">
        <v>37757.299999999996</v>
      </c>
      <c r="F14" s="36">
        <v>37484.899999999994</v>
      </c>
      <c r="G14" s="36">
        <v>37189.599999999991</v>
      </c>
      <c r="H14" s="36">
        <v>38325</v>
      </c>
      <c r="I14" s="36">
        <v>38620.300000000003</v>
      </c>
      <c r="J14" s="36">
        <v>38892.700000000004</v>
      </c>
      <c r="K14" s="36">
        <v>38347.9</v>
      </c>
      <c r="L14" s="36">
        <v>37780.199999999997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9462.2000000000007</v>
      </c>
      <c r="D15" s="36">
        <v>9432.9166666666661</v>
      </c>
      <c r="E15" s="36">
        <v>9383.0333333333328</v>
      </c>
      <c r="F15" s="36">
        <v>9303.8666666666668</v>
      </c>
      <c r="G15" s="36">
        <v>9253.9833333333336</v>
      </c>
      <c r="H15" s="36">
        <v>9512.0833333333321</v>
      </c>
      <c r="I15" s="36">
        <v>9561.9666666666672</v>
      </c>
      <c r="J15" s="36">
        <v>9641.1333333333314</v>
      </c>
      <c r="K15" s="36">
        <v>9482.7999999999993</v>
      </c>
      <c r="L15" s="36">
        <v>9353.75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13984</v>
      </c>
      <c r="D16" s="36">
        <v>13978.016666666668</v>
      </c>
      <c r="E16" s="36">
        <v>13928.383333333337</v>
      </c>
      <c r="F16" s="36">
        <v>13872.766666666668</v>
      </c>
      <c r="G16" s="36">
        <v>13823.133333333337</v>
      </c>
      <c r="H16" s="36">
        <v>14033.633333333337</v>
      </c>
      <c r="I16" s="36">
        <v>14083.266666666668</v>
      </c>
      <c r="J16" s="36">
        <v>14138.883333333337</v>
      </c>
      <c r="K16" s="36">
        <v>14027.65</v>
      </c>
      <c r="L16" s="36">
        <v>13922.4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4524.5</v>
      </c>
      <c r="D17" s="36">
        <v>4511.0333333333338</v>
      </c>
      <c r="E17" s="36">
        <v>4475.0666666666675</v>
      </c>
      <c r="F17" s="36">
        <v>4425.6333333333341</v>
      </c>
      <c r="G17" s="36">
        <v>4389.6666666666679</v>
      </c>
      <c r="H17" s="36">
        <v>4560.4666666666672</v>
      </c>
      <c r="I17" s="36">
        <v>4596.4333333333325</v>
      </c>
      <c r="J17" s="36">
        <v>4645.8666666666668</v>
      </c>
      <c r="K17" s="31">
        <v>4547</v>
      </c>
      <c r="L17" s="31">
        <v>4461.6000000000004</v>
      </c>
      <c r="M17" s="31">
        <v>1.6917199999999999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2686.7</v>
      </c>
      <c r="D18" s="36">
        <v>2686.2999999999997</v>
      </c>
      <c r="E18" s="36">
        <v>2657.5999999999995</v>
      </c>
      <c r="F18" s="36">
        <v>2628.4999999999995</v>
      </c>
      <c r="G18" s="36">
        <v>2599.7999999999993</v>
      </c>
      <c r="H18" s="36">
        <v>2715.3999999999996</v>
      </c>
      <c r="I18" s="36">
        <v>2744.0999999999995</v>
      </c>
      <c r="J18" s="36">
        <v>2773.2</v>
      </c>
      <c r="K18" s="31">
        <v>2715</v>
      </c>
      <c r="L18" s="31">
        <v>2657.2</v>
      </c>
      <c r="M18" s="31">
        <v>4.5987600000000004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1439.55</v>
      </c>
      <c r="D19" s="36">
        <v>1428.6500000000003</v>
      </c>
      <c r="E19" s="36">
        <v>1413.3000000000006</v>
      </c>
      <c r="F19" s="36">
        <v>1387.0500000000004</v>
      </c>
      <c r="G19" s="36">
        <v>1371.7000000000007</v>
      </c>
      <c r="H19" s="36">
        <v>1454.9000000000005</v>
      </c>
      <c r="I19" s="36">
        <v>1470.2500000000005</v>
      </c>
      <c r="J19" s="36">
        <v>1496.5000000000005</v>
      </c>
      <c r="K19" s="31">
        <v>1444</v>
      </c>
      <c r="L19" s="31">
        <v>1402.4</v>
      </c>
      <c r="M19" s="31">
        <v>6.88802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599.1</v>
      </c>
      <c r="D20" s="36">
        <v>602.44999999999993</v>
      </c>
      <c r="E20" s="36">
        <v>594.49999999999989</v>
      </c>
      <c r="F20" s="36">
        <v>589.9</v>
      </c>
      <c r="G20" s="36">
        <v>581.94999999999993</v>
      </c>
      <c r="H20" s="36">
        <v>607.04999999999984</v>
      </c>
      <c r="I20" s="36">
        <v>614.99999999999989</v>
      </c>
      <c r="J20" s="36">
        <v>619.5999999999998</v>
      </c>
      <c r="K20" s="31">
        <v>610.4</v>
      </c>
      <c r="L20" s="31">
        <v>597.85</v>
      </c>
      <c r="M20" s="31">
        <v>29.35294</v>
      </c>
      <c r="N20" s="1"/>
      <c r="O20" s="1"/>
    </row>
    <row r="21" spans="1:15" ht="12.75" customHeight="1">
      <c r="A21" s="51">
        <v>12</v>
      </c>
      <c r="B21" s="53" t="s">
        <v>1030</v>
      </c>
      <c r="C21" s="31">
        <v>1069.8</v>
      </c>
      <c r="D21" s="36">
        <v>1070.1666666666667</v>
      </c>
      <c r="E21" s="36">
        <v>1060.6333333333334</v>
      </c>
      <c r="F21" s="36">
        <v>1051.4666666666667</v>
      </c>
      <c r="G21" s="36">
        <v>1041.9333333333334</v>
      </c>
      <c r="H21" s="36">
        <v>1079.3333333333335</v>
      </c>
      <c r="I21" s="36">
        <v>1088.8666666666668</v>
      </c>
      <c r="J21" s="36">
        <v>1098.0333333333335</v>
      </c>
      <c r="K21" s="31">
        <v>1079.7</v>
      </c>
      <c r="L21" s="31">
        <v>1061</v>
      </c>
      <c r="M21" s="31">
        <v>26.62527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3228.6</v>
      </c>
      <c r="D22" s="36">
        <v>3236.1833333333329</v>
      </c>
      <c r="E22" s="36">
        <v>3202.5666666666657</v>
      </c>
      <c r="F22" s="36">
        <v>3176.5333333333328</v>
      </c>
      <c r="G22" s="36">
        <v>3142.9166666666656</v>
      </c>
      <c r="H22" s="36">
        <v>3262.2166666666658</v>
      </c>
      <c r="I22" s="36">
        <v>3295.8333333333335</v>
      </c>
      <c r="J22" s="36">
        <v>3321.8666666666659</v>
      </c>
      <c r="K22" s="31">
        <v>3269.8</v>
      </c>
      <c r="L22" s="31">
        <v>3210.15</v>
      </c>
      <c r="M22" s="31">
        <v>14.676299999999999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1926.65</v>
      </c>
      <c r="D23" s="36">
        <v>1936.8833333333332</v>
      </c>
      <c r="E23" s="36">
        <v>1909.7666666666664</v>
      </c>
      <c r="F23" s="36">
        <v>1892.8833333333332</v>
      </c>
      <c r="G23" s="36">
        <v>1865.7666666666664</v>
      </c>
      <c r="H23" s="36">
        <v>1953.7666666666664</v>
      </c>
      <c r="I23" s="36">
        <v>1980.8833333333332</v>
      </c>
      <c r="J23" s="36">
        <v>1997.7666666666664</v>
      </c>
      <c r="K23" s="31">
        <v>1964</v>
      </c>
      <c r="L23" s="31">
        <v>1920</v>
      </c>
      <c r="M23" s="31">
        <v>12.525259999999999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1300.5</v>
      </c>
      <c r="D24" s="36">
        <v>1302.3666666666668</v>
      </c>
      <c r="E24" s="36">
        <v>1291.8333333333335</v>
      </c>
      <c r="F24" s="36">
        <v>1283.1666666666667</v>
      </c>
      <c r="G24" s="36">
        <v>1272.6333333333334</v>
      </c>
      <c r="H24" s="36">
        <v>1311.0333333333335</v>
      </c>
      <c r="I24" s="36">
        <v>1321.5666666666668</v>
      </c>
      <c r="J24" s="36">
        <v>1330.2333333333336</v>
      </c>
      <c r="K24" s="31">
        <v>1312.9</v>
      </c>
      <c r="L24" s="31">
        <v>1293.7</v>
      </c>
      <c r="M24" s="31">
        <v>18.56718</v>
      </c>
      <c r="N24" s="1"/>
      <c r="O24" s="1"/>
    </row>
    <row r="25" spans="1:15" ht="12.75" customHeight="1">
      <c r="A25" s="51">
        <v>16</v>
      </c>
      <c r="B25" s="53" t="s">
        <v>828</v>
      </c>
      <c r="C25" s="31">
        <v>553.65</v>
      </c>
      <c r="D25" s="36">
        <v>558.81666666666672</v>
      </c>
      <c r="E25" s="36">
        <v>546.78333333333342</v>
      </c>
      <c r="F25" s="36">
        <v>539.91666666666674</v>
      </c>
      <c r="G25" s="36">
        <v>527.88333333333344</v>
      </c>
      <c r="H25" s="36">
        <v>565.68333333333339</v>
      </c>
      <c r="I25" s="36">
        <v>577.7166666666667</v>
      </c>
      <c r="J25" s="36">
        <v>584.58333333333337</v>
      </c>
      <c r="K25" s="31">
        <v>570.85</v>
      </c>
      <c r="L25" s="31">
        <v>551.95000000000005</v>
      </c>
      <c r="M25" s="31">
        <v>11.93009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1012.05</v>
      </c>
      <c r="D26" s="36">
        <v>1011.35</v>
      </c>
      <c r="E26" s="36">
        <v>1004.7</v>
      </c>
      <c r="F26" s="36">
        <v>997.35</v>
      </c>
      <c r="G26" s="36">
        <v>990.7</v>
      </c>
      <c r="H26" s="36">
        <v>1018.7</v>
      </c>
      <c r="I26" s="36">
        <v>1025.3499999999999</v>
      </c>
      <c r="J26" s="36">
        <v>1032.7</v>
      </c>
      <c r="K26" s="31">
        <v>1018</v>
      </c>
      <c r="L26" s="31">
        <v>1004</v>
      </c>
      <c r="M26" s="31">
        <v>25.926929999999999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369.7</v>
      </c>
      <c r="D27" s="36">
        <v>370.15000000000003</v>
      </c>
      <c r="E27" s="36">
        <v>361.35000000000008</v>
      </c>
      <c r="F27" s="36">
        <v>353.00000000000006</v>
      </c>
      <c r="G27" s="36">
        <v>344.2000000000001</v>
      </c>
      <c r="H27" s="36">
        <v>378.50000000000006</v>
      </c>
      <c r="I27" s="36">
        <v>387.3</v>
      </c>
      <c r="J27" s="36">
        <v>395.65000000000003</v>
      </c>
      <c r="K27" s="31">
        <v>378.95</v>
      </c>
      <c r="L27" s="31">
        <v>361.8</v>
      </c>
      <c r="M27" s="31">
        <v>57.217660000000002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183.95</v>
      </c>
      <c r="D28" s="36">
        <v>183.68333333333331</v>
      </c>
      <c r="E28" s="36">
        <v>182.71666666666661</v>
      </c>
      <c r="F28" s="36">
        <v>181.48333333333329</v>
      </c>
      <c r="G28" s="36">
        <v>180.51666666666659</v>
      </c>
      <c r="H28" s="36">
        <v>184.91666666666663</v>
      </c>
      <c r="I28" s="36">
        <v>185.88333333333333</v>
      </c>
      <c r="J28" s="36">
        <v>187.11666666666665</v>
      </c>
      <c r="K28" s="31">
        <v>184.65</v>
      </c>
      <c r="L28" s="31">
        <v>182.45</v>
      </c>
      <c r="M28" s="31">
        <v>25.992509999999999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235.2</v>
      </c>
      <c r="D29" s="36">
        <v>235.18333333333331</v>
      </c>
      <c r="E29" s="36">
        <v>232.26666666666662</v>
      </c>
      <c r="F29" s="36">
        <v>229.33333333333331</v>
      </c>
      <c r="G29" s="36">
        <v>226.41666666666663</v>
      </c>
      <c r="H29" s="36">
        <v>238.11666666666662</v>
      </c>
      <c r="I29" s="36">
        <v>241.0333333333333</v>
      </c>
      <c r="J29" s="36">
        <v>243.96666666666661</v>
      </c>
      <c r="K29" s="31">
        <v>238.1</v>
      </c>
      <c r="L29" s="31">
        <v>232.25</v>
      </c>
      <c r="M29" s="31">
        <v>29.005310000000001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5402.85</v>
      </c>
      <c r="D30" s="36">
        <v>5407.9333333333334</v>
      </c>
      <c r="E30" s="36">
        <v>5345.8666666666668</v>
      </c>
      <c r="F30" s="36">
        <v>5288.8833333333332</v>
      </c>
      <c r="G30" s="36">
        <v>5226.8166666666666</v>
      </c>
      <c r="H30" s="36">
        <v>5464.916666666667</v>
      </c>
      <c r="I30" s="36">
        <v>5526.9833333333345</v>
      </c>
      <c r="J30" s="36">
        <v>5583.9666666666672</v>
      </c>
      <c r="K30" s="31">
        <v>5470</v>
      </c>
      <c r="L30" s="31">
        <v>5350.95</v>
      </c>
      <c r="M30" s="31">
        <v>1.2195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588.79999999999995</v>
      </c>
      <c r="D31" s="36">
        <v>586.08333333333337</v>
      </c>
      <c r="E31" s="36">
        <v>582.16666666666674</v>
      </c>
      <c r="F31" s="36">
        <v>575.53333333333342</v>
      </c>
      <c r="G31" s="36">
        <v>571.61666666666679</v>
      </c>
      <c r="H31" s="36">
        <v>592.7166666666667</v>
      </c>
      <c r="I31" s="36">
        <v>596.63333333333344</v>
      </c>
      <c r="J31" s="36">
        <v>603.26666666666665</v>
      </c>
      <c r="K31" s="31">
        <v>590</v>
      </c>
      <c r="L31" s="31">
        <v>579.45000000000005</v>
      </c>
      <c r="M31" s="31">
        <v>18.672630000000002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6759.45</v>
      </c>
      <c r="D32" s="36">
        <v>6727.4333333333343</v>
      </c>
      <c r="E32" s="36">
        <v>6669.8666666666686</v>
      </c>
      <c r="F32" s="36">
        <v>6580.2833333333347</v>
      </c>
      <c r="G32" s="36">
        <v>6522.716666666669</v>
      </c>
      <c r="H32" s="36">
        <v>6817.0166666666682</v>
      </c>
      <c r="I32" s="36">
        <v>6874.5833333333339</v>
      </c>
      <c r="J32" s="36">
        <v>6964.1666666666679</v>
      </c>
      <c r="K32" s="31">
        <v>6785</v>
      </c>
      <c r="L32" s="31">
        <v>6637.85</v>
      </c>
      <c r="M32" s="31">
        <v>5.5925099999999999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518.20000000000005</v>
      </c>
      <c r="D33" s="36">
        <v>522.35</v>
      </c>
      <c r="E33" s="36">
        <v>511.90000000000009</v>
      </c>
      <c r="F33" s="36">
        <v>505.6</v>
      </c>
      <c r="G33" s="36">
        <v>495.15000000000009</v>
      </c>
      <c r="H33" s="36">
        <v>528.65000000000009</v>
      </c>
      <c r="I33" s="36">
        <v>539.10000000000014</v>
      </c>
      <c r="J33" s="36">
        <v>545.40000000000009</v>
      </c>
      <c r="K33" s="31">
        <v>532.79999999999995</v>
      </c>
      <c r="L33" s="31">
        <v>516.04999999999995</v>
      </c>
      <c r="M33" s="31">
        <v>17.86636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172.95</v>
      </c>
      <c r="D34" s="36">
        <v>173.1</v>
      </c>
      <c r="E34" s="36">
        <v>171.35</v>
      </c>
      <c r="F34" s="36">
        <v>169.75</v>
      </c>
      <c r="G34" s="36">
        <v>168</v>
      </c>
      <c r="H34" s="36">
        <v>174.7</v>
      </c>
      <c r="I34" s="36">
        <v>176.45</v>
      </c>
      <c r="J34" s="36">
        <v>178.04999999999998</v>
      </c>
      <c r="K34" s="31">
        <v>174.85</v>
      </c>
      <c r="L34" s="31">
        <v>171.5</v>
      </c>
      <c r="M34" s="31">
        <v>168.54882000000001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3011.65</v>
      </c>
      <c r="D35" s="36">
        <v>3000.2833333333333</v>
      </c>
      <c r="E35" s="36">
        <v>2983.4666666666667</v>
      </c>
      <c r="F35" s="36">
        <v>2955.2833333333333</v>
      </c>
      <c r="G35" s="36">
        <v>2938.4666666666667</v>
      </c>
      <c r="H35" s="36">
        <v>3028.4666666666667</v>
      </c>
      <c r="I35" s="36">
        <v>3045.2833333333333</v>
      </c>
      <c r="J35" s="36">
        <v>3073.4666666666667</v>
      </c>
      <c r="K35" s="31">
        <v>3017.1</v>
      </c>
      <c r="L35" s="31">
        <v>2972.1</v>
      </c>
      <c r="M35" s="31">
        <v>7.2937099999999999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1952</v>
      </c>
      <c r="D36" s="36">
        <v>1960.6166666666668</v>
      </c>
      <c r="E36" s="36">
        <v>1936.2833333333335</v>
      </c>
      <c r="F36" s="36">
        <v>1920.5666666666668</v>
      </c>
      <c r="G36" s="36">
        <v>1896.2333333333336</v>
      </c>
      <c r="H36" s="36">
        <v>1976.3333333333335</v>
      </c>
      <c r="I36" s="36">
        <v>2000.6666666666665</v>
      </c>
      <c r="J36" s="36">
        <v>2016.3833333333334</v>
      </c>
      <c r="K36" s="31">
        <v>1984.95</v>
      </c>
      <c r="L36" s="31">
        <v>1944.9</v>
      </c>
      <c r="M36" s="31">
        <v>3.2923800000000001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1052.4000000000001</v>
      </c>
      <c r="D37" s="36">
        <v>1044.1833333333334</v>
      </c>
      <c r="E37" s="36">
        <v>1033.2666666666669</v>
      </c>
      <c r="F37" s="36">
        <v>1014.1333333333334</v>
      </c>
      <c r="G37" s="36">
        <v>1003.2166666666669</v>
      </c>
      <c r="H37" s="36">
        <v>1063.3166666666668</v>
      </c>
      <c r="I37" s="36">
        <v>1074.2333333333333</v>
      </c>
      <c r="J37" s="36">
        <v>1093.3666666666668</v>
      </c>
      <c r="K37" s="31">
        <v>1055.0999999999999</v>
      </c>
      <c r="L37" s="31">
        <v>1025.05</v>
      </c>
      <c r="M37" s="31">
        <v>17.547779999999999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3756.2</v>
      </c>
      <c r="D38" s="36">
        <v>3743.8666666666668</v>
      </c>
      <c r="E38" s="36">
        <v>3703.7333333333336</v>
      </c>
      <c r="F38" s="36">
        <v>3651.2666666666669</v>
      </c>
      <c r="G38" s="36">
        <v>3611.1333333333337</v>
      </c>
      <c r="H38" s="36">
        <v>3796.3333333333335</v>
      </c>
      <c r="I38" s="36">
        <v>3836.4666666666667</v>
      </c>
      <c r="J38" s="36">
        <v>3888.9333333333334</v>
      </c>
      <c r="K38" s="31">
        <v>3784</v>
      </c>
      <c r="L38" s="31">
        <v>3691.4</v>
      </c>
      <c r="M38" s="31">
        <v>3.1651799999999999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1088.5999999999999</v>
      </c>
      <c r="D39" s="36">
        <v>1078.9333333333334</v>
      </c>
      <c r="E39" s="36">
        <v>1067.3666666666668</v>
      </c>
      <c r="F39" s="36">
        <v>1046.1333333333334</v>
      </c>
      <c r="G39" s="36">
        <v>1034.5666666666668</v>
      </c>
      <c r="H39" s="36">
        <v>1100.1666666666667</v>
      </c>
      <c r="I39" s="36">
        <v>1111.7333333333333</v>
      </c>
      <c r="J39" s="36">
        <v>1132.9666666666667</v>
      </c>
      <c r="K39" s="31">
        <v>1090.5</v>
      </c>
      <c r="L39" s="31">
        <v>1057.7</v>
      </c>
      <c r="M39" s="31">
        <v>87.227999999999994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8295.2000000000007</v>
      </c>
      <c r="D40" s="36">
        <v>8346.3000000000011</v>
      </c>
      <c r="E40" s="36">
        <v>8187.6000000000022</v>
      </c>
      <c r="F40" s="36">
        <v>8080.0000000000018</v>
      </c>
      <c r="G40" s="36">
        <v>7921.3000000000029</v>
      </c>
      <c r="H40" s="36">
        <v>8453.9000000000015</v>
      </c>
      <c r="I40" s="36">
        <v>8612.6000000000022</v>
      </c>
      <c r="J40" s="36">
        <v>8720.2000000000007</v>
      </c>
      <c r="K40" s="31">
        <v>8505</v>
      </c>
      <c r="L40" s="31">
        <v>8238.7000000000007</v>
      </c>
      <c r="M40" s="31">
        <v>5.4708199999999998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6763.6</v>
      </c>
      <c r="D41" s="36">
        <v>6745.6166666666659</v>
      </c>
      <c r="E41" s="36">
        <v>6699.2333333333318</v>
      </c>
      <c r="F41" s="36">
        <v>6634.8666666666659</v>
      </c>
      <c r="G41" s="36">
        <v>6588.4833333333318</v>
      </c>
      <c r="H41" s="36">
        <v>6809.9833333333318</v>
      </c>
      <c r="I41" s="36">
        <v>6856.366666666665</v>
      </c>
      <c r="J41" s="36">
        <v>6920.7333333333318</v>
      </c>
      <c r="K41" s="31">
        <v>6792</v>
      </c>
      <c r="L41" s="31">
        <v>6681.25</v>
      </c>
      <c r="M41" s="31">
        <v>11.06709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1602.85</v>
      </c>
      <c r="D42" s="36">
        <v>1606.45</v>
      </c>
      <c r="E42" s="36">
        <v>1593.9</v>
      </c>
      <c r="F42" s="36">
        <v>1584.95</v>
      </c>
      <c r="G42" s="36">
        <v>1572.4</v>
      </c>
      <c r="H42" s="36">
        <v>1615.4</v>
      </c>
      <c r="I42" s="36">
        <v>1627.9499999999998</v>
      </c>
      <c r="J42" s="36">
        <v>1636.9</v>
      </c>
      <c r="K42" s="31">
        <v>1619</v>
      </c>
      <c r="L42" s="31">
        <v>1597.5</v>
      </c>
      <c r="M42" s="31">
        <v>12.325810000000001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8817.5</v>
      </c>
      <c r="D43" s="36">
        <v>8819.5166666666664</v>
      </c>
      <c r="E43" s="36">
        <v>8740.6833333333325</v>
      </c>
      <c r="F43" s="36">
        <v>8663.8666666666668</v>
      </c>
      <c r="G43" s="36">
        <v>8585.0333333333328</v>
      </c>
      <c r="H43" s="36">
        <v>8896.3333333333321</v>
      </c>
      <c r="I43" s="36">
        <v>8975.1666666666679</v>
      </c>
      <c r="J43" s="36">
        <v>9051.9833333333318</v>
      </c>
      <c r="K43" s="31">
        <v>8898.35</v>
      </c>
      <c r="L43" s="31">
        <v>8742.7000000000007</v>
      </c>
      <c r="M43" s="31">
        <v>0.1807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2294.5500000000002</v>
      </c>
      <c r="D44" s="36">
        <v>2299.8666666666668</v>
      </c>
      <c r="E44" s="36">
        <v>2272.2333333333336</v>
      </c>
      <c r="F44" s="36">
        <v>2249.916666666667</v>
      </c>
      <c r="G44" s="36">
        <v>2222.2833333333338</v>
      </c>
      <c r="H44" s="36">
        <v>2322.1833333333334</v>
      </c>
      <c r="I44" s="36">
        <v>2349.8166666666666</v>
      </c>
      <c r="J44" s="36">
        <v>2372.1333333333332</v>
      </c>
      <c r="K44" s="31">
        <v>2327.5</v>
      </c>
      <c r="L44" s="31">
        <v>2277.5500000000002</v>
      </c>
      <c r="M44" s="31">
        <v>2.3772500000000001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202.7</v>
      </c>
      <c r="D45" s="36">
        <v>203.36666666666667</v>
      </c>
      <c r="E45" s="36">
        <v>201.43333333333334</v>
      </c>
      <c r="F45" s="36">
        <v>200.16666666666666</v>
      </c>
      <c r="G45" s="36">
        <v>198.23333333333332</v>
      </c>
      <c r="H45" s="36">
        <v>204.63333333333335</v>
      </c>
      <c r="I45" s="36">
        <v>206.56666666666669</v>
      </c>
      <c r="J45" s="36">
        <v>207.83333333333337</v>
      </c>
      <c r="K45" s="31">
        <v>205.3</v>
      </c>
      <c r="L45" s="31">
        <v>202.1</v>
      </c>
      <c r="M45" s="31">
        <v>51.338720000000002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273.25</v>
      </c>
      <c r="D46" s="36">
        <v>272.59999999999997</v>
      </c>
      <c r="E46" s="36">
        <v>270.39999999999992</v>
      </c>
      <c r="F46" s="36">
        <v>267.54999999999995</v>
      </c>
      <c r="G46" s="36">
        <v>265.34999999999991</v>
      </c>
      <c r="H46" s="36">
        <v>275.44999999999993</v>
      </c>
      <c r="I46" s="36">
        <v>277.64999999999998</v>
      </c>
      <c r="J46" s="36">
        <v>280.49999999999994</v>
      </c>
      <c r="K46" s="31">
        <v>274.8</v>
      </c>
      <c r="L46" s="31">
        <v>269.75</v>
      </c>
      <c r="M46" s="31">
        <v>140.06721999999999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141.94999999999999</v>
      </c>
      <c r="D47" s="36">
        <v>142.49999999999997</v>
      </c>
      <c r="E47" s="36">
        <v>140.64999999999995</v>
      </c>
      <c r="F47" s="36">
        <v>139.34999999999997</v>
      </c>
      <c r="G47" s="36">
        <v>137.49999999999994</v>
      </c>
      <c r="H47" s="36">
        <v>143.79999999999995</v>
      </c>
      <c r="I47" s="36">
        <v>145.64999999999998</v>
      </c>
      <c r="J47" s="36">
        <v>146.94999999999996</v>
      </c>
      <c r="K47" s="31">
        <v>144.35</v>
      </c>
      <c r="L47" s="31">
        <v>141.19999999999999</v>
      </c>
      <c r="M47" s="31">
        <v>86.572829999999996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1437.85</v>
      </c>
      <c r="D48" s="36">
        <v>1432.4166666666667</v>
      </c>
      <c r="E48" s="36">
        <v>1421.9333333333334</v>
      </c>
      <c r="F48" s="36">
        <v>1406.0166666666667</v>
      </c>
      <c r="G48" s="36">
        <v>1395.5333333333333</v>
      </c>
      <c r="H48" s="36">
        <v>1448.3333333333335</v>
      </c>
      <c r="I48" s="36">
        <v>1458.8166666666666</v>
      </c>
      <c r="J48" s="36">
        <v>1474.7333333333336</v>
      </c>
      <c r="K48" s="31">
        <v>1442.9</v>
      </c>
      <c r="L48" s="31">
        <v>1416.5</v>
      </c>
      <c r="M48" s="31">
        <v>4.8226500000000003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563.35</v>
      </c>
      <c r="D49" s="36">
        <v>560.48333333333323</v>
      </c>
      <c r="E49" s="36">
        <v>555.96666666666647</v>
      </c>
      <c r="F49" s="36">
        <v>548.58333333333326</v>
      </c>
      <c r="G49" s="36">
        <v>544.06666666666649</v>
      </c>
      <c r="H49" s="36">
        <v>567.86666666666645</v>
      </c>
      <c r="I49" s="36">
        <v>572.3833333333331</v>
      </c>
      <c r="J49" s="36">
        <v>579.76666666666642</v>
      </c>
      <c r="K49" s="31">
        <v>565</v>
      </c>
      <c r="L49" s="31">
        <v>553.1</v>
      </c>
      <c r="M49" s="31">
        <v>7.2024100000000004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1751.65</v>
      </c>
      <c r="D50" s="36">
        <v>1744.5833333333333</v>
      </c>
      <c r="E50" s="36">
        <v>1727.1166666666666</v>
      </c>
      <c r="F50" s="36">
        <v>1702.5833333333333</v>
      </c>
      <c r="G50" s="36">
        <v>1685.1166666666666</v>
      </c>
      <c r="H50" s="36">
        <v>1769.1166666666666</v>
      </c>
      <c r="I50" s="36">
        <v>1786.5833333333333</v>
      </c>
      <c r="J50" s="36">
        <v>1811.1166666666666</v>
      </c>
      <c r="K50" s="31">
        <v>1762.05</v>
      </c>
      <c r="L50" s="31">
        <v>1720.05</v>
      </c>
      <c r="M50" s="31">
        <v>4.8098599999999996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190.65</v>
      </c>
      <c r="D51" s="36">
        <v>189.45000000000002</v>
      </c>
      <c r="E51" s="36">
        <v>187.45000000000005</v>
      </c>
      <c r="F51" s="36">
        <v>184.25000000000003</v>
      </c>
      <c r="G51" s="36">
        <v>182.25000000000006</v>
      </c>
      <c r="H51" s="36">
        <v>192.65000000000003</v>
      </c>
      <c r="I51" s="36">
        <v>194.64999999999998</v>
      </c>
      <c r="J51" s="36">
        <v>197.85000000000002</v>
      </c>
      <c r="K51" s="31">
        <v>191.45</v>
      </c>
      <c r="L51" s="31">
        <v>186.25</v>
      </c>
      <c r="M51" s="31">
        <v>178.09897000000001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1122.55</v>
      </c>
      <c r="D52" s="36">
        <v>1116.0833333333333</v>
      </c>
      <c r="E52" s="36">
        <v>1106.4666666666665</v>
      </c>
      <c r="F52" s="36">
        <v>1090.3833333333332</v>
      </c>
      <c r="G52" s="36">
        <v>1080.7666666666664</v>
      </c>
      <c r="H52" s="36">
        <v>1132.1666666666665</v>
      </c>
      <c r="I52" s="36">
        <v>1141.7833333333333</v>
      </c>
      <c r="J52" s="36">
        <v>1157.8666666666666</v>
      </c>
      <c r="K52" s="31">
        <v>1125.7</v>
      </c>
      <c r="L52" s="31">
        <v>1100</v>
      </c>
      <c r="M52" s="31">
        <v>13.37593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230.9</v>
      </c>
      <c r="D53" s="36">
        <v>230.2166666666667</v>
      </c>
      <c r="E53" s="36">
        <v>226.63333333333338</v>
      </c>
      <c r="F53" s="36">
        <v>222.36666666666667</v>
      </c>
      <c r="G53" s="36">
        <v>218.78333333333336</v>
      </c>
      <c r="H53" s="36">
        <v>234.48333333333341</v>
      </c>
      <c r="I53" s="36">
        <v>238.06666666666672</v>
      </c>
      <c r="J53" s="36">
        <v>242.33333333333343</v>
      </c>
      <c r="K53" s="31">
        <v>233.8</v>
      </c>
      <c r="L53" s="31">
        <v>225.95</v>
      </c>
      <c r="M53" s="31">
        <v>229.94469000000001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657.6</v>
      </c>
      <c r="D54" s="36">
        <v>652.94999999999993</v>
      </c>
      <c r="E54" s="36">
        <v>641.89999999999986</v>
      </c>
      <c r="F54" s="36">
        <v>626.19999999999993</v>
      </c>
      <c r="G54" s="36">
        <v>615.14999999999986</v>
      </c>
      <c r="H54" s="36">
        <v>668.64999999999986</v>
      </c>
      <c r="I54" s="36">
        <v>679.69999999999982</v>
      </c>
      <c r="J54" s="36">
        <v>695.39999999999986</v>
      </c>
      <c r="K54" s="31">
        <v>664</v>
      </c>
      <c r="L54" s="31">
        <v>637.25</v>
      </c>
      <c r="M54" s="31">
        <v>104.56755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1143.95</v>
      </c>
      <c r="D55" s="36">
        <v>1143.5166666666667</v>
      </c>
      <c r="E55" s="36">
        <v>1135.4333333333334</v>
      </c>
      <c r="F55" s="36">
        <v>1126.9166666666667</v>
      </c>
      <c r="G55" s="36">
        <v>1118.8333333333335</v>
      </c>
      <c r="H55" s="36">
        <v>1152.0333333333333</v>
      </c>
      <c r="I55" s="36">
        <v>1160.1166666666668</v>
      </c>
      <c r="J55" s="36">
        <v>1168.6333333333332</v>
      </c>
      <c r="K55" s="31">
        <v>1151.5999999999999</v>
      </c>
      <c r="L55" s="31">
        <v>1135</v>
      </c>
      <c r="M55" s="31">
        <v>53.974179999999997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281.2</v>
      </c>
      <c r="D56" s="36">
        <v>283.59999999999997</v>
      </c>
      <c r="E56" s="36">
        <v>277.59999999999991</v>
      </c>
      <c r="F56" s="36">
        <v>273.99999999999994</v>
      </c>
      <c r="G56" s="36">
        <v>267.99999999999989</v>
      </c>
      <c r="H56" s="36">
        <v>287.19999999999993</v>
      </c>
      <c r="I56" s="36">
        <v>293.20000000000005</v>
      </c>
      <c r="J56" s="36">
        <v>296.79999999999995</v>
      </c>
      <c r="K56" s="31">
        <v>289.60000000000002</v>
      </c>
      <c r="L56" s="31">
        <v>280</v>
      </c>
      <c r="M56" s="31">
        <v>102.18574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29148.400000000001</v>
      </c>
      <c r="D57" s="36">
        <v>29052.850000000002</v>
      </c>
      <c r="E57" s="36">
        <v>28905.700000000004</v>
      </c>
      <c r="F57" s="36">
        <v>28663.000000000004</v>
      </c>
      <c r="G57" s="36">
        <v>28515.850000000006</v>
      </c>
      <c r="H57" s="36">
        <v>29295.550000000003</v>
      </c>
      <c r="I57" s="36">
        <v>29442.700000000004</v>
      </c>
      <c r="J57" s="36">
        <v>29685.4</v>
      </c>
      <c r="K57" s="31">
        <v>29200</v>
      </c>
      <c r="L57" s="31">
        <v>28810.15</v>
      </c>
      <c r="M57" s="31">
        <v>0.44220999999999999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4921.1499999999996</v>
      </c>
      <c r="D58" s="36">
        <v>4911.416666666667</v>
      </c>
      <c r="E58" s="36">
        <v>4888.8333333333339</v>
      </c>
      <c r="F58" s="36">
        <v>4856.5166666666673</v>
      </c>
      <c r="G58" s="36">
        <v>4833.9333333333343</v>
      </c>
      <c r="H58" s="36">
        <v>4943.7333333333336</v>
      </c>
      <c r="I58" s="36">
        <v>4966.3166666666675</v>
      </c>
      <c r="J58" s="36">
        <v>4998.6333333333332</v>
      </c>
      <c r="K58" s="31">
        <v>4934</v>
      </c>
      <c r="L58" s="31">
        <v>4879.1000000000004</v>
      </c>
      <c r="M58" s="31">
        <v>1.2927900000000001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436.25</v>
      </c>
      <c r="D59" s="36">
        <v>436.95</v>
      </c>
      <c r="E59" s="36">
        <v>427.9</v>
      </c>
      <c r="F59" s="36">
        <v>419.55</v>
      </c>
      <c r="G59" s="36">
        <v>410.5</v>
      </c>
      <c r="H59" s="36">
        <v>445.29999999999995</v>
      </c>
      <c r="I59" s="36">
        <v>454.35</v>
      </c>
      <c r="J59" s="36">
        <v>462.69999999999993</v>
      </c>
      <c r="K59" s="31">
        <v>446</v>
      </c>
      <c r="L59" s="31">
        <v>428.6</v>
      </c>
      <c r="M59" s="31">
        <v>23.404820000000001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569</v>
      </c>
      <c r="D60" s="36">
        <v>569.68333333333328</v>
      </c>
      <c r="E60" s="36">
        <v>566.51666666666654</v>
      </c>
      <c r="F60" s="36">
        <v>564.0333333333333</v>
      </c>
      <c r="G60" s="36">
        <v>560.86666666666656</v>
      </c>
      <c r="H60" s="36">
        <v>572.16666666666652</v>
      </c>
      <c r="I60" s="36">
        <v>575.33333333333326</v>
      </c>
      <c r="J60" s="36">
        <v>577.81666666666649</v>
      </c>
      <c r="K60" s="31">
        <v>572.85</v>
      </c>
      <c r="L60" s="31">
        <v>567.20000000000005</v>
      </c>
      <c r="M60" s="31">
        <v>46.515599999999999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1099.9000000000001</v>
      </c>
      <c r="D61" s="36">
        <v>1105.25</v>
      </c>
      <c r="E61" s="36">
        <v>1086.5</v>
      </c>
      <c r="F61" s="36">
        <v>1073.0999999999999</v>
      </c>
      <c r="G61" s="36">
        <v>1054.3499999999999</v>
      </c>
      <c r="H61" s="36">
        <v>1118.6500000000001</v>
      </c>
      <c r="I61" s="36">
        <v>1137.4000000000001</v>
      </c>
      <c r="J61" s="36">
        <v>1150.8000000000002</v>
      </c>
      <c r="K61" s="31">
        <v>1124</v>
      </c>
      <c r="L61" s="31">
        <v>1091.8499999999999</v>
      </c>
      <c r="M61" s="31">
        <v>25.72662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1451.65</v>
      </c>
      <c r="D62" s="36">
        <v>1455.55</v>
      </c>
      <c r="E62" s="36">
        <v>1432.1</v>
      </c>
      <c r="F62" s="36">
        <v>1412.55</v>
      </c>
      <c r="G62" s="36">
        <v>1389.1</v>
      </c>
      <c r="H62" s="36">
        <v>1475.1</v>
      </c>
      <c r="I62" s="36">
        <v>1498.5500000000002</v>
      </c>
      <c r="J62" s="36">
        <v>1518.1</v>
      </c>
      <c r="K62" s="31">
        <v>1479</v>
      </c>
      <c r="L62" s="31">
        <v>1436</v>
      </c>
      <c r="M62" s="31">
        <v>15.50412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446.5</v>
      </c>
      <c r="D63" s="36">
        <v>448.48333333333335</v>
      </c>
      <c r="E63" s="36">
        <v>439.01666666666671</v>
      </c>
      <c r="F63" s="36">
        <v>431.53333333333336</v>
      </c>
      <c r="G63" s="36">
        <v>422.06666666666672</v>
      </c>
      <c r="H63" s="36">
        <v>455.9666666666667</v>
      </c>
      <c r="I63" s="36">
        <v>465.43333333333339</v>
      </c>
      <c r="J63" s="36">
        <v>472.91666666666669</v>
      </c>
      <c r="K63" s="31">
        <v>457.95</v>
      </c>
      <c r="L63" s="31">
        <v>441</v>
      </c>
      <c r="M63" s="31">
        <v>278.99164999999999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6653.45</v>
      </c>
      <c r="D64" s="36">
        <v>6680.6000000000013</v>
      </c>
      <c r="E64" s="36">
        <v>6556.2000000000025</v>
      </c>
      <c r="F64" s="36">
        <v>6458.9500000000016</v>
      </c>
      <c r="G64" s="36">
        <v>6334.5500000000029</v>
      </c>
      <c r="H64" s="36">
        <v>6777.8500000000022</v>
      </c>
      <c r="I64" s="36">
        <v>6902.2500000000018</v>
      </c>
      <c r="J64" s="36">
        <v>6999.5000000000018</v>
      </c>
      <c r="K64" s="31">
        <v>6805</v>
      </c>
      <c r="L64" s="31">
        <v>6583.35</v>
      </c>
      <c r="M64" s="31">
        <v>2.8521299999999998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2536.15</v>
      </c>
      <c r="D65" s="36">
        <v>2540.7166666666667</v>
      </c>
      <c r="E65" s="36">
        <v>2506.4333333333334</v>
      </c>
      <c r="F65" s="36">
        <v>2476.7166666666667</v>
      </c>
      <c r="G65" s="36">
        <v>2442.4333333333334</v>
      </c>
      <c r="H65" s="36">
        <v>2570.4333333333334</v>
      </c>
      <c r="I65" s="36">
        <v>2604.7166666666672</v>
      </c>
      <c r="J65" s="36">
        <v>2634.4333333333334</v>
      </c>
      <c r="K65" s="31">
        <v>2575</v>
      </c>
      <c r="L65" s="31">
        <v>2511</v>
      </c>
      <c r="M65" s="31">
        <v>1.87537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999.8</v>
      </c>
      <c r="D66" s="36">
        <v>1001.1833333333334</v>
      </c>
      <c r="E66" s="36">
        <v>988.61666666666679</v>
      </c>
      <c r="F66" s="36">
        <v>977.43333333333339</v>
      </c>
      <c r="G66" s="36">
        <v>964.86666666666679</v>
      </c>
      <c r="H66" s="36">
        <v>1012.3666666666668</v>
      </c>
      <c r="I66" s="36">
        <v>1024.9333333333334</v>
      </c>
      <c r="J66" s="36">
        <v>1036.1166666666668</v>
      </c>
      <c r="K66" s="31">
        <v>1013.75</v>
      </c>
      <c r="L66" s="31">
        <v>990</v>
      </c>
      <c r="M66" s="31">
        <v>31.935420000000001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1095.4000000000001</v>
      </c>
      <c r="D67" s="36">
        <v>1100.3</v>
      </c>
      <c r="E67" s="36">
        <v>1076.5999999999999</v>
      </c>
      <c r="F67" s="36">
        <v>1057.8</v>
      </c>
      <c r="G67" s="36">
        <v>1034.0999999999999</v>
      </c>
      <c r="H67" s="36">
        <v>1119.0999999999999</v>
      </c>
      <c r="I67" s="36">
        <v>1142.8000000000002</v>
      </c>
      <c r="J67" s="36">
        <v>1161.5999999999999</v>
      </c>
      <c r="K67" s="31">
        <v>1124</v>
      </c>
      <c r="L67" s="31">
        <v>1081.5</v>
      </c>
      <c r="M67" s="31">
        <v>4.29406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290</v>
      </c>
      <c r="D68" s="36">
        <v>290.15000000000003</v>
      </c>
      <c r="E68" s="36">
        <v>288.30000000000007</v>
      </c>
      <c r="F68" s="36">
        <v>286.60000000000002</v>
      </c>
      <c r="G68" s="36">
        <v>284.75000000000006</v>
      </c>
      <c r="H68" s="36">
        <v>291.85000000000008</v>
      </c>
      <c r="I68" s="36">
        <v>293.7000000000001</v>
      </c>
      <c r="J68" s="36">
        <v>295.40000000000009</v>
      </c>
      <c r="K68" s="31">
        <v>292</v>
      </c>
      <c r="L68" s="31">
        <v>288.45</v>
      </c>
      <c r="M68" s="31">
        <v>8.5106199999999994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2629.3</v>
      </c>
      <c r="D69" s="36">
        <v>2643.6166666666668</v>
      </c>
      <c r="E69" s="36">
        <v>2607.7333333333336</v>
      </c>
      <c r="F69" s="36">
        <v>2586.166666666667</v>
      </c>
      <c r="G69" s="36">
        <v>2550.2833333333338</v>
      </c>
      <c r="H69" s="36">
        <v>2665.1833333333334</v>
      </c>
      <c r="I69" s="36">
        <v>2701.0666666666666</v>
      </c>
      <c r="J69" s="36">
        <v>2722.6333333333332</v>
      </c>
      <c r="K69" s="31">
        <v>2679.5</v>
      </c>
      <c r="L69" s="31">
        <v>2622.05</v>
      </c>
      <c r="M69" s="31">
        <v>2.6451099999999999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863.9</v>
      </c>
      <c r="D70" s="36">
        <v>859.86666666666679</v>
      </c>
      <c r="E70" s="36">
        <v>850.23333333333358</v>
      </c>
      <c r="F70" s="36">
        <v>836.56666666666683</v>
      </c>
      <c r="G70" s="36">
        <v>826.93333333333362</v>
      </c>
      <c r="H70" s="36">
        <v>873.53333333333353</v>
      </c>
      <c r="I70" s="36">
        <v>883.16666666666674</v>
      </c>
      <c r="J70" s="36">
        <v>896.83333333333348</v>
      </c>
      <c r="K70" s="31">
        <v>869.5</v>
      </c>
      <c r="L70" s="31">
        <v>846.2</v>
      </c>
      <c r="M70" s="31">
        <v>41.007390000000001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547.54999999999995</v>
      </c>
      <c r="D71" s="36">
        <v>547.25</v>
      </c>
      <c r="E71" s="36">
        <v>543.29999999999995</v>
      </c>
      <c r="F71" s="36">
        <v>539.04999999999995</v>
      </c>
      <c r="G71" s="36">
        <v>535.09999999999991</v>
      </c>
      <c r="H71" s="36">
        <v>551.5</v>
      </c>
      <c r="I71" s="36">
        <v>555.45000000000005</v>
      </c>
      <c r="J71" s="36">
        <v>559.70000000000005</v>
      </c>
      <c r="K71" s="31">
        <v>551.20000000000005</v>
      </c>
      <c r="L71" s="31">
        <v>543</v>
      </c>
      <c r="M71" s="31">
        <v>10.578480000000001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2085.5500000000002</v>
      </c>
      <c r="D72" s="36">
        <v>2088.6166666666668</v>
      </c>
      <c r="E72" s="36">
        <v>2068.9333333333334</v>
      </c>
      <c r="F72" s="36">
        <v>2052.3166666666666</v>
      </c>
      <c r="G72" s="36">
        <v>2032.6333333333332</v>
      </c>
      <c r="H72" s="36">
        <v>2105.2333333333336</v>
      </c>
      <c r="I72" s="36">
        <v>2124.916666666667</v>
      </c>
      <c r="J72" s="36">
        <v>2141.5333333333338</v>
      </c>
      <c r="K72" s="31">
        <v>2108.3000000000002</v>
      </c>
      <c r="L72" s="31">
        <v>2072</v>
      </c>
      <c r="M72" s="31">
        <v>3.3401100000000001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2356.6</v>
      </c>
      <c r="D73" s="36">
        <v>2333.7833333333333</v>
      </c>
      <c r="E73" s="36">
        <v>2299.5166666666664</v>
      </c>
      <c r="F73" s="36">
        <v>2242.4333333333329</v>
      </c>
      <c r="G73" s="36">
        <v>2208.1666666666661</v>
      </c>
      <c r="H73" s="36">
        <v>2390.8666666666668</v>
      </c>
      <c r="I73" s="36">
        <v>2425.1333333333341</v>
      </c>
      <c r="J73" s="36">
        <v>2482.2166666666672</v>
      </c>
      <c r="K73" s="31">
        <v>2368.0500000000002</v>
      </c>
      <c r="L73" s="31">
        <v>2276.6999999999998</v>
      </c>
      <c r="M73" s="31">
        <v>7.9899899999999997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472.05</v>
      </c>
      <c r="D74" s="36">
        <v>472.11666666666662</v>
      </c>
      <c r="E74" s="36">
        <v>467.78333333333325</v>
      </c>
      <c r="F74" s="36">
        <v>463.51666666666665</v>
      </c>
      <c r="G74" s="36">
        <v>459.18333333333328</v>
      </c>
      <c r="H74" s="36">
        <v>476.38333333333321</v>
      </c>
      <c r="I74" s="36">
        <v>480.71666666666658</v>
      </c>
      <c r="J74" s="36">
        <v>484.98333333333318</v>
      </c>
      <c r="K74" s="31">
        <v>476.45</v>
      </c>
      <c r="L74" s="31">
        <v>467.85</v>
      </c>
      <c r="M74" s="31">
        <v>28.470199999999998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165.75</v>
      </c>
      <c r="D75" s="36">
        <v>164.93333333333334</v>
      </c>
      <c r="E75" s="36">
        <v>163.36666666666667</v>
      </c>
      <c r="F75" s="36">
        <v>160.98333333333335</v>
      </c>
      <c r="G75" s="36">
        <v>159.41666666666669</v>
      </c>
      <c r="H75" s="36">
        <v>167.31666666666666</v>
      </c>
      <c r="I75" s="36">
        <v>168.88333333333333</v>
      </c>
      <c r="J75" s="36">
        <v>171.26666666666665</v>
      </c>
      <c r="K75" s="31">
        <v>166.5</v>
      </c>
      <c r="L75" s="31">
        <v>162.55000000000001</v>
      </c>
      <c r="M75" s="31">
        <v>43.063400000000001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3712.75</v>
      </c>
      <c r="D76" s="36">
        <v>3708.9833333333336</v>
      </c>
      <c r="E76" s="36">
        <v>3678.9666666666672</v>
      </c>
      <c r="F76" s="36">
        <v>3645.1833333333334</v>
      </c>
      <c r="G76" s="36">
        <v>3615.166666666667</v>
      </c>
      <c r="H76" s="36">
        <v>3742.7666666666673</v>
      </c>
      <c r="I76" s="36">
        <v>3772.7833333333338</v>
      </c>
      <c r="J76" s="36">
        <v>3806.5666666666675</v>
      </c>
      <c r="K76" s="31">
        <v>3739</v>
      </c>
      <c r="L76" s="31">
        <v>3675.2</v>
      </c>
      <c r="M76" s="31">
        <v>3.2871299999999999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6706.5</v>
      </c>
      <c r="D77" s="36">
        <v>6767.166666666667</v>
      </c>
      <c r="E77" s="36">
        <v>6605.3333333333339</v>
      </c>
      <c r="F77" s="36">
        <v>6504.166666666667</v>
      </c>
      <c r="G77" s="36">
        <v>6342.3333333333339</v>
      </c>
      <c r="H77" s="36">
        <v>6868.3333333333339</v>
      </c>
      <c r="I77" s="36">
        <v>7030.1666666666679</v>
      </c>
      <c r="J77" s="36">
        <v>7131.3333333333339</v>
      </c>
      <c r="K77" s="31">
        <v>6929</v>
      </c>
      <c r="L77" s="31">
        <v>6666</v>
      </c>
      <c r="M77" s="31">
        <v>7.92746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2472.3000000000002</v>
      </c>
      <c r="D78" s="36">
        <v>2480.15</v>
      </c>
      <c r="E78" s="36">
        <v>2436.15</v>
      </c>
      <c r="F78" s="36">
        <v>2400</v>
      </c>
      <c r="G78" s="36">
        <v>2356</v>
      </c>
      <c r="H78" s="36">
        <v>2516.3000000000002</v>
      </c>
      <c r="I78" s="36">
        <v>2560.3000000000002</v>
      </c>
      <c r="J78" s="36">
        <v>2596.4500000000003</v>
      </c>
      <c r="K78" s="31">
        <v>2524.15</v>
      </c>
      <c r="L78" s="31">
        <v>2444</v>
      </c>
      <c r="M78" s="31">
        <v>1.7841199999999999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6376</v>
      </c>
      <c r="D79" s="36">
        <v>6393.8499999999995</v>
      </c>
      <c r="E79" s="36">
        <v>6322.6999999999989</v>
      </c>
      <c r="F79" s="36">
        <v>6269.4</v>
      </c>
      <c r="G79" s="36">
        <v>6198.2499999999991</v>
      </c>
      <c r="H79" s="36">
        <v>6447.1499999999987</v>
      </c>
      <c r="I79" s="36">
        <v>6518.2999999999984</v>
      </c>
      <c r="J79" s="36">
        <v>6571.5999999999985</v>
      </c>
      <c r="K79" s="31">
        <v>6465</v>
      </c>
      <c r="L79" s="31">
        <v>6340.55</v>
      </c>
      <c r="M79" s="31">
        <v>2.7989700000000002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3828.1</v>
      </c>
      <c r="D80" s="36">
        <v>3837.0666666666671</v>
      </c>
      <c r="E80" s="36">
        <v>3775.233333333334</v>
      </c>
      <c r="F80" s="36">
        <v>3722.3666666666668</v>
      </c>
      <c r="G80" s="36">
        <v>3660.5333333333338</v>
      </c>
      <c r="H80" s="36">
        <v>3889.9333333333343</v>
      </c>
      <c r="I80" s="36">
        <v>3951.7666666666673</v>
      </c>
      <c r="J80" s="36">
        <v>4004.6333333333346</v>
      </c>
      <c r="K80" s="31">
        <v>3898.9</v>
      </c>
      <c r="L80" s="31">
        <v>3784.2</v>
      </c>
      <c r="M80" s="31">
        <v>13.24518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2927.85</v>
      </c>
      <c r="D81" s="36">
        <v>2934.9666666666672</v>
      </c>
      <c r="E81" s="36">
        <v>2896.4333333333343</v>
      </c>
      <c r="F81" s="36">
        <v>2865.0166666666673</v>
      </c>
      <c r="G81" s="36">
        <v>2826.4833333333345</v>
      </c>
      <c r="H81" s="36">
        <v>2966.3833333333341</v>
      </c>
      <c r="I81" s="36">
        <v>3004.916666666667</v>
      </c>
      <c r="J81" s="36">
        <v>3036.3333333333339</v>
      </c>
      <c r="K81" s="31">
        <v>2973.5</v>
      </c>
      <c r="L81" s="31">
        <v>2903.55</v>
      </c>
      <c r="M81" s="31">
        <v>1.58657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152.6</v>
      </c>
      <c r="D82" s="36">
        <v>153.38333333333333</v>
      </c>
      <c r="E82" s="36">
        <v>151.21666666666664</v>
      </c>
      <c r="F82" s="36">
        <v>149.83333333333331</v>
      </c>
      <c r="G82" s="36">
        <v>147.66666666666663</v>
      </c>
      <c r="H82" s="36">
        <v>154.76666666666665</v>
      </c>
      <c r="I82" s="36">
        <v>156.93333333333334</v>
      </c>
      <c r="J82" s="36">
        <v>158.31666666666666</v>
      </c>
      <c r="K82" s="31">
        <v>155.55000000000001</v>
      </c>
      <c r="L82" s="31">
        <v>152</v>
      </c>
      <c r="M82" s="31">
        <v>30.43778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154.4</v>
      </c>
      <c r="D83" s="36">
        <v>153.04999999999998</v>
      </c>
      <c r="E83" s="36">
        <v>150.49999999999997</v>
      </c>
      <c r="F83" s="36">
        <v>146.6</v>
      </c>
      <c r="G83" s="36">
        <v>144.04999999999998</v>
      </c>
      <c r="H83" s="36">
        <v>156.94999999999996</v>
      </c>
      <c r="I83" s="36">
        <v>159.49999999999997</v>
      </c>
      <c r="J83" s="36">
        <v>163.39999999999995</v>
      </c>
      <c r="K83" s="31">
        <v>155.6</v>
      </c>
      <c r="L83" s="31">
        <v>149.15</v>
      </c>
      <c r="M83" s="31">
        <v>330.45447000000001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833.3</v>
      </c>
      <c r="D84" s="36">
        <v>834.2833333333333</v>
      </c>
      <c r="E84" s="36">
        <v>826.06666666666661</v>
      </c>
      <c r="F84" s="36">
        <v>818.83333333333326</v>
      </c>
      <c r="G84" s="36">
        <v>810.61666666666656</v>
      </c>
      <c r="H84" s="36">
        <v>841.51666666666665</v>
      </c>
      <c r="I84" s="36">
        <v>849.73333333333335</v>
      </c>
      <c r="J84" s="36">
        <v>856.9666666666667</v>
      </c>
      <c r="K84" s="31">
        <v>842.5</v>
      </c>
      <c r="L84" s="31">
        <v>827.05</v>
      </c>
      <c r="M84" s="31">
        <v>3.5474199999999998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443.25</v>
      </c>
      <c r="D85" s="36">
        <v>441.48333333333335</v>
      </c>
      <c r="E85" s="36">
        <v>434.9666666666667</v>
      </c>
      <c r="F85" s="36">
        <v>426.68333333333334</v>
      </c>
      <c r="G85" s="36">
        <v>420.16666666666669</v>
      </c>
      <c r="H85" s="36">
        <v>449.76666666666671</v>
      </c>
      <c r="I85" s="36">
        <v>456.28333333333336</v>
      </c>
      <c r="J85" s="36">
        <v>464.56666666666672</v>
      </c>
      <c r="K85" s="31">
        <v>448</v>
      </c>
      <c r="L85" s="31">
        <v>433.2</v>
      </c>
      <c r="M85" s="31">
        <v>16.553719999999998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184</v>
      </c>
      <c r="D86" s="36">
        <v>184.18333333333331</v>
      </c>
      <c r="E86" s="36">
        <v>182.36666666666662</v>
      </c>
      <c r="F86" s="36">
        <v>180.73333333333332</v>
      </c>
      <c r="G86" s="36">
        <v>178.91666666666663</v>
      </c>
      <c r="H86" s="36">
        <v>185.81666666666661</v>
      </c>
      <c r="I86" s="36">
        <v>187.63333333333327</v>
      </c>
      <c r="J86" s="36">
        <v>189.26666666666659</v>
      </c>
      <c r="K86" s="31">
        <v>186</v>
      </c>
      <c r="L86" s="31">
        <v>182.55</v>
      </c>
      <c r="M86" s="31">
        <v>118.67776000000001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1966.75</v>
      </c>
      <c r="D87" s="36">
        <v>1975.5</v>
      </c>
      <c r="E87" s="36">
        <v>1937</v>
      </c>
      <c r="F87" s="36">
        <v>1907.25</v>
      </c>
      <c r="G87" s="36">
        <v>1868.75</v>
      </c>
      <c r="H87" s="36">
        <v>2005.25</v>
      </c>
      <c r="I87" s="36">
        <v>2043.75</v>
      </c>
      <c r="J87" s="36">
        <v>2073.5</v>
      </c>
      <c r="K87" s="31">
        <v>2014</v>
      </c>
      <c r="L87" s="31">
        <v>1945.75</v>
      </c>
      <c r="M87" s="31">
        <v>1.68869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1227.55</v>
      </c>
      <c r="D88" s="36">
        <v>1231.8833333333332</v>
      </c>
      <c r="E88" s="36">
        <v>1214.3666666666663</v>
      </c>
      <c r="F88" s="36">
        <v>1201.1833333333332</v>
      </c>
      <c r="G88" s="36">
        <v>1183.6666666666663</v>
      </c>
      <c r="H88" s="36">
        <v>1245.0666666666664</v>
      </c>
      <c r="I88" s="36">
        <v>1262.5833333333333</v>
      </c>
      <c r="J88" s="36">
        <v>1275.7666666666664</v>
      </c>
      <c r="K88" s="31">
        <v>1249.4000000000001</v>
      </c>
      <c r="L88" s="31">
        <v>1218.7</v>
      </c>
      <c r="M88" s="31">
        <v>9.3738899999999994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2299.4</v>
      </c>
      <c r="D89" s="36">
        <v>2302.2833333333333</v>
      </c>
      <c r="E89" s="36">
        <v>2266.1666666666665</v>
      </c>
      <c r="F89" s="36">
        <v>2232.9333333333334</v>
      </c>
      <c r="G89" s="36">
        <v>2196.8166666666666</v>
      </c>
      <c r="H89" s="36">
        <v>2335.5166666666664</v>
      </c>
      <c r="I89" s="36">
        <v>2371.6333333333332</v>
      </c>
      <c r="J89" s="36">
        <v>2404.8666666666663</v>
      </c>
      <c r="K89" s="31">
        <v>2338.4</v>
      </c>
      <c r="L89" s="31">
        <v>2269.0500000000002</v>
      </c>
      <c r="M89" s="31">
        <v>5.1567600000000002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2192.25</v>
      </c>
      <c r="D90" s="36">
        <v>2191.7833333333333</v>
      </c>
      <c r="E90" s="36">
        <v>2161.5666666666666</v>
      </c>
      <c r="F90" s="36">
        <v>2130.8833333333332</v>
      </c>
      <c r="G90" s="36">
        <v>2100.6666666666665</v>
      </c>
      <c r="H90" s="36">
        <v>2222.4666666666667</v>
      </c>
      <c r="I90" s="36">
        <v>2252.6833333333329</v>
      </c>
      <c r="J90" s="36">
        <v>2283.3666666666668</v>
      </c>
      <c r="K90" s="31">
        <v>2222</v>
      </c>
      <c r="L90" s="31">
        <v>2161.1</v>
      </c>
      <c r="M90" s="31">
        <v>17.103940000000001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3529.85</v>
      </c>
      <c r="D91" s="36">
        <v>3533.2166666666667</v>
      </c>
      <c r="E91" s="36">
        <v>3454.6333333333332</v>
      </c>
      <c r="F91" s="36">
        <v>3379.4166666666665</v>
      </c>
      <c r="G91" s="36">
        <v>3300.833333333333</v>
      </c>
      <c r="H91" s="36">
        <v>3608.4333333333334</v>
      </c>
      <c r="I91" s="36">
        <v>3687.0166666666664</v>
      </c>
      <c r="J91" s="36">
        <v>3762.2333333333336</v>
      </c>
      <c r="K91" s="31">
        <v>3611.8</v>
      </c>
      <c r="L91" s="31">
        <v>3458</v>
      </c>
      <c r="M91" s="31">
        <v>1.1209199999999999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555</v>
      </c>
      <c r="D92" s="36">
        <v>553.33333333333337</v>
      </c>
      <c r="E92" s="36">
        <v>545.66666666666674</v>
      </c>
      <c r="F92" s="36">
        <v>536.33333333333337</v>
      </c>
      <c r="G92" s="36">
        <v>528.66666666666674</v>
      </c>
      <c r="H92" s="36">
        <v>562.66666666666674</v>
      </c>
      <c r="I92" s="36">
        <v>570.33333333333348</v>
      </c>
      <c r="J92" s="36">
        <v>579.66666666666674</v>
      </c>
      <c r="K92" s="31">
        <v>561</v>
      </c>
      <c r="L92" s="31">
        <v>544</v>
      </c>
      <c r="M92" s="31">
        <v>13.40714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1663.05</v>
      </c>
      <c r="D93" s="36">
        <v>1660.2666666666667</v>
      </c>
      <c r="E93" s="36">
        <v>1647.7833333333333</v>
      </c>
      <c r="F93" s="36">
        <v>1632.5166666666667</v>
      </c>
      <c r="G93" s="36">
        <v>1620.0333333333333</v>
      </c>
      <c r="H93" s="36">
        <v>1675.5333333333333</v>
      </c>
      <c r="I93" s="36">
        <v>1688.0166666666664</v>
      </c>
      <c r="J93" s="36">
        <v>1703.2833333333333</v>
      </c>
      <c r="K93" s="31">
        <v>1672.75</v>
      </c>
      <c r="L93" s="31">
        <v>1645</v>
      </c>
      <c r="M93" s="31">
        <v>22.404140000000002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3774.5</v>
      </c>
      <c r="D94" s="36">
        <v>3776.5499999999997</v>
      </c>
      <c r="E94" s="36">
        <v>3723.0999999999995</v>
      </c>
      <c r="F94" s="36">
        <v>3671.7</v>
      </c>
      <c r="G94" s="36">
        <v>3618.2499999999995</v>
      </c>
      <c r="H94" s="36">
        <v>3827.9499999999994</v>
      </c>
      <c r="I94" s="36">
        <v>3881.3999999999992</v>
      </c>
      <c r="J94" s="36">
        <v>3932.7999999999993</v>
      </c>
      <c r="K94" s="31">
        <v>3830</v>
      </c>
      <c r="L94" s="31">
        <v>3725.15</v>
      </c>
      <c r="M94" s="31">
        <v>6.5648499999999999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1454.3</v>
      </c>
      <c r="D95" s="36">
        <v>1441.1166666666668</v>
      </c>
      <c r="E95" s="36">
        <v>1424.9833333333336</v>
      </c>
      <c r="F95" s="36">
        <v>1395.6666666666667</v>
      </c>
      <c r="G95" s="36">
        <v>1379.5333333333335</v>
      </c>
      <c r="H95" s="36">
        <v>1470.4333333333336</v>
      </c>
      <c r="I95" s="36">
        <v>1486.5666666666668</v>
      </c>
      <c r="J95" s="36">
        <v>1515.8833333333337</v>
      </c>
      <c r="K95" s="31">
        <v>1457.25</v>
      </c>
      <c r="L95" s="31">
        <v>1411.8</v>
      </c>
      <c r="M95" s="31">
        <v>280.66753999999997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587.95000000000005</v>
      </c>
      <c r="D96" s="36">
        <v>584.56666666666672</v>
      </c>
      <c r="E96" s="36">
        <v>579.63333333333344</v>
      </c>
      <c r="F96" s="36">
        <v>571.31666666666672</v>
      </c>
      <c r="G96" s="36">
        <v>566.38333333333344</v>
      </c>
      <c r="H96" s="36">
        <v>592.88333333333344</v>
      </c>
      <c r="I96" s="36">
        <v>597.81666666666661</v>
      </c>
      <c r="J96" s="36">
        <v>606.13333333333344</v>
      </c>
      <c r="K96" s="31">
        <v>589.5</v>
      </c>
      <c r="L96" s="31">
        <v>576.25</v>
      </c>
      <c r="M96" s="31">
        <v>35.239660000000001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1395.2</v>
      </c>
      <c r="D97" s="36">
        <v>1400.5500000000002</v>
      </c>
      <c r="E97" s="36">
        <v>1386.7000000000003</v>
      </c>
      <c r="F97" s="36">
        <v>1378.2</v>
      </c>
      <c r="G97" s="36">
        <v>1364.3500000000001</v>
      </c>
      <c r="H97" s="36">
        <v>1409.0500000000004</v>
      </c>
      <c r="I97" s="36">
        <v>1422.9000000000003</v>
      </c>
      <c r="J97" s="36">
        <v>1431.4000000000005</v>
      </c>
      <c r="K97" s="31">
        <v>1414.4</v>
      </c>
      <c r="L97" s="31">
        <v>1392.05</v>
      </c>
      <c r="M97" s="31">
        <v>5.4268900000000002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4663.3500000000004</v>
      </c>
      <c r="D98" s="36">
        <v>4732.7833333333338</v>
      </c>
      <c r="E98" s="36">
        <v>4583.5666666666675</v>
      </c>
      <c r="F98" s="36">
        <v>4503.7833333333338</v>
      </c>
      <c r="G98" s="36">
        <v>4354.5666666666675</v>
      </c>
      <c r="H98" s="36">
        <v>4812.5666666666675</v>
      </c>
      <c r="I98" s="36">
        <v>4961.7833333333328</v>
      </c>
      <c r="J98" s="36">
        <v>5041.5666666666675</v>
      </c>
      <c r="K98" s="31">
        <v>4882</v>
      </c>
      <c r="L98" s="31">
        <v>4653</v>
      </c>
      <c r="M98" s="31">
        <v>11.537419999999999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511.6</v>
      </c>
      <c r="D99" s="36">
        <v>511.55</v>
      </c>
      <c r="E99" s="36">
        <v>507.20000000000005</v>
      </c>
      <c r="F99" s="36">
        <v>502.8</v>
      </c>
      <c r="G99" s="36">
        <v>498.45000000000005</v>
      </c>
      <c r="H99" s="36">
        <v>515.95000000000005</v>
      </c>
      <c r="I99" s="36">
        <v>520.30000000000007</v>
      </c>
      <c r="J99" s="36">
        <v>524.70000000000005</v>
      </c>
      <c r="K99" s="31">
        <v>515.9</v>
      </c>
      <c r="L99" s="31">
        <v>507.15</v>
      </c>
      <c r="M99" s="31">
        <v>51.869700000000002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2995.3</v>
      </c>
      <c r="D100" s="36">
        <v>2995.0333333333333</v>
      </c>
      <c r="E100" s="36">
        <v>2971.2666666666664</v>
      </c>
      <c r="F100" s="36">
        <v>2947.2333333333331</v>
      </c>
      <c r="G100" s="36">
        <v>2923.4666666666662</v>
      </c>
      <c r="H100" s="36">
        <v>3019.0666666666666</v>
      </c>
      <c r="I100" s="36">
        <v>3042.8333333333339</v>
      </c>
      <c r="J100" s="36">
        <v>3066.8666666666668</v>
      </c>
      <c r="K100" s="31">
        <v>3018.8</v>
      </c>
      <c r="L100" s="31">
        <v>2971</v>
      </c>
      <c r="M100" s="31">
        <v>9.7962399999999992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563.1</v>
      </c>
      <c r="D101" s="36">
        <v>556.5</v>
      </c>
      <c r="E101" s="36">
        <v>545.5</v>
      </c>
      <c r="F101" s="36">
        <v>527.9</v>
      </c>
      <c r="G101" s="36">
        <v>516.9</v>
      </c>
      <c r="H101" s="36">
        <v>574.1</v>
      </c>
      <c r="I101" s="36">
        <v>585.1</v>
      </c>
      <c r="J101" s="36">
        <v>602.70000000000005</v>
      </c>
      <c r="K101" s="31">
        <v>567.5</v>
      </c>
      <c r="L101" s="31">
        <v>538.9</v>
      </c>
      <c r="M101" s="31">
        <v>89.16525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2404.1</v>
      </c>
      <c r="D102" s="36">
        <v>2393.583333333333</v>
      </c>
      <c r="E102" s="36">
        <v>2378.7166666666662</v>
      </c>
      <c r="F102" s="36">
        <v>2353.333333333333</v>
      </c>
      <c r="G102" s="36">
        <v>2338.4666666666662</v>
      </c>
      <c r="H102" s="36">
        <v>2418.9666666666662</v>
      </c>
      <c r="I102" s="36">
        <v>2433.833333333333</v>
      </c>
      <c r="J102" s="36">
        <v>2459.2166666666662</v>
      </c>
      <c r="K102" s="31">
        <v>2408.4499999999998</v>
      </c>
      <c r="L102" s="31">
        <v>2368.1999999999998</v>
      </c>
      <c r="M102" s="31">
        <v>10.32995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1048.75</v>
      </c>
      <c r="D103" s="36">
        <v>1044.8833333333334</v>
      </c>
      <c r="E103" s="36">
        <v>1037.1166666666668</v>
      </c>
      <c r="F103" s="36">
        <v>1025.4833333333333</v>
      </c>
      <c r="G103" s="36">
        <v>1017.7166666666667</v>
      </c>
      <c r="H103" s="36">
        <v>1056.5166666666669</v>
      </c>
      <c r="I103" s="36">
        <v>1064.2833333333338</v>
      </c>
      <c r="J103" s="36">
        <v>1075.916666666667</v>
      </c>
      <c r="K103" s="31">
        <v>1052.6500000000001</v>
      </c>
      <c r="L103" s="31">
        <v>1033.25</v>
      </c>
      <c r="M103" s="31">
        <v>112.93528000000001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1648.95</v>
      </c>
      <c r="D104" s="36">
        <v>1644.2166666666669</v>
      </c>
      <c r="E104" s="36">
        <v>1632.0333333333338</v>
      </c>
      <c r="F104" s="36">
        <v>1615.1166666666668</v>
      </c>
      <c r="G104" s="36">
        <v>1602.9333333333336</v>
      </c>
      <c r="H104" s="36">
        <v>1661.1333333333339</v>
      </c>
      <c r="I104" s="36">
        <v>1673.3166666666668</v>
      </c>
      <c r="J104" s="36">
        <v>1690.233333333334</v>
      </c>
      <c r="K104" s="31">
        <v>1656.4</v>
      </c>
      <c r="L104" s="31">
        <v>1627.3</v>
      </c>
      <c r="M104" s="31">
        <v>8.9455100000000005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521.65</v>
      </c>
      <c r="D105" s="36">
        <v>518.19999999999993</v>
      </c>
      <c r="E105" s="36">
        <v>513.09999999999991</v>
      </c>
      <c r="F105" s="36">
        <v>504.54999999999995</v>
      </c>
      <c r="G105" s="36">
        <v>499.44999999999993</v>
      </c>
      <c r="H105" s="36">
        <v>526.74999999999989</v>
      </c>
      <c r="I105" s="36">
        <v>531.85</v>
      </c>
      <c r="J105" s="36">
        <v>540.39999999999986</v>
      </c>
      <c r="K105" s="31">
        <v>523.29999999999995</v>
      </c>
      <c r="L105" s="31">
        <v>509.65</v>
      </c>
      <c r="M105" s="31">
        <v>15.40086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81.75</v>
      </c>
      <c r="D106" s="36">
        <v>81.86666666666666</v>
      </c>
      <c r="E106" s="36">
        <v>81.283333333333317</v>
      </c>
      <c r="F106" s="36">
        <v>80.816666666666663</v>
      </c>
      <c r="G106" s="36">
        <v>80.23333333333332</v>
      </c>
      <c r="H106" s="36">
        <v>82.333333333333314</v>
      </c>
      <c r="I106" s="36">
        <v>82.916666666666657</v>
      </c>
      <c r="J106" s="36">
        <v>83.383333333333312</v>
      </c>
      <c r="K106" s="31">
        <v>82.45</v>
      </c>
      <c r="L106" s="31">
        <v>81.400000000000006</v>
      </c>
      <c r="M106" s="31">
        <v>136.13029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406.1</v>
      </c>
      <c r="D107" s="36">
        <v>406.95</v>
      </c>
      <c r="E107" s="36">
        <v>403.45</v>
      </c>
      <c r="F107" s="36">
        <v>400.8</v>
      </c>
      <c r="G107" s="36">
        <v>397.3</v>
      </c>
      <c r="H107" s="36">
        <v>409.59999999999997</v>
      </c>
      <c r="I107" s="36">
        <v>413.09999999999997</v>
      </c>
      <c r="J107" s="36">
        <v>415.74999999999994</v>
      </c>
      <c r="K107" s="31">
        <v>410.45</v>
      </c>
      <c r="L107" s="31">
        <v>404.3</v>
      </c>
      <c r="M107" s="31">
        <v>140.84218000000001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537.15</v>
      </c>
      <c r="D108" s="36">
        <v>538.4666666666667</v>
      </c>
      <c r="E108" s="36">
        <v>533.78333333333342</v>
      </c>
      <c r="F108" s="36">
        <v>530.41666666666674</v>
      </c>
      <c r="G108" s="36">
        <v>525.73333333333346</v>
      </c>
      <c r="H108" s="36">
        <v>541.83333333333337</v>
      </c>
      <c r="I108" s="36">
        <v>546.51666666666677</v>
      </c>
      <c r="J108" s="36">
        <v>549.88333333333333</v>
      </c>
      <c r="K108" s="31">
        <v>543.15</v>
      </c>
      <c r="L108" s="31">
        <v>535.1</v>
      </c>
      <c r="M108" s="31">
        <v>12.23512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548.65</v>
      </c>
      <c r="D109" s="36">
        <v>547.54999999999995</v>
      </c>
      <c r="E109" s="36">
        <v>543.89999999999986</v>
      </c>
      <c r="F109" s="36">
        <v>539.14999999999986</v>
      </c>
      <c r="G109" s="36">
        <v>535.49999999999977</v>
      </c>
      <c r="H109" s="36">
        <v>552.29999999999995</v>
      </c>
      <c r="I109" s="36">
        <v>555.95000000000005</v>
      </c>
      <c r="J109" s="36">
        <v>560.70000000000005</v>
      </c>
      <c r="K109" s="31">
        <v>551.20000000000005</v>
      </c>
      <c r="L109" s="31">
        <v>542.79999999999995</v>
      </c>
      <c r="M109" s="31">
        <v>24.923649999999999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188.75</v>
      </c>
      <c r="D110" s="36">
        <v>187.41666666666666</v>
      </c>
      <c r="E110" s="36">
        <v>185.13333333333333</v>
      </c>
      <c r="F110" s="36">
        <v>181.51666666666668</v>
      </c>
      <c r="G110" s="36">
        <v>179.23333333333335</v>
      </c>
      <c r="H110" s="36">
        <v>191.0333333333333</v>
      </c>
      <c r="I110" s="36">
        <v>193.31666666666666</v>
      </c>
      <c r="J110" s="36">
        <v>196.93333333333328</v>
      </c>
      <c r="K110" s="31">
        <v>189.7</v>
      </c>
      <c r="L110" s="31">
        <v>183.8</v>
      </c>
      <c r="M110" s="31">
        <v>349.36799999999999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951.9</v>
      </c>
      <c r="D111" s="36">
        <v>950.35</v>
      </c>
      <c r="E111" s="36">
        <v>945.80000000000007</v>
      </c>
      <c r="F111" s="36">
        <v>939.7</v>
      </c>
      <c r="G111" s="36">
        <v>935.15000000000009</v>
      </c>
      <c r="H111" s="36">
        <v>956.45</v>
      </c>
      <c r="I111" s="36">
        <v>961</v>
      </c>
      <c r="J111" s="36">
        <v>967.1</v>
      </c>
      <c r="K111" s="31">
        <v>954.9</v>
      </c>
      <c r="L111" s="31">
        <v>944.25</v>
      </c>
      <c r="M111" s="31">
        <v>17.230350000000001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158.5</v>
      </c>
      <c r="D112" s="36">
        <v>158.79999999999998</v>
      </c>
      <c r="E112" s="36">
        <v>156.84999999999997</v>
      </c>
      <c r="F112" s="36">
        <v>155.19999999999999</v>
      </c>
      <c r="G112" s="36">
        <v>153.24999999999997</v>
      </c>
      <c r="H112" s="36">
        <v>160.44999999999996</v>
      </c>
      <c r="I112" s="36">
        <v>162.39999999999995</v>
      </c>
      <c r="J112" s="36">
        <v>164.04999999999995</v>
      </c>
      <c r="K112" s="31">
        <v>160.75</v>
      </c>
      <c r="L112" s="31">
        <v>157.15</v>
      </c>
      <c r="M112" s="31">
        <v>359.87220000000002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439.9</v>
      </c>
      <c r="D113" s="36">
        <v>438.64999999999992</v>
      </c>
      <c r="E113" s="36">
        <v>434.59999999999985</v>
      </c>
      <c r="F113" s="36">
        <v>429.29999999999995</v>
      </c>
      <c r="G113" s="36">
        <v>425.24999999999989</v>
      </c>
      <c r="H113" s="36">
        <v>443.94999999999982</v>
      </c>
      <c r="I113" s="36">
        <v>447.99999999999989</v>
      </c>
      <c r="J113" s="36">
        <v>453.29999999999978</v>
      </c>
      <c r="K113" s="31">
        <v>442.7</v>
      </c>
      <c r="L113" s="31">
        <v>433.35</v>
      </c>
      <c r="M113" s="31">
        <v>10.08187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221.4</v>
      </c>
      <c r="D114" s="36">
        <v>221.93333333333331</v>
      </c>
      <c r="E114" s="36">
        <v>218.86666666666662</v>
      </c>
      <c r="F114" s="36">
        <v>216.33333333333331</v>
      </c>
      <c r="G114" s="36">
        <v>213.26666666666662</v>
      </c>
      <c r="H114" s="36">
        <v>224.46666666666661</v>
      </c>
      <c r="I114" s="36">
        <v>227.53333333333327</v>
      </c>
      <c r="J114" s="36">
        <v>230.06666666666661</v>
      </c>
      <c r="K114" s="31">
        <v>225</v>
      </c>
      <c r="L114" s="31">
        <v>219.4</v>
      </c>
      <c r="M114" s="31">
        <v>100.04049999999999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1504.2</v>
      </c>
      <c r="D115" s="36">
        <v>1495.75</v>
      </c>
      <c r="E115" s="36">
        <v>1483.5</v>
      </c>
      <c r="F115" s="36">
        <v>1462.8</v>
      </c>
      <c r="G115" s="36">
        <v>1450.55</v>
      </c>
      <c r="H115" s="36">
        <v>1516.45</v>
      </c>
      <c r="I115" s="36">
        <v>1528.7</v>
      </c>
      <c r="J115" s="36">
        <v>1549.4</v>
      </c>
      <c r="K115" s="31">
        <v>1508</v>
      </c>
      <c r="L115" s="31">
        <v>1475.05</v>
      </c>
      <c r="M115" s="31">
        <v>23.900960000000001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5316.6</v>
      </c>
      <c r="D116" s="36">
        <v>5328.8666666666668</v>
      </c>
      <c r="E116" s="36">
        <v>5269.7333333333336</v>
      </c>
      <c r="F116" s="36">
        <v>5222.8666666666668</v>
      </c>
      <c r="G116" s="36">
        <v>5163.7333333333336</v>
      </c>
      <c r="H116" s="36">
        <v>5375.7333333333336</v>
      </c>
      <c r="I116" s="36">
        <v>5434.8666666666668</v>
      </c>
      <c r="J116" s="36">
        <v>5481.7333333333336</v>
      </c>
      <c r="K116" s="31">
        <v>5388</v>
      </c>
      <c r="L116" s="31">
        <v>5282</v>
      </c>
      <c r="M116" s="31">
        <v>1.8830499999999999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1685.25</v>
      </c>
      <c r="D117" s="36">
        <v>1682.75</v>
      </c>
      <c r="E117" s="36">
        <v>1671.25</v>
      </c>
      <c r="F117" s="36">
        <v>1657.25</v>
      </c>
      <c r="G117" s="36">
        <v>1645.75</v>
      </c>
      <c r="H117" s="36">
        <v>1696.75</v>
      </c>
      <c r="I117" s="36">
        <v>1708.25</v>
      </c>
      <c r="J117" s="36">
        <v>1722.25</v>
      </c>
      <c r="K117" s="31">
        <v>1694.25</v>
      </c>
      <c r="L117" s="31">
        <v>1668.75</v>
      </c>
      <c r="M117" s="31">
        <v>37.063890000000001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3114.9</v>
      </c>
      <c r="D118" s="36">
        <v>3101.7166666666667</v>
      </c>
      <c r="E118" s="36">
        <v>3067.0833333333335</v>
      </c>
      <c r="F118" s="36">
        <v>3019.2666666666669</v>
      </c>
      <c r="G118" s="36">
        <v>2984.6333333333337</v>
      </c>
      <c r="H118" s="36">
        <v>3149.5333333333333</v>
      </c>
      <c r="I118" s="36">
        <v>3184.1666666666665</v>
      </c>
      <c r="J118" s="36">
        <v>3231.9833333333331</v>
      </c>
      <c r="K118" s="31">
        <v>3136.35</v>
      </c>
      <c r="L118" s="31">
        <v>3053.9</v>
      </c>
      <c r="M118" s="31">
        <v>7.4529500000000004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1235.4000000000001</v>
      </c>
      <c r="D119" s="36">
        <v>1230.9833333333333</v>
      </c>
      <c r="E119" s="36">
        <v>1212.6166666666668</v>
      </c>
      <c r="F119" s="36">
        <v>1189.8333333333335</v>
      </c>
      <c r="G119" s="36">
        <v>1171.4666666666669</v>
      </c>
      <c r="H119" s="36">
        <v>1253.7666666666667</v>
      </c>
      <c r="I119" s="36">
        <v>1272.133333333333</v>
      </c>
      <c r="J119" s="36">
        <v>1294.9166666666665</v>
      </c>
      <c r="K119" s="31">
        <v>1249.3499999999999</v>
      </c>
      <c r="L119" s="31">
        <v>1208.2</v>
      </c>
      <c r="M119" s="31">
        <v>2.6731600000000002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490.6</v>
      </c>
      <c r="D120" s="36">
        <v>491.7</v>
      </c>
      <c r="E120" s="36">
        <v>485.4</v>
      </c>
      <c r="F120" s="36">
        <v>480.2</v>
      </c>
      <c r="G120" s="36">
        <v>473.9</v>
      </c>
      <c r="H120" s="36">
        <v>496.9</v>
      </c>
      <c r="I120" s="36">
        <v>503.20000000000005</v>
      </c>
      <c r="J120" s="36">
        <v>508.4</v>
      </c>
      <c r="K120" s="31">
        <v>498</v>
      </c>
      <c r="L120" s="31">
        <v>486.5</v>
      </c>
      <c r="M120" s="31">
        <v>24.203330000000001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821.2</v>
      </c>
      <c r="D121" s="36">
        <v>819.33333333333337</v>
      </c>
      <c r="E121" s="36">
        <v>813.66666666666674</v>
      </c>
      <c r="F121" s="36">
        <v>806.13333333333333</v>
      </c>
      <c r="G121" s="36">
        <v>800.4666666666667</v>
      </c>
      <c r="H121" s="36">
        <v>826.86666666666679</v>
      </c>
      <c r="I121" s="36">
        <v>832.53333333333353</v>
      </c>
      <c r="J121" s="36">
        <v>840.06666666666683</v>
      </c>
      <c r="K121" s="31">
        <v>825</v>
      </c>
      <c r="L121" s="31">
        <v>811.8</v>
      </c>
      <c r="M121" s="31">
        <v>13.84043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760</v>
      </c>
      <c r="D122" s="36">
        <v>760.33333333333337</v>
      </c>
      <c r="E122" s="36">
        <v>752.66666666666674</v>
      </c>
      <c r="F122" s="36">
        <v>745.33333333333337</v>
      </c>
      <c r="G122" s="36">
        <v>737.66666666666674</v>
      </c>
      <c r="H122" s="36">
        <v>767.66666666666674</v>
      </c>
      <c r="I122" s="36">
        <v>775.33333333333348</v>
      </c>
      <c r="J122" s="36">
        <v>782.66666666666674</v>
      </c>
      <c r="K122" s="31">
        <v>768</v>
      </c>
      <c r="L122" s="31">
        <v>753</v>
      </c>
      <c r="M122" s="31">
        <v>17.1967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507.7</v>
      </c>
      <c r="D123" s="36">
        <v>505.40000000000003</v>
      </c>
      <c r="E123" s="36">
        <v>495.80000000000007</v>
      </c>
      <c r="F123" s="36">
        <v>483.90000000000003</v>
      </c>
      <c r="G123" s="36">
        <v>474.30000000000007</v>
      </c>
      <c r="H123" s="36">
        <v>517.30000000000007</v>
      </c>
      <c r="I123" s="36">
        <v>526.90000000000009</v>
      </c>
      <c r="J123" s="36">
        <v>538.80000000000007</v>
      </c>
      <c r="K123" s="31">
        <v>515</v>
      </c>
      <c r="L123" s="31">
        <v>493.5</v>
      </c>
      <c r="M123" s="31">
        <v>62.114159999999998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1619.75</v>
      </c>
      <c r="D124" s="36">
        <v>1625.45</v>
      </c>
      <c r="E124" s="36">
        <v>1605.3000000000002</v>
      </c>
      <c r="F124" s="36">
        <v>1590.8500000000001</v>
      </c>
      <c r="G124" s="36">
        <v>1570.7000000000003</v>
      </c>
      <c r="H124" s="36">
        <v>1639.9</v>
      </c>
      <c r="I124" s="36">
        <v>1660.0500000000002</v>
      </c>
      <c r="J124" s="36">
        <v>1674.5</v>
      </c>
      <c r="K124" s="31">
        <v>1645.6</v>
      </c>
      <c r="L124" s="31">
        <v>1611</v>
      </c>
      <c r="M124" s="31">
        <v>6.8379899999999996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1762.5</v>
      </c>
      <c r="D125" s="36">
        <v>1756.1666666666667</v>
      </c>
      <c r="E125" s="36">
        <v>1743.6833333333334</v>
      </c>
      <c r="F125" s="36">
        <v>1724.8666666666666</v>
      </c>
      <c r="G125" s="36">
        <v>1712.3833333333332</v>
      </c>
      <c r="H125" s="36">
        <v>1774.9833333333336</v>
      </c>
      <c r="I125" s="36">
        <v>1787.4666666666667</v>
      </c>
      <c r="J125" s="36">
        <v>1806.2833333333338</v>
      </c>
      <c r="K125" s="31">
        <v>1768.65</v>
      </c>
      <c r="L125" s="31">
        <v>1737.35</v>
      </c>
      <c r="M125" s="31">
        <v>76.111239999999995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174.45</v>
      </c>
      <c r="D126" s="36">
        <v>174.5333333333333</v>
      </c>
      <c r="E126" s="36">
        <v>172.71666666666661</v>
      </c>
      <c r="F126" s="36">
        <v>170.98333333333332</v>
      </c>
      <c r="G126" s="36">
        <v>169.16666666666663</v>
      </c>
      <c r="H126" s="36">
        <v>176.26666666666659</v>
      </c>
      <c r="I126" s="36">
        <v>178.08333333333331</v>
      </c>
      <c r="J126" s="36">
        <v>179.81666666666658</v>
      </c>
      <c r="K126" s="31">
        <v>176.35</v>
      </c>
      <c r="L126" s="31">
        <v>172.8</v>
      </c>
      <c r="M126" s="31">
        <v>23.964670000000002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5410.9</v>
      </c>
      <c r="D127" s="36">
        <v>5417.6333333333332</v>
      </c>
      <c r="E127" s="36">
        <v>5365.2666666666664</v>
      </c>
      <c r="F127" s="36">
        <v>5319.6333333333332</v>
      </c>
      <c r="G127" s="36">
        <v>5267.2666666666664</v>
      </c>
      <c r="H127" s="36">
        <v>5463.2666666666664</v>
      </c>
      <c r="I127" s="36">
        <v>5515.6333333333332</v>
      </c>
      <c r="J127" s="36">
        <v>5561.2666666666664</v>
      </c>
      <c r="K127" s="31">
        <v>5470</v>
      </c>
      <c r="L127" s="31">
        <v>5372</v>
      </c>
      <c r="M127" s="31">
        <v>0.69672000000000001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638.95000000000005</v>
      </c>
      <c r="D128" s="36">
        <v>635.16666666666663</v>
      </c>
      <c r="E128" s="36">
        <v>630.43333333333328</v>
      </c>
      <c r="F128" s="36">
        <v>621.91666666666663</v>
      </c>
      <c r="G128" s="36">
        <v>617.18333333333328</v>
      </c>
      <c r="H128" s="36">
        <v>643.68333333333328</v>
      </c>
      <c r="I128" s="36">
        <v>648.41666666666663</v>
      </c>
      <c r="J128" s="36">
        <v>656.93333333333328</v>
      </c>
      <c r="K128" s="31">
        <v>639.9</v>
      </c>
      <c r="L128" s="31">
        <v>626.65</v>
      </c>
      <c r="M128" s="31">
        <v>15.02356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5504.35</v>
      </c>
      <c r="D129" s="36">
        <v>5525.2666666666664</v>
      </c>
      <c r="E129" s="36">
        <v>5460.5333333333328</v>
      </c>
      <c r="F129" s="36">
        <v>5416.7166666666662</v>
      </c>
      <c r="G129" s="36">
        <v>5351.9833333333327</v>
      </c>
      <c r="H129" s="36">
        <v>5569.083333333333</v>
      </c>
      <c r="I129" s="36">
        <v>5633.8166666666666</v>
      </c>
      <c r="J129" s="36">
        <v>5677.6333333333332</v>
      </c>
      <c r="K129" s="31">
        <v>5590</v>
      </c>
      <c r="L129" s="31">
        <v>5481.45</v>
      </c>
      <c r="M129" s="31">
        <v>4.1391900000000001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3356.75</v>
      </c>
      <c r="D130" s="36">
        <v>3350.9833333333336</v>
      </c>
      <c r="E130" s="36">
        <v>3334.2166666666672</v>
      </c>
      <c r="F130" s="36">
        <v>3311.6833333333334</v>
      </c>
      <c r="G130" s="36">
        <v>3294.916666666667</v>
      </c>
      <c r="H130" s="36">
        <v>3373.5166666666673</v>
      </c>
      <c r="I130" s="36">
        <v>3390.2833333333338</v>
      </c>
      <c r="J130" s="36">
        <v>3412.8166666666675</v>
      </c>
      <c r="K130" s="31">
        <v>3367.75</v>
      </c>
      <c r="L130" s="31">
        <v>3328.45</v>
      </c>
      <c r="M130" s="31">
        <v>15.78162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401.25</v>
      </c>
      <c r="D131" s="36">
        <v>403.84999999999997</v>
      </c>
      <c r="E131" s="36">
        <v>394.39999999999992</v>
      </c>
      <c r="F131" s="36">
        <v>387.54999999999995</v>
      </c>
      <c r="G131" s="36">
        <v>378.09999999999991</v>
      </c>
      <c r="H131" s="36">
        <v>410.69999999999993</v>
      </c>
      <c r="I131" s="36">
        <v>420.15</v>
      </c>
      <c r="J131" s="36">
        <v>426.99999999999994</v>
      </c>
      <c r="K131" s="31">
        <v>413.3</v>
      </c>
      <c r="L131" s="31">
        <v>397</v>
      </c>
      <c r="M131" s="31">
        <v>21.328109999999999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1042.1500000000001</v>
      </c>
      <c r="D132" s="36">
        <v>1044.8666666666668</v>
      </c>
      <c r="E132" s="36">
        <v>1033.3333333333335</v>
      </c>
      <c r="F132" s="36">
        <v>1024.5166666666667</v>
      </c>
      <c r="G132" s="36">
        <v>1012.9833333333333</v>
      </c>
      <c r="H132" s="36">
        <v>1053.6833333333336</v>
      </c>
      <c r="I132" s="36">
        <v>1065.2166666666669</v>
      </c>
      <c r="J132" s="36">
        <v>1074.0333333333338</v>
      </c>
      <c r="K132" s="31">
        <v>1056.4000000000001</v>
      </c>
      <c r="L132" s="31">
        <v>1036.05</v>
      </c>
      <c r="M132" s="31">
        <v>31.731729999999999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1587.05</v>
      </c>
      <c r="D133" s="36">
        <v>1580.1333333333332</v>
      </c>
      <c r="E133" s="36">
        <v>1560.2166666666665</v>
      </c>
      <c r="F133" s="36">
        <v>1533.3833333333332</v>
      </c>
      <c r="G133" s="36">
        <v>1513.4666666666665</v>
      </c>
      <c r="H133" s="36">
        <v>1606.9666666666665</v>
      </c>
      <c r="I133" s="36">
        <v>1626.8833333333334</v>
      </c>
      <c r="J133" s="36">
        <v>1653.7166666666665</v>
      </c>
      <c r="K133" s="31">
        <v>1600.05</v>
      </c>
      <c r="L133" s="31">
        <v>1553.3</v>
      </c>
      <c r="M133" s="31">
        <v>15.07747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148626.1</v>
      </c>
      <c r="D134" s="36">
        <v>148231.23333333334</v>
      </c>
      <c r="E134" s="36">
        <v>147524.41666666669</v>
      </c>
      <c r="F134" s="36">
        <v>146422.73333333334</v>
      </c>
      <c r="G134" s="36">
        <v>145715.91666666669</v>
      </c>
      <c r="H134" s="36">
        <v>149332.91666666669</v>
      </c>
      <c r="I134" s="36">
        <v>150039.73333333334</v>
      </c>
      <c r="J134" s="36">
        <v>151141.41666666669</v>
      </c>
      <c r="K134" s="31">
        <v>148938.04999999999</v>
      </c>
      <c r="L134" s="31">
        <v>147129.54999999999</v>
      </c>
      <c r="M134" s="31">
        <v>6.5199999999999994E-2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1117.55</v>
      </c>
      <c r="D135" s="36">
        <v>1126.5166666666667</v>
      </c>
      <c r="E135" s="36">
        <v>1096.0333333333333</v>
      </c>
      <c r="F135" s="36">
        <v>1074.5166666666667</v>
      </c>
      <c r="G135" s="36">
        <v>1044.0333333333333</v>
      </c>
      <c r="H135" s="36">
        <v>1148.0333333333333</v>
      </c>
      <c r="I135" s="36">
        <v>1178.5166666666664</v>
      </c>
      <c r="J135" s="36">
        <v>1200.0333333333333</v>
      </c>
      <c r="K135" s="31">
        <v>1157</v>
      </c>
      <c r="L135" s="31">
        <v>1105</v>
      </c>
      <c r="M135" s="31">
        <v>10.69807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290.14999999999998</v>
      </c>
      <c r="D136" s="36">
        <v>289.76666666666665</v>
      </c>
      <c r="E136" s="36">
        <v>287.2833333333333</v>
      </c>
      <c r="F136" s="36">
        <v>284.41666666666663</v>
      </c>
      <c r="G136" s="36">
        <v>281.93333333333328</v>
      </c>
      <c r="H136" s="36">
        <v>292.63333333333333</v>
      </c>
      <c r="I136" s="36">
        <v>295.11666666666667</v>
      </c>
      <c r="J136" s="36">
        <v>297.98333333333335</v>
      </c>
      <c r="K136" s="31">
        <v>292.25</v>
      </c>
      <c r="L136" s="31">
        <v>286.89999999999998</v>
      </c>
      <c r="M136" s="31">
        <v>32.316479999999999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1853.65</v>
      </c>
      <c r="D137" s="36">
        <v>1844.7166666666665</v>
      </c>
      <c r="E137" s="36">
        <v>1829.4333333333329</v>
      </c>
      <c r="F137" s="36">
        <v>1805.2166666666665</v>
      </c>
      <c r="G137" s="36">
        <v>1789.9333333333329</v>
      </c>
      <c r="H137" s="36">
        <v>1868.9333333333329</v>
      </c>
      <c r="I137" s="36">
        <v>1884.2166666666662</v>
      </c>
      <c r="J137" s="36">
        <v>1908.4333333333329</v>
      </c>
      <c r="K137" s="31">
        <v>1860</v>
      </c>
      <c r="L137" s="31">
        <v>1820.5</v>
      </c>
      <c r="M137" s="31">
        <v>18.305620000000001</v>
      </c>
      <c r="N137" s="1"/>
      <c r="O137" s="1"/>
    </row>
    <row r="138" spans="1:15" ht="12.75" customHeight="1">
      <c r="A138" s="51">
        <v>129</v>
      </c>
      <c r="B138" s="53" t="s">
        <v>844</v>
      </c>
      <c r="C138" s="31">
        <v>2192.0500000000002</v>
      </c>
      <c r="D138" s="36">
        <v>2204.35</v>
      </c>
      <c r="E138" s="36">
        <v>2163.6999999999998</v>
      </c>
      <c r="F138" s="36">
        <v>2135.35</v>
      </c>
      <c r="G138" s="36">
        <v>2094.6999999999998</v>
      </c>
      <c r="H138" s="36">
        <v>2232.6999999999998</v>
      </c>
      <c r="I138" s="36">
        <v>2273.3500000000004</v>
      </c>
      <c r="J138" s="36">
        <v>2301.6999999999998</v>
      </c>
      <c r="K138" s="31">
        <v>2245</v>
      </c>
      <c r="L138" s="31">
        <v>2176</v>
      </c>
      <c r="M138" s="31">
        <v>1.71574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536.20000000000005</v>
      </c>
      <c r="D139" s="36">
        <v>532.7833333333333</v>
      </c>
      <c r="E139" s="36">
        <v>528.16666666666663</v>
      </c>
      <c r="F139" s="36">
        <v>520.13333333333333</v>
      </c>
      <c r="G139" s="36">
        <v>515.51666666666665</v>
      </c>
      <c r="H139" s="36">
        <v>540.81666666666661</v>
      </c>
      <c r="I139" s="36">
        <v>545.43333333333339</v>
      </c>
      <c r="J139" s="36">
        <v>553.46666666666658</v>
      </c>
      <c r="K139" s="31">
        <v>537.4</v>
      </c>
      <c r="L139" s="31">
        <v>524.75</v>
      </c>
      <c r="M139" s="31">
        <v>12.035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11446.45</v>
      </c>
      <c r="D140" s="36">
        <v>11414.083333333334</v>
      </c>
      <c r="E140" s="36">
        <v>11348.216666666667</v>
      </c>
      <c r="F140" s="36">
        <v>11249.983333333334</v>
      </c>
      <c r="G140" s="36">
        <v>11184.116666666667</v>
      </c>
      <c r="H140" s="36">
        <v>11512.316666666668</v>
      </c>
      <c r="I140" s="36">
        <v>11578.183333333332</v>
      </c>
      <c r="J140" s="36">
        <v>11676.416666666668</v>
      </c>
      <c r="K140" s="31">
        <v>11479.95</v>
      </c>
      <c r="L140" s="31">
        <v>11315.85</v>
      </c>
      <c r="M140" s="31">
        <v>3.55044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964.8</v>
      </c>
      <c r="D141" s="36">
        <v>968.93333333333339</v>
      </c>
      <c r="E141" s="36">
        <v>952.91666666666674</v>
      </c>
      <c r="F141" s="36">
        <v>941.0333333333333</v>
      </c>
      <c r="G141" s="36">
        <v>925.01666666666665</v>
      </c>
      <c r="H141" s="36">
        <v>980.81666666666683</v>
      </c>
      <c r="I141" s="36">
        <v>996.83333333333348</v>
      </c>
      <c r="J141" s="36">
        <v>1008.7166666666669</v>
      </c>
      <c r="K141" s="31">
        <v>984.95</v>
      </c>
      <c r="L141" s="31">
        <v>957.05</v>
      </c>
      <c r="M141" s="31">
        <v>4.1454000000000004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866.15</v>
      </c>
      <c r="D142" s="36">
        <v>858.56666666666661</v>
      </c>
      <c r="E142" s="36">
        <v>847.58333333333326</v>
      </c>
      <c r="F142" s="36">
        <v>829.01666666666665</v>
      </c>
      <c r="G142" s="36">
        <v>818.0333333333333</v>
      </c>
      <c r="H142" s="36">
        <v>877.13333333333321</v>
      </c>
      <c r="I142" s="36">
        <v>888.11666666666656</v>
      </c>
      <c r="J142" s="36">
        <v>906.68333333333317</v>
      </c>
      <c r="K142" s="31">
        <v>869.55</v>
      </c>
      <c r="L142" s="31">
        <v>840</v>
      </c>
      <c r="M142" s="31">
        <v>10.5496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2136.75</v>
      </c>
      <c r="D143" s="36">
        <v>2138.9166666666665</v>
      </c>
      <c r="E143" s="36">
        <v>2117.833333333333</v>
      </c>
      <c r="F143" s="36">
        <v>2098.9166666666665</v>
      </c>
      <c r="G143" s="36">
        <v>2077.833333333333</v>
      </c>
      <c r="H143" s="36">
        <v>2157.833333333333</v>
      </c>
      <c r="I143" s="36">
        <v>2178.9166666666661</v>
      </c>
      <c r="J143" s="36">
        <v>2197.833333333333</v>
      </c>
      <c r="K143" s="31">
        <v>2160</v>
      </c>
      <c r="L143" s="31">
        <v>2120</v>
      </c>
      <c r="M143" s="31">
        <v>3.7484700000000002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71.75</v>
      </c>
      <c r="D144" s="36">
        <v>72.116666666666674</v>
      </c>
      <c r="E144" s="36">
        <v>70.933333333333351</v>
      </c>
      <c r="F144" s="36">
        <v>70.116666666666674</v>
      </c>
      <c r="G144" s="36">
        <v>68.933333333333351</v>
      </c>
      <c r="H144" s="36">
        <v>72.933333333333351</v>
      </c>
      <c r="I144" s="36">
        <v>74.116666666666688</v>
      </c>
      <c r="J144" s="36">
        <v>74.933333333333351</v>
      </c>
      <c r="K144" s="31">
        <v>73.3</v>
      </c>
      <c r="L144" s="31">
        <v>71.3</v>
      </c>
      <c r="M144" s="31">
        <v>51.397530000000003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2764.85</v>
      </c>
      <c r="D145" s="36">
        <v>2772.1833333333329</v>
      </c>
      <c r="E145" s="36">
        <v>2722.3666666666659</v>
      </c>
      <c r="F145" s="36">
        <v>2679.8833333333328</v>
      </c>
      <c r="G145" s="36">
        <v>2630.0666666666657</v>
      </c>
      <c r="H145" s="36">
        <v>2814.6666666666661</v>
      </c>
      <c r="I145" s="36">
        <v>2864.4833333333327</v>
      </c>
      <c r="J145" s="36">
        <v>2906.9666666666662</v>
      </c>
      <c r="K145" s="31">
        <v>2822</v>
      </c>
      <c r="L145" s="31">
        <v>2729.7</v>
      </c>
      <c r="M145" s="31">
        <v>3.3233100000000002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1338.5</v>
      </c>
      <c r="D146" s="36">
        <v>1347.3</v>
      </c>
      <c r="E146" s="36">
        <v>1327.6999999999998</v>
      </c>
      <c r="F146" s="36">
        <v>1316.8999999999999</v>
      </c>
      <c r="G146" s="36">
        <v>1297.2999999999997</v>
      </c>
      <c r="H146" s="36">
        <v>1358.1</v>
      </c>
      <c r="I146" s="36">
        <v>1377.6999999999998</v>
      </c>
      <c r="J146" s="36">
        <v>1388.5</v>
      </c>
      <c r="K146" s="31">
        <v>1366.9</v>
      </c>
      <c r="L146" s="31">
        <v>1336.5</v>
      </c>
      <c r="M146" s="31">
        <v>4.1707799999999997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94.8</v>
      </c>
      <c r="D147" s="36">
        <v>95.899999999999991</v>
      </c>
      <c r="E147" s="36">
        <v>93.09999999999998</v>
      </c>
      <c r="F147" s="36">
        <v>91.399999999999991</v>
      </c>
      <c r="G147" s="36">
        <v>88.59999999999998</v>
      </c>
      <c r="H147" s="36">
        <v>97.59999999999998</v>
      </c>
      <c r="I147" s="36">
        <v>100.39999999999999</v>
      </c>
      <c r="J147" s="36">
        <v>102.09999999999998</v>
      </c>
      <c r="K147" s="31">
        <v>98.7</v>
      </c>
      <c r="L147" s="31">
        <v>94.2</v>
      </c>
      <c r="M147" s="31">
        <v>1340.7264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240.95</v>
      </c>
      <c r="D148" s="36">
        <v>242.91666666666666</v>
      </c>
      <c r="E148" s="36">
        <v>237.23333333333332</v>
      </c>
      <c r="F148" s="36">
        <v>233.51666666666665</v>
      </c>
      <c r="G148" s="36">
        <v>227.83333333333331</v>
      </c>
      <c r="H148" s="36">
        <v>246.63333333333333</v>
      </c>
      <c r="I148" s="36">
        <v>252.31666666666666</v>
      </c>
      <c r="J148" s="36">
        <v>256.0333333333333</v>
      </c>
      <c r="K148" s="31">
        <v>248.6</v>
      </c>
      <c r="L148" s="31">
        <v>239.2</v>
      </c>
      <c r="M148" s="31">
        <v>186.76447999999999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345.7</v>
      </c>
      <c r="D149" s="36">
        <v>343.33333333333331</v>
      </c>
      <c r="E149" s="36">
        <v>340.16666666666663</v>
      </c>
      <c r="F149" s="36">
        <v>334.63333333333333</v>
      </c>
      <c r="G149" s="36">
        <v>331.46666666666664</v>
      </c>
      <c r="H149" s="36">
        <v>348.86666666666662</v>
      </c>
      <c r="I149" s="36">
        <v>352.03333333333325</v>
      </c>
      <c r="J149" s="36">
        <v>357.56666666666661</v>
      </c>
      <c r="K149" s="31">
        <v>346.5</v>
      </c>
      <c r="L149" s="31">
        <v>337.8</v>
      </c>
      <c r="M149" s="31">
        <v>193.40526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3203.5</v>
      </c>
      <c r="D150" s="36">
        <v>3187.8333333333335</v>
      </c>
      <c r="E150" s="36">
        <v>3156.666666666667</v>
      </c>
      <c r="F150" s="36">
        <v>3109.8333333333335</v>
      </c>
      <c r="G150" s="36">
        <v>3078.666666666667</v>
      </c>
      <c r="H150" s="36">
        <v>3234.666666666667</v>
      </c>
      <c r="I150" s="36">
        <v>3265.8333333333339</v>
      </c>
      <c r="J150" s="36">
        <v>3312.666666666667</v>
      </c>
      <c r="K150" s="31">
        <v>3219</v>
      </c>
      <c r="L150" s="31">
        <v>3141</v>
      </c>
      <c r="M150" s="31">
        <v>1.569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2539.4</v>
      </c>
      <c r="D151" s="36">
        <v>2526.1000000000004</v>
      </c>
      <c r="E151" s="36">
        <v>2510.4000000000005</v>
      </c>
      <c r="F151" s="36">
        <v>2481.4</v>
      </c>
      <c r="G151" s="36">
        <v>2465.7000000000003</v>
      </c>
      <c r="H151" s="36">
        <v>2555.1000000000008</v>
      </c>
      <c r="I151" s="36">
        <v>2570.8000000000006</v>
      </c>
      <c r="J151" s="36">
        <v>2599.8000000000011</v>
      </c>
      <c r="K151" s="31">
        <v>2541.8000000000002</v>
      </c>
      <c r="L151" s="31">
        <v>2497.1</v>
      </c>
      <c r="M151" s="31">
        <v>6.3144400000000003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1309.5</v>
      </c>
      <c r="D152" s="36">
        <v>1308</v>
      </c>
      <c r="E152" s="36">
        <v>1297.5</v>
      </c>
      <c r="F152" s="36">
        <v>1285.5</v>
      </c>
      <c r="G152" s="36">
        <v>1275</v>
      </c>
      <c r="H152" s="36">
        <v>1320</v>
      </c>
      <c r="I152" s="36">
        <v>1330.5</v>
      </c>
      <c r="J152" s="36">
        <v>1342.5</v>
      </c>
      <c r="K152" s="31">
        <v>1318.5</v>
      </c>
      <c r="L152" s="31">
        <v>1296</v>
      </c>
      <c r="M152" s="31">
        <v>4.6757600000000004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276.60000000000002</v>
      </c>
      <c r="D153" s="36">
        <v>277.26666666666665</v>
      </c>
      <c r="E153" s="36">
        <v>273.38333333333333</v>
      </c>
      <c r="F153" s="36">
        <v>270.16666666666669</v>
      </c>
      <c r="G153" s="36">
        <v>266.28333333333336</v>
      </c>
      <c r="H153" s="36">
        <v>280.48333333333329</v>
      </c>
      <c r="I153" s="36">
        <v>284.36666666666662</v>
      </c>
      <c r="J153" s="36">
        <v>287.58333333333326</v>
      </c>
      <c r="K153" s="31">
        <v>281.14999999999998</v>
      </c>
      <c r="L153" s="31">
        <v>274.05</v>
      </c>
      <c r="M153" s="31">
        <v>189.68785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604.70000000000005</v>
      </c>
      <c r="D154" s="36">
        <v>602.9</v>
      </c>
      <c r="E154" s="36">
        <v>575.79999999999995</v>
      </c>
      <c r="F154" s="36">
        <v>546.9</v>
      </c>
      <c r="G154" s="36">
        <v>519.79999999999995</v>
      </c>
      <c r="H154" s="36">
        <v>631.79999999999995</v>
      </c>
      <c r="I154" s="36">
        <v>658.90000000000009</v>
      </c>
      <c r="J154" s="36">
        <v>687.8</v>
      </c>
      <c r="K154" s="31">
        <v>630</v>
      </c>
      <c r="L154" s="31">
        <v>574</v>
      </c>
      <c r="M154" s="31">
        <v>129.97336000000001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376.25</v>
      </c>
      <c r="D155" s="36">
        <v>376.25</v>
      </c>
      <c r="E155" s="36">
        <v>376.25</v>
      </c>
      <c r="F155" s="36">
        <v>376.25</v>
      </c>
      <c r="G155" s="36">
        <v>376.25</v>
      </c>
      <c r="H155" s="36">
        <v>376.25</v>
      </c>
      <c r="I155" s="36">
        <v>376.25</v>
      </c>
      <c r="J155" s="36">
        <v>376.25</v>
      </c>
      <c r="K155" s="31">
        <v>376.25</v>
      </c>
      <c r="L155" s="31">
        <v>376.25</v>
      </c>
      <c r="M155" s="31">
        <v>10.09337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996.2</v>
      </c>
      <c r="D156" s="36">
        <v>993.2833333333333</v>
      </c>
      <c r="E156" s="36">
        <v>981.91666666666663</v>
      </c>
      <c r="F156" s="36">
        <v>967.63333333333333</v>
      </c>
      <c r="G156" s="36">
        <v>956.26666666666665</v>
      </c>
      <c r="H156" s="36">
        <v>1007.5666666666666</v>
      </c>
      <c r="I156" s="36">
        <v>1018.9333333333334</v>
      </c>
      <c r="J156" s="36">
        <v>1033.2166666666667</v>
      </c>
      <c r="K156" s="31">
        <v>1004.65</v>
      </c>
      <c r="L156" s="31">
        <v>979</v>
      </c>
      <c r="M156" s="31">
        <v>11.21846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3683.4</v>
      </c>
      <c r="D157" s="36">
        <v>3676.2166666666667</v>
      </c>
      <c r="E157" s="36">
        <v>3657.4333333333334</v>
      </c>
      <c r="F157" s="36">
        <v>3631.4666666666667</v>
      </c>
      <c r="G157" s="36">
        <v>3612.6833333333334</v>
      </c>
      <c r="H157" s="36">
        <v>3702.1833333333334</v>
      </c>
      <c r="I157" s="36">
        <v>3720.9666666666672</v>
      </c>
      <c r="J157" s="36">
        <v>3746.9333333333334</v>
      </c>
      <c r="K157" s="31">
        <v>3695</v>
      </c>
      <c r="L157" s="31">
        <v>3650.25</v>
      </c>
      <c r="M157" s="31">
        <v>3.0495199999999998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36442.75</v>
      </c>
      <c r="D158" s="36">
        <v>36444.5</v>
      </c>
      <c r="E158" s="36">
        <v>36209.550000000003</v>
      </c>
      <c r="F158" s="36">
        <v>35976.350000000006</v>
      </c>
      <c r="G158" s="36">
        <v>35741.400000000009</v>
      </c>
      <c r="H158" s="36">
        <v>36677.699999999997</v>
      </c>
      <c r="I158" s="36">
        <v>36912.649999999994</v>
      </c>
      <c r="J158" s="36">
        <v>37145.849999999991</v>
      </c>
      <c r="K158" s="31">
        <v>36679.449999999997</v>
      </c>
      <c r="L158" s="31">
        <v>36211.300000000003</v>
      </c>
      <c r="M158" s="31">
        <v>0.25208999999999998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1647.5</v>
      </c>
      <c r="D159" s="36">
        <v>1633.8333333333333</v>
      </c>
      <c r="E159" s="36">
        <v>1615.6666666666665</v>
      </c>
      <c r="F159" s="36">
        <v>1583.8333333333333</v>
      </c>
      <c r="G159" s="36">
        <v>1565.6666666666665</v>
      </c>
      <c r="H159" s="36">
        <v>1665.6666666666665</v>
      </c>
      <c r="I159" s="36">
        <v>1683.833333333333</v>
      </c>
      <c r="J159" s="36">
        <v>1715.6666666666665</v>
      </c>
      <c r="K159" s="31">
        <v>1652</v>
      </c>
      <c r="L159" s="31">
        <v>1602</v>
      </c>
      <c r="M159" s="31">
        <v>8.8495299999999997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8700.9</v>
      </c>
      <c r="D160" s="36">
        <v>8716.6333333333332</v>
      </c>
      <c r="E160" s="36">
        <v>8634.2666666666664</v>
      </c>
      <c r="F160" s="36">
        <v>8567.6333333333332</v>
      </c>
      <c r="G160" s="36">
        <v>8485.2666666666664</v>
      </c>
      <c r="H160" s="36">
        <v>8783.2666666666664</v>
      </c>
      <c r="I160" s="36">
        <v>8865.6333333333314</v>
      </c>
      <c r="J160" s="36">
        <v>8932.2666666666664</v>
      </c>
      <c r="K160" s="31">
        <v>8799</v>
      </c>
      <c r="L160" s="31">
        <v>8650</v>
      </c>
      <c r="M160" s="31">
        <v>1.4311100000000001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281.25</v>
      </c>
      <c r="D161" s="36">
        <v>281.48333333333335</v>
      </c>
      <c r="E161" s="36">
        <v>278.36666666666667</v>
      </c>
      <c r="F161" s="36">
        <v>275.48333333333335</v>
      </c>
      <c r="G161" s="36">
        <v>272.36666666666667</v>
      </c>
      <c r="H161" s="36">
        <v>284.36666666666667</v>
      </c>
      <c r="I161" s="36">
        <v>287.48333333333335</v>
      </c>
      <c r="J161" s="36">
        <v>290.36666666666667</v>
      </c>
      <c r="K161" s="31">
        <v>284.60000000000002</v>
      </c>
      <c r="L161" s="31">
        <v>278.60000000000002</v>
      </c>
      <c r="M161" s="31">
        <v>48.771479999999997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2745.6</v>
      </c>
      <c r="D162" s="36">
        <v>2729.2000000000003</v>
      </c>
      <c r="E162" s="36">
        <v>2708.4000000000005</v>
      </c>
      <c r="F162" s="36">
        <v>2671.2000000000003</v>
      </c>
      <c r="G162" s="36">
        <v>2650.4000000000005</v>
      </c>
      <c r="H162" s="36">
        <v>2766.4000000000005</v>
      </c>
      <c r="I162" s="36">
        <v>2787.2000000000007</v>
      </c>
      <c r="J162" s="36">
        <v>2824.4000000000005</v>
      </c>
      <c r="K162" s="31">
        <v>2750</v>
      </c>
      <c r="L162" s="31">
        <v>2692</v>
      </c>
      <c r="M162" s="31">
        <v>3.5834199999999998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886.55</v>
      </c>
      <c r="D163" s="36">
        <v>885.80000000000007</v>
      </c>
      <c r="E163" s="36">
        <v>881.85000000000014</v>
      </c>
      <c r="F163" s="36">
        <v>877.15000000000009</v>
      </c>
      <c r="G163" s="36">
        <v>873.20000000000016</v>
      </c>
      <c r="H163" s="36">
        <v>890.50000000000011</v>
      </c>
      <c r="I163" s="36">
        <v>894.45000000000016</v>
      </c>
      <c r="J163" s="36">
        <v>899.15000000000009</v>
      </c>
      <c r="K163" s="31">
        <v>889.75</v>
      </c>
      <c r="L163" s="31">
        <v>881.1</v>
      </c>
      <c r="M163" s="31">
        <v>5.4116799999999996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4732.1499999999996</v>
      </c>
      <c r="D164" s="36">
        <v>4749.4333333333334</v>
      </c>
      <c r="E164" s="36">
        <v>4679.0666666666666</v>
      </c>
      <c r="F164" s="36">
        <v>4625.9833333333336</v>
      </c>
      <c r="G164" s="36">
        <v>4555.6166666666668</v>
      </c>
      <c r="H164" s="36">
        <v>4802.5166666666664</v>
      </c>
      <c r="I164" s="36">
        <v>4872.8833333333332</v>
      </c>
      <c r="J164" s="36">
        <v>4925.9666666666662</v>
      </c>
      <c r="K164" s="31">
        <v>4819.8</v>
      </c>
      <c r="L164" s="31">
        <v>4696.3500000000004</v>
      </c>
      <c r="M164" s="31">
        <v>7.3513599999999997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468.85</v>
      </c>
      <c r="D165" s="36">
        <v>470.2833333333333</v>
      </c>
      <c r="E165" s="36">
        <v>465.61666666666662</v>
      </c>
      <c r="F165" s="36">
        <v>462.38333333333333</v>
      </c>
      <c r="G165" s="36">
        <v>457.71666666666664</v>
      </c>
      <c r="H165" s="36">
        <v>473.51666666666659</v>
      </c>
      <c r="I165" s="36">
        <v>478.18333333333334</v>
      </c>
      <c r="J165" s="36">
        <v>481.41666666666657</v>
      </c>
      <c r="K165" s="31">
        <v>474.95</v>
      </c>
      <c r="L165" s="31">
        <v>467.05</v>
      </c>
      <c r="M165" s="31">
        <v>7.0862999999999996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426.1</v>
      </c>
      <c r="D166" s="36">
        <v>426.33333333333331</v>
      </c>
      <c r="E166" s="36">
        <v>421.86666666666662</v>
      </c>
      <c r="F166" s="36">
        <v>417.63333333333333</v>
      </c>
      <c r="G166" s="36">
        <v>413.16666666666663</v>
      </c>
      <c r="H166" s="36">
        <v>430.56666666666661</v>
      </c>
      <c r="I166" s="36">
        <v>435.0333333333333</v>
      </c>
      <c r="J166" s="36">
        <v>439.26666666666659</v>
      </c>
      <c r="K166" s="31">
        <v>430.8</v>
      </c>
      <c r="L166" s="31">
        <v>422.1</v>
      </c>
      <c r="M166" s="31">
        <v>67.343310000000002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287.89999999999998</v>
      </c>
      <c r="D167" s="36">
        <v>284.7833333333333</v>
      </c>
      <c r="E167" s="36">
        <v>280.81666666666661</v>
      </c>
      <c r="F167" s="36">
        <v>273.73333333333329</v>
      </c>
      <c r="G167" s="36">
        <v>269.76666666666659</v>
      </c>
      <c r="H167" s="36">
        <v>291.86666666666662</v>
      </c>
      <c r="I167" s="36">
        <v>295.83333333333331</v>
      </c>
      <c r="J167" s="36">
        <v>302.91666666666663</v>
      </c>
      <c r="K167" s="31">
        <v>288.75</v>
      </c>
      <c r="L167" s="31">
        <v>277.7</v>
      </c>
      <c r="M167" s="31">
        <v>430.53543000000002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1164.5</v>
      </c>
      <c r="D168" s="36">
        <v>1160.7333333333333</v>
      </c>
      <c r="E168" s="36">
        <v>1137.5666666666666</v>
      </c>
      <c r="F168" s="36">
        <v>1110.6333333333332</v>
      </c>
      <c r="G168" s="36">
        <v>1087.4666666666665</v>
      </c>
      <c r="H168" s="36">
        <v>1187.6666666666667</v>
      </c>
      <c r="I168" s="36">
        <v>1210.8333333333333</v>
      </c>
      <c r="J168" s="36">
        <v>1237.7666666666669</v>
      </c>
      <c r="K168" s="31">
        <v>1183.9000000000001</v>
      </c>
      <c r="L168" s="31">
        <v>1133.8</v>
      </c>
      <c r="M168" s="31">
        <v>6.42882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16554.95</v>
      </c>
      <c r="D169" s="36">
        <v>16515.466666666667</v>
      </c>
      <c r="E169" s="36">
        <v>16409.483333333334</v>
      </c>
      <c r="F169" s="36">
        <v>16264.016666666666</v>
      </c>
      <c r="G169" s="36">
        <v>16158.033333333333</v>
      </c>
      <c r="H169" s="36">
        <v>16660.933333333334</v>
      </c>
      <c r="I169" s="36">
        <v>16766.916666666672</v>
      </c>
      <c r="J169" s="36">
        <v>16912.383333333335</v>
      </c>
      <c r="K169" s="31">
        <v>16621.45</v>
      </c>
      <c r="L169" s="31">
        <v>16370</v>
      </c>
      <c r="M169" s="31">
        <v>2.146E-2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129.5</v>
      </c>
      <c r="D170" s="36">
        <v>129.4</v>
      </c>
      <c r="E170" s="36">
        <v>128.30000000000001</v>
      </c>
      <c r="F170" s="36">
        <v>127.1</v>
      </c>
      <c r="G170" s="36">
        <v>126</v>
      </c>
      <c r="H170" s="36">
        <v>130.60000000000002</v>
      </c>
      <c r="I170" s="36">
        <v>131.69999999999999</v>
      </c>
      <c r="J170" s="36">
        <v>132.90000000000003</v>
      </c>
      <c r="K170" s="31">
        <v>130.5</v>
      </c>
      <c r="L170" s="31">
        <v>128.19999999999999</v>
      </c>
      <c r="M170" s="31">
        <v>325.39004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467.2</v>
      </c>
      <c r="D171" s="36">
        <v>468.2</v>
      </c>
      <c r="E171" s="36">
        <v>462</v>
      </c>
      <c r="F171" s="36">
        <v>456.8</v>
      </c>
      <c r="G171" s="36">
        <v>450.6</v>
      </c>
      <c r="H171" s="36">
        <v>473.4</v>
      </c>
      <c r="I171" s="36">
        <v>479.59999999999991</v>
      </c>
      <c r="J171" s="36">
        <v>484.79999999999995</v>
      </c>
      <c r="K171" s="31">
        <v>474.4</v>
      </c>
      <c r="L171" s="31">
        <v>463</v>
      </c>
      <c r="M171" s="31">
        <v>82.322689999999994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267.25</v>
      </c>
      <c r="D172" s="36">
        <v>265.88333333333333</v>
      </c>
      <c r="E172" s="36">
        <v>262.51666666666665</v>
      </c>
      <c r="F172" s="36">
        <v>257.7833333333333</v>
      </c>
      <c r="G172" s="36">
        <v>254.41666666666663</v>
      </c>
      <c r="H172" s="36">
        <v>270.61666666666667</v>
      </c>
      <c r="I172" s="36">
        <v>273.98333333333335</v>
      </c>
      <c r="J172" s="36">
        <v>278.7166666666667</v>
      </c>
      <c r="K172" s="31">
        <v>269.25</v>
      </c>
      <c r="L172" s="31">
        <v>261.14999999999998</v>
      </c>
      <c r="M172" s="31">
        <v>153.98430999999999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2942.05</v>
      </c>
      <c r="D173" s="36">
        <v>2938.8833333333332</v>
      </c>
      <c r="E173" s="36">
        <v>2926.7666666666664</v>
      </c>
      <c r="F173" s="36">
        <v>2911.4833333333331</v>
      </c>
      <c r="G173" s="36">
        <v>2899.3666666666663</v>
      </c>
      <c r="H173" s="36">
        <v>2954.1666666666665</v>
      </c>
      <c r="I173" s="36">
        <v>2966.2833333333333</v>
      </c>
      <c r="J173" s="36">
        <v>2981.5666666666666</v>
      </c>
      <c r="K173" s="31">
        <v>2951</v>
      </c>
      <c r="L173" s="31">
        <v>2923.6</v>
      </c>
      <c r="M173" s="31">
        <v>35.587479999999999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739.75</v>
      </c>
      <c r="D174" s="36">
        <v>734.71666666666658</v>
      </c>
      <c r="E174" s="36">
        <v>728.08333333333314</v>
      </c>
      <c r="F174" s="36">
        <v>716.41666666666652</v>
      </c>
      <c r="G174" s="36">
        <v>709.78333333333308</v>
      </c>
      <c r="H174" s="36">
        <v>746.38333333333321</v>
      </c>
      <c r="I174" s="36">
        <v>753.01666666666665</v>
      </c>
      <c r="J174" s="36">
        <v>764.68333333333328</v>
      </c>
      <c r="K174" s="31">
        <v>741.35</v>
      </c>
      <c r="L174" s="31">
        <v>723.05</v>
      </c>
      <c r="M174" s="31">
        <v>17.316980000000001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1513.55</v>
      </c>
      <c r="D175" s="36">
        <v>1501.5166666666664</v>
      </c>
      <c r="E175" s="36">
        <v>1485.3833333333328</v>
      </c>
      <c r="F175" s="36">
        <v>1457.2166666666662</v>
      </c>
      <c r="G175" s="36">
        <v>1441.0833333333326</v>
      </c>
      <c r="H175" s="36">
        <v>1529.6833333333329</v>
      </c>
      <c r="I175" s="36">
        <v>1545.8166666666666</v>
      </c>
      <c r="J175" s="36">
        <v>1573.9833333333331</v>
      </c>
      <c r="K175" s="31">
        <v>1517.65</v>
      </c>
      <c r="L175" s="31">
        <v>1473.35</v>
      </c>
      <c r="M175" s="31">
        <v>15.69035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2383.1999999999998</v>
      </c>
      <c r="D176" s="36">
        <v>2365.8333333333335</v>
      </c>
      <c r="E176" s="36">
        <v>2342.666666666667</v>
      </c>
      <c r="F176" s="36">
        <v>2302.1333333333337</v>
      </c>
      <c r="G176" s="36">
        <v>2278.9666666666672</v>
      </c>
      <c r="H176" s="36">
        <v>2406.3666666666668</v>
      </c>
      <c r="I176" s="36">
        <v>2429.5333333333338</v>
      </c>
      <c r="J176" s="36">
        <v>2470.0666666666666</v>
      </c>
      <c r="K176" s="31">
        <v>2389</v>
      </c>
      <c r="L176" s="31">
        <v>2325.3000000000002</v>
      </c>
      <c r="M176" s="31">
        <v>4.5178900000000004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113.5</v>
      </c>
      <c r="D177" s="36">
        <v>112.98333333333333</v>
      </c>
      <c r="E177" s="36">
        <v>112.01666666666667</v>
      </c>
      <c r="F177" s="36">
        <v>110.53333333333333</v>
      </c>
      <c r="G177" s="36">
        <v>109.56666666666666</v>
      </c>
      <c r="H177" s="36">
        <v>114.46666666666667</v>
      </c>
      <c r="I177" s="36">
        <v>115.43333333333334</v>
      </c>
      <c r="J177" s="36">
        <v>116.91666666666667</v>
      </c>
      <c r="K177" s="31">
        <v>113.95</v>
      </c>
      <c r="L177" s="31">
        <v>111.5</v>
      </c>
      <c r="M177" s="31">
        <v>70.649850000000001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26524.9</v>
      </c>
      <c r="D178" s="36">
        <v>26579.116666666669</v>
      </c>
      <c r="E178" s="36">
        <v>26358.283333333336</v>
      </c>
      <c r="F178" s="36">
        <v>26191.666666666668</v>
      </c>
      <c r="G178" s="36">
        <v>25970.833333333336</v>
      </c>
      <c r="H178" s="36">
        <v>26745.733333333337</v>
      </c>
      <c r="I178" s="36">
        <v>26966.566666666666</v>
      </c>
      <c r="J178" s="36">
        <v>27133.183333333338</v>
      </c>
      <c r="K178" s="31">
        <v>26799.95</v>
      </c>
      <c r="L178" s="31">
        <v>26412.5</v>
      </c>
      <c r="M178" s="31">
        <v>0.20365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2416.65</v>
      </c>
      <c r="D179" s="36">
        <v>2418.9333333333334</v>
      </c>
      <c r="E179" s="36">
        <v>2393.0166666666669</v>
      </c>
      <c r="F179" s="36">
        <v>2369.3833333333337</v>
      </c>
      <c r="G179" s="36">
        <v>2343.4666666666672</v>
      </c>
      <c r="H179" s="36">
        <v>2442.5666666666666</v>
      </c>
      <c r="I179" s="36">
        <v>2468.4833333333327</v>
      </c>
      <c r="J179" s="36">
        <v>2492.1166666666663</v>
      </c>
      <c r="K179" s="31">
        <v>2444.85</v>
      </c>
      <c r="L179" s="31">
        <v>2395.3000000000002</v>
      </c>
      <c r="M179" s="31">
        <v>8.7934099999999997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4435.75</v>
      </c>
      <c r="D180" s="36">
        <v>4432.7666666666664</v>
      </c>
      <c r="E180" s="36">
        <v>4410.5333333333328</v>
      </c>
      <c r="F180" s="36">
        <v>4385.3166666666666</v>
      </c>
      <c r="G180" s="36">
        <v>4363.083333333333</v>
      </c>
      <c r="H180" s="36">
        <v>4457.9833333333327</v>
      </c>
      <c r="I180" s="36">
        <v>4480.2166666666662</v>
      </c>
      <c r="J180" s="36">
        <v>4505.4333333333325</v>
      </c>
      <c r="K180" s="31">
        <v>4455</v>
      </c>
      <c r="L180" s="31">
        <v>4407.55</v>
      </c>
      <c r="M180" s="31">
        <v>1.30657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639.85</v>
      </c>
      <c r="D181" s="36">
        <v>638.31666666666661</v>
      </c>
      <c r="E181" s="36">
        <v>620.13333333333321</v>
      </c>
      <c r="F181" s="36">
        <v>600.41666666666663</v>
      </c>
      <c r="G181" s="36">
        <v>582.23333333333323</v>
      </c>
      <c r="H181" s="36">
        <v>658.03333333333319</v>
      </c>
      <c r="I181" s="36">
        <v>676.21666666666658</v>
      </c>
      <c r="J181" s="36">
        <v>695.93333333333317</v>
      </c>
      <c r="K181" s="31">
        <v>656.5</v>
      </c>
      <c r="L181" s="31">
        <v>618.6</v>
      </c>
      <c r="M181" s="31">
        <v>53.268059999999998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760.1</v>
      </c>
      <c r="D182" s="36">
        <v>759.19999999999993</v>
      </c>
      <c r="E182" s="36">
        <v>754.89999999999986</v>
      </c>
      <c r="F182" s="36">
        <v>749.69999999999993</v>
      </c>
      <c r="G182" s="36">
        <v>745.39999999999986</v>
      </c>
      <c r="H182" s="36">
        <v>764.39999999999986</v>
      </c>
      <c r="I182" s="36">
        <v>768.69999999999982</v>
      </c>
      <c r="J182" s="36">
        <v>773.89999999999986</v>
      </c>
      <c r="K182" s="31">
        <v>763.5</v>
      </c>
      <c r="L182" s="31">
        <v>754</v>
      </c>
      <c r="M182" s="31">
        <v>125.28399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130.35</v>
      </c>
      <c r="D183" s="36">
        <v>129.35</v>
      </c>
      <c r="E183" s="36">
        <v>127.29999999999998</v>
      </c>
      <c r="F183" s="36">
        <v>124.24999999999999</v>
      </c>
      <c r="G183" s="36">
        <v>122.19999999999997</v>
      </c>
      <c r="H183" s="36">
        <v>132.39999999999998</v>
      </c>
      <c r="I183" s="36">
        <v>134.44999999999999</v>
      </c>
      <c r="J183" s="36">
        <v>137.5</v>
      </c>
      <c r="K183" s="31">
        <v>131.4</v>
      </c>
      <c r="L183" s="31">
        <v>126.3</v>
      </c>
      <c r="M183" s="31">
        <v>350.81975999999997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1538.7</v>
      </c>
      <c r="D184" s="36">
        <v>1530.9833333333333</v>
      </c>
      <c r="E184" s="36">
        <v>1519.9666666666667</v>
      </c>
      <c r="F184" s="36">
        <v>1501.2333333333333</v>
      </c>
      <c r="G184" s="36">
        <v>1490.2166666666667</v>
      </c>
      <c r="H184" s="36">
        <v>1549.7166666666667</v>
      </c>
      <c r="I184" s="36">
        <v>1560.7333333333336</v>
      </c>
      <c r="J184" s="36">
        <v>1579.4666666666667</v>
      </c>
      <c r="K184" s="31">
        <v>1542</v>
      </c>
      <c r="L184" s="31">
        <v>1512.25</v>
      </c>
      <c r="M184" s="31">
        <v>22.30669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621.29999999999995</v>
      </c>
      <c r="D185" s="36">
        <v>622.75</v>
      </c>
      <c r="E185" s="36">
        <v>615.4</v>
      </c>
      <c r="F185" s="36">
        <v>609.5</v>
      </c>
      <c r="G185" s="36">
        <v>602.15</v>
      </c>
      <c r="H185" s="36">
        <v>628.65</v>
      </c>
      <c r="I185" s="36">
        <v>635.99999999999989</v>
      </c>
      <c r="J185" s="36">
        <v>641.9</v>
      </c>
      <c r="K185" s="31">
        <v>630.1</v>
      </c>
      <c r="L185" s="31">
        <v>616.85</v>
      </c>
      <c r="M185" s="31">
        <v>7.0636299999999999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755.1</v>
      </c>
      <c r="D186" s="36">
        <v>757.7166666666667</v>
      </c>
      <c r="E186" s="36">
        <v>748.38333333333344</v>
      </c>
      <c r="F186" s="36">
        <v>741.66666666666674</v>
      </c>
      <c r="G186" s="36">
        <v>732.33333333333348</v>
      </c>
      <c r="H186" s="36">
        <v>764.43333333333339</v>
      </c>
      <c r="I186" s="36">
        <v>773.76666666666665</v>
      </c>
      <c r="J186" s="36">
        <v>780.48333333333335</v>
      </c>
      <c r="K186" s="31">
        <v>767.05</v>
      </c>
      <c r="L186" s="31">
        <v>751</v>
      </c>
      <c r="M186" s="31">
        <v>3.2018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2118.1999999999998</v>
      </c>
      <c r="D187" s="36">
        <v>2116.85</v>
      </c>
      <c r="E187" s="36">
        <v>2095.1999999999998</v>
      </c>
      <c r="F187" s="36">
        <v>2072.1999999999998</v>
      </c>
      <c r="G187" s="36">
        <v>2050.5499999999997</v>
      </c>
      <c r="H187" s="36">
        <v>2139.85</v>
      </c>
      <c r="I187" s="36">
        <v>2161.5000000000005</v>
      </c>
      <c r="J187" s="36">
        <v>2184.5</v>
      </c>
      <c r="K187" s="31">
        <v>2138.5</v>
      </c>
      <c r="L187" s="31">
        <v>2093.85</v>
      </c>
      <c r="M187" s="31">
        <v>6.1127599999999997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983.35</v>
      </c>
      <c r="D188" s="36">
        <v>983.13333333333333</v>
      </c>
      <c r="E188" s="36">
        <v>974.31666666666661</v>
      </c>
      <c r="F188" s="36">
        <v>965.2833333333333</v>
      </c>
      <c r="G188" s="36">
        <v>956.46666666666658</v>
      </c>
      <c r="H188" s="36">
        <v>992.16666666666663</v>
      </c>
      <c r="I188" s="36">
        <v>1000.9833333333335</v>
      </c>
      <c r="J188" s="36">
        <v>1010.0166666666667</v>
      </c>
      <c r="K188" s="31">
        <v>991.95</v>
      </c>
      <c r="L188" s="31">
        <v>974.1</v>
      </c>
      <c r="M188" s="31">
        <v>8.7738200000000006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1821.85</v>
      </c>
      <c r="D189" s="36">
        <v>1826.0833333333333</v>
      </c>
      <c r="E189" s="36">
        <v>1809.3166666666666</v>
      </c>
      <c r="F189" s="36">
        <v>1796.7833333333333</v>
      </c>
      <c r="G189" s="36">
        <v>1780.0166666666667</v>
      </c>
      <c r="H189" s="36">
        <v>1838.6166666666666</v>
      </c>
      <c r="I189" s="36">
        <v>1855.3833333333334</v>
      </c>
      <c r="J189" s="36">
        <v>1867.9166666666665</v>
      </c>
      <c r="K189" s="31">
        <v>1842.85</v>
      </c>
      <c r="L189" s="31">
        <v>1813.55</v>
      </c>
      <c r="M189" s="31">
        <v>8.9447100000000006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4030.65</v>
      </c>
      <c r="D190" s="36">
        <v>4046.2166666666667</v>
      </c>
      <c r="E190" s="36">
        <v>3994.4333333333334</v>
      </c>
      <c r="F190" s="36">
        <v>3958.2166666666667</v>
      </c>
      <c r="G190" s="36">
        <v>3906.4333333333334</v>
      </c>
      <c r="H190" s="36">
        <v>4082.4333333333334</v>
      </c>
      <c r="I190" s="36">
        <v>4134.2166666666672</v>
      </c>
      <c r="J190" s="36">
        <v>4170.4333333333334</v>
      </c>
      <c r="K190" s="31">
        <v>4098</v>
      </c>
      <c r="L190" s="31">
        <v>4010</v>
      </c>
      <c r="M190" s="31">
        <v>11.93648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1154.4000000000001</v>
      </c>
      <c r="D191" s="36">
        <v>1150.7333333333333</v>
      </c>
      <c r="E191" s="36">
        <v>1142.4666666666667</v>
      </c>
      <c r="F191" s="36">
        <v>1130.5333333333333</v>
      </c>
      <c r="G191" s="36">
        <v>1122.2666666666667</v>
      </c>
      <c r="H191" s="36">
        <v>1162.6666666666667</v>
      </c>
      <c r="I191" s="36">
        <v>1170.9333333333336</v>
      </c>
      <c r="J191" s="36">
        <v>1182.8666666666668</v>
      </c>
      <c r="K191" s="31">
        <v>1159</v>
      </c>
      <c r="L191" s="31">
        <v>1138.8</v>
      </c>
      <c r="M191" s="31">
        <v>10.56193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7776.3</v>
      </c>
      <c r="D192" s="36">
        <v>7741.4833333333336</v>
      </c>
      <c r="E192" s="36">
        <v>7644.8166666666675</v>
      </c>
      <c r="F192" s="36">
        <v>7513.3333333333339</v>
      </c>
      <c r="G192" s="36">
        <v>7416.6666666666679</v>
      </c>
      <c r="H192" s="36">
        <v>7872.9666666666672</v>
      </c>
      <c r="I192" s="36">
        <v>7969.6333333333332</v>
      </c>
      <c r="J192" s="36">
        <v>8101.1166666666668</v>
      </c>
      <c r="K192" s="31">
        <v>7838.15</v>
      </c>
      <c r="L192" s="31">
        <v>7610</v>
      </c>
      <c r="M192" s="31">
        <v>1.9104099999999999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612.85</v>
      </c>
      <c r="D193" s="36">
        <v>612.4</v>
      </c>
      <c r="E193" s="36">
        <v>608</v>
      </c>
      <c r="F193" s="36">
        <v>603.15</v>
      </c>
      <c r="G193" s="36">
        <v>598.75</v>
      </c>
      <c r="H193" s="36">
        <v>617.25</v>
      </c>
      <c r="I193" s="36">
        <v>621.64999999999986</v>
      </c>
      <c r="J193" s="36">
        <v>626.5</v>
      </c>
      <c r="K193" s="31">
        <v>616.79999999999995</v>
      </c>
      <c r="L193" s="31">
        <v>607.54999999999995</v>
      </c>
      <c r="M193" s="31">
        <v>11.06799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926.35</v>
      </c>
      <c r="D194" s="36">
        <v>927.13333333333333</v>
      </c>
      <c r="E194" s="36">
        <v>919.61666666666667</v>
      </c>
      <c r="F194" s="36">
        <v>912.88333333333333</v>
      </c>
      <c r="G194" s="36">
        <v>905.36666666666667</v>
      </c>
      <c r="H194" s="36">
        <v>933.86666666666667</v>
      </c>
      <c r="I194" s="36">
        <v>941.38333333333333</v>
      </c>
      <c r="J194" s="36">
        <v>948.11666666666667</v>
      </c>
      <c r="K194" s="31">
        <v>934.65</v>
      </c>
      <c r="L194" s="31">
        <v>920.4</v>
      </c>
      <c r="M194" s="31">
        <v>47.336390000000002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378.95</v>
      </c>
      <c r="D195" s="36">
        <v>379.16666666666669</v>
      </c>
      <c r="E195" s="36">
        <v>375.83333333333337</v>
      </c>
      <c r="F195" s="36">
        <v>372.7166666666667</v>
      </c>
      <c r="G195" s="36">
        <v>369.38333333333338</v>
      </c>
      <c r="H195" s="36">
        <v>382.28333333333336</v>
      </c>
      <c r="I195" s="36">
        <v>385.61666666666673</v>
      </c>
      <c r="J195" s="36">
        <v>388.73333333333335</v>
      </c>
      <c r="K195" s="31">
        <v>382.5</v>
      </c>
      <c r="L195" s="31">
        <v>376.05</v>
      </c>
      <c r="M195" s="31">
        <v>72.981020000000001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141.05000000000001</v>
      </c>
      <c r="D196" s="36">
        <v>141.11666666666667</v>
      </c>
      <c r="E196" s="36">
        <v>139.98333333333335</v>
      </c>
      <c r="F196" s="36">
        <v>138.91666666666669</v>
      </c>
      <c r="G196" s="36">
        <v>137.78333333333336</v>
      </c>
      <c r="H196" s="36">
        <v>142.18333333333334</v>
      </c>
      <c r="I196" s="36">
        <v>143.31666666666666</v>
      </c>
      <c r="J196" s="36">
        <v>144.38333333333333</v>
      </c>
      <c r="K196" s="31">
        <v>142.25</v>
      </c>
      <c r="L196" s="31">
        <v>140.05000000000001</v>
      </c>
      <c r="M196" s="31">
        <v>242.91122999999999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1320.55</v>
      </c>
      <c r="D197" s="36">
        <v>1315.3999999999999</v>
      </c>
      <c r="E197" s="36">
        <v>1307.1499999999996</v>
      </c>
      <c r="F197" s="36">
        <v>1293.7499999999998</v>
      </c>
      <c r="G197" s="36">
        <v>1285.4999999999995</v>
      </c>
      <c r="H197" s="36">
        <v>1328.7999999999997</v>
      </c>
      <c r="I197" s="36">
        <v>1337.0500000000002</v>
      </c>
      <c r="J197" s="36">
        <v>1350.4499999999998</v>
      </c>
      <c r="K197" s="31">
        <v>1323.65</v>
      </c>
      <c r="L197" s="31">
        <v>1302</v>
      </c>
      <c r="M197" s="31">
        <v>21.132000000000001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883.2</v>
      </c>
      <c r="D198" s="36">
        <v>885.0333333333333</v>
      </c>
      <c r="E198" s="36">
        <v>873.26666666666665</v>
      </c>
      <c r="F198" s="36">
        <v>863.33333333333337</v>
      </c>
      <c r="G198" s="36">
        <v>851.56666666666672</v>
      </c>
      <c r="H198" s="36">
        <v>894.96666666666658</v>
      </c>
      <c r="I198" s="36">
        <v>906.73333333333323</v>
      </c>
      <c r="J198" s="36">
        <v>916.66666666666652</v>
      </c>
      <c r="K198" s="31">
        <v>896.8</v>
      </c>
      <c r="L198" s="31">
        <v>875.1</v>
      </c>
      <c r="M198" s="31">
        <v>4.2473799999999997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3686.7</v>
      </c>
      <c r="D199" s="36">
        <v>3690.7166666666667</v>
      </c>
      <c r="E199" s="36">
        <v>3661.4833333333336</v>
      </c>
      <c r="F199" s="36">
        <v>3636.2666666666669</v>
      </c>
      <c r="G199" s="36">
        <v>3607.0333333333338</v>
      </c>
      <c r="H199" s="36">
        <v>3715.9333333333334</v>
      </c>
      <c r="I199" s="36">
        <v>3745.1666666666661</v>
      </c>
      <c r="J199" s="36">
        <v>3770.3833333333332</v>
      </c>
      <c r="K199" s="31">
        <v>3719.95</v>
      </c>
      <c r="L199" s="31">
        <v>3665.5</v>
      </c>
      <c r="M199" s="31">
        <v>7.4410699999999999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2644.65</v>
      </c>
      <c r="D200" s="36">
        <v>2636.3333333333335</v>
      </c>
      <c r="E200" s="36">
        <v>2617.666666666667</v>
      </c>
      <c r="F200" s="36">
        <v>2590.6833333333334</v>
      </c>
      <c r="G200" s="36">
        <v>2572.0166666666669</v>
      </c>
      <c r="H200" s="36">
        <v>2663.3166666666671</v>
      </c>
      <c r="I200" s="36">
        <v>2681.983333333334</v>
      </c>
      <c r="J200" s="36">
        <v>2708.9666666666672</v>
      </c>
      <c r="K200" s="31">
        <v>2655</v>
      </c>
      <c r="L200" s="31">
        <v>2609.35</v>
      </c>
      <c r="M200" s="31">
        <v>1.9151499999999999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1150.4000000000001</v>
      </c>
      <c r="D201" s="36">
        <v>1171.8</v>
      </c>
      <c r="E201" s="36">
        <v>1109.5999999999999</v>
      </c>
      <c r="F201" s="36">
        <v>1068.8</v>
      </c>
      <c r="G201" s="36">
        <v>1006.5999999999999</v>
      </c>
      <c r="H201" s="36">
        <v>1212.5999999999999</v>
      </c>
      <c r="I201" s="36">
        <v>1274.8000000000002</v>
      </c>
      <c r="J201" s="36">
        <v>1315.6</v>
      </c>
      <c r="K201" s="31">
        <v>1234</v>
      </c>
      <c r="L201" s="31">
        <v>1131</v>
      </c>
      <c r="M201" s="31">
        <v>15.373620000000001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4025.9</v>
      </c>
      <c r="D202" s="36">
        <v>4036.8833333333337</v>
      </c>
      <c r="E202" s="36">
        <v>3999.5666666666675</v>
      </c>
      <c r="F202" s="36">
        <v>3973.233333333334</v>
      </c>
      <c r="G202" s="36">
        <v>3935.9166666666679</v>
      </c>
      <c r="H202" s="36">
        <v>4063.2166666666672</v>
      </c>
      <c r="I202" s="36">
        <v>4100.5333333333338</v>
      </c>
      <c r="J202" s="36">
        <v>4126.8666666666668</v>
      </c>
      <c r="K202" s="31">
        <v>4074.2</v>
      </c>
      <c r="L202" s="31">
        <v>4010.55</v>
      </c>
      <c r="M202" s="31">
        <v>4.6800300000000004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3723.4</v>
      </c>
      <c r="D203" s="36">
        <v>3705.9333333333329</v>
      </c>
      <c r="E203" s="36">
        <v>3671.8666666666659</v>
      </c>
      <c r="F203" s="36">
        <v>3620.333333333333</v>
      </c>
      <c r="G203" s="36">
        <v>3586.266666666666</v>
      </c>
      <c r="H203" s="36">
        <v>3757.4666666666658</v>
      </c>
      <c r="I203" s="36">
        <v>3791.5333333333324</v>
      </c>
      <c r="J203" s="36">
        <v>3843.0666666666657</v>
      </c>
      <c r="K203" s="31">
        <v>3740</v>
      </c>
      <c r="L203" s="31">
        <v>3654.4</v>
      </c>
      <c r="M203" s="31">
        <v>0.89736000000000005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498.05</v>
      </c>
      <c r="D204" s="36">
        <v>499.58333333333331</v>
      </c>
      <c r="E204" s="36">
        <v>493.71666666666664</v>
      </c>
      <c r="F204" s="36">
        <v>489.38333333333333</v>
      </c>
      <c r="G204" s="36">
        <v>483.51666666666665</v>
      </c>
      <c r="H204" s="36">
        <v>503.91666666666663</v>
      </c>
      <c r="I204" s="36">
        <v>509.7833333333333</v>
      </c>
      <c r="J204" s="36">
        <v>514.11666666666656</v>
      </c>
      <c r="K204" s="31">
        <v>505.45</v>
      </c>
      <c r="L204" s="31">
        <v>495.25</v>
      </c>
      <c r="M204" s="31">
        <v>30.336729999999999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9978.9500000000007</v>
      </c>
      <c r="D205" s="36">
        <v>9944.65</v>
      </c>
      <c r="E205" s="36">
        <v>9889.2999999999993</v>
      </c>
      <c r="F205" s="36">
        <v>9799.65</v>
      </c>
      <c r="G205" s="36">
        <v>9744.2999999999993</v>
      </c>
      <c r="H205" s="36">
        <v>10034.299999999999</v>
      </c>
      <c r="I205" s="36">
        <v>10089.650000000001</v>
      </c>
      <c r="J205" s="36">
        <v>10179.299999999999</v>
      </c>
      <c r="K205" s="31">
        <v>10000</v>
      </c>
      <c r="L205" s="31">
        <v>9855</v>
      </c>
      <c r="M205" s="31">
        <v>3.20905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141.1</v>
      </c>
      <c r="D206" s="36">
        <v>142.30000000000001</v>
      </c>
      <c r="E206" s="36">
        <v>139.60000000000002</v>
      </c>
      <c r="F206" s="36">
        <v>138.10000000000002</v>
      </c>
      <c r="G206" s="36">
        <v>135.40000000000003</v>
      </c>
      <c r="H206" s="36">
        <v>143.80000000000001</v>
      </c>
      <c r="I206" s="36">
        <v>146.5</v>
      </c>
      <c r="J206" s="36">
        <v>148</v>
      </c>
      <c r="K206" s="31">
        <v>145</v>
      </c>
      <c r="L206" s="31">
        <v>140.80000000000001</v>
      </c>
      <c r="M206" s="31">
        <v>207.67191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1729.9</v>
      </c>
      <c r="D207" s="36">
        <v>1738.3</v>
      </c>
      <c r="E207" s="36">
        <v>1711.6</v>
      </c>
      <c r="F207" s="36">
        <v>1693.3</v>
      </c>
      <c r="G207" s="36">
        <v>1666.6</v>
      </c>
      <c r="H207" s="36">
        <v>1756.6</v>
      </c>
      <c r="I207" s="36">
        <v>1783.3000000000002</v>
      </c>
      <c r="J207" s="36">
        <v>1801.6</v>
      </c>
      <c r="K207" s="31">
        <v>1765</v>
      </c>
      <c r="L207" s="31">
        <v>1720</v>
      </c>
      <c r="M207" s="31">
        <v>0.58704999999999996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1143.5999999999999</v>
      </c>
      <c r="D208" s="36">
        <v>1141.25</v>
      </c>
      <c r="E208" s="36">
        <v>1122.5</v>
      </c>
      <c r="F208" s="36">
        <v>1101.4000000000001</v>
      </c>
      <c r="G208" s="36">
        <v>1082.6500000000001</v>
      </c>
      <c r="H208" s="36">
        <v>1162.3499999999999</v>
      </c>
      <c r="I208" s="36">
        <v>1181.0999999999999</v>
      </c>
      <c r="J208" s="36">
        <v>1202.1999999999998</v>
      </c>
      <c r="K208" s="31">
        <v>1160</v>
      </c>
      <c r="L208" s="31">
        <v>1120.1500000000001</v>
      </c>
      <c r="M208" s="31">
        <v>8.8484200000000008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1437.5</v>
      </c>
      <c r="D209" s="36">
        <v>1439.9666666666665</v>
      </c>
      <c r="E209" s="36">
        <v>1427.5333333333328</v>
      </c>
      <c r="F209" s="36">
        <v>1417.5666666666664</v>
      </c>
      <c r="G209" s="36">
        <v>1405.1333333333328</v>
      </c>
      <c r="H209" s="36">
        <v>1449.9333333333329</v>
      </c>
      <c r="I209" s="36">
        <v>1462.3666666666668</v>
      </c>
      <c r="J209" s="36">
        <v>1472.333333333333</v>
      </c>
      <c r="K209" s="31">
        <v>1452.4</v>
      </c>
      <c r="L209" s="31">
        <v>1430</v>
      </c>
      <c r="M209" s="31">
        <v>11.58305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270.14999999999998</v>
      </c>
      <c r="D210" s="36">
        <v>270.14999999999998</v>
      </c>
      <c r="E210" s="36">
        <v>268.09999999999997</v>
      </c>
      <c r="F210" s="36">
        <v>266.05</v>
      </c>
      <c r="G210" s="36">
        <v>264</v>
      </c>
      <c r="H210" s="36">
        <v>272.19999999999993</v>
      </c>
      <c r="I210" s="36">
        <v>274.24999999999989</v>
      </c>
      <c r="J210" s="36">
        <v>276.2999999999999</v>
      </c>
      <c r="K210" s="31">
        <v>272.2</v>
      </c>
      <c r="L210" s="31">
        <v>268.10000000000002</v>
      </c>
      <c r="M210" s="31">
        <v>90.254750000000001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15.95</v>
      </c>
      <c r="D211" s="36">
        <v>16.083333333333332</v>
      </c>
      <c r="E211" s="36">
        <v>15.716666666666665</v>
      </c>
      <c r="F211" s="36">
        <v>15.483333333333333</v>
      </c>
      <c r="G211" s="36">
        <v>15.116666666666665</v>
      </c>
      <c r="H211" s="36">
        <v>16.316666666666663</v>
      </c>
      <c r="I211" s="36">
        <v>16.68333333333333</v>
      </c>
      <c r="J211" s="36">
        <v>16.916666666666664</v>
      </c>
      <c r="K211" s="31">
        <v>16.45</v>
      </c>
      <c r="L211" s="31">
        <v>15.85</v>
      </c>
      <c r="M211" s="31">
        <v>2766.2519900000002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1105.75</v>
      </c>
      <c r="D212" s="36">
        <v>1101.5833333333333</v>
      </c>
      <c r="E212" s="36">
        <v>1089.7666666666664</v>
      </c>
      <c r="F212" s="36">
        <v>1073.7833333333331</v>
      </c>
      <c r="G212" s="36">
        <v>1061.9666666666662</v>
      </c>
      <c r="H212" s="36">
        <v>1117.5666666666666</v>
      </c>
      <c r="I212" s="36">
        <v>1129.3833333333337</v>
      </c>
      <c r="J212" s="36">
        <v>1145.3666666666668</v>
      </c>
      <c r="K212" s="31">
        <v>1113.4000000000001</v>
      </c>
      <c r="L212" s="31">
        <v>1085.5999999999999</v>
      </c>
      <c r="M212" s="31">
        <v>10.91062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531.95000000000005</v>
      </c>
      <c r="D213" s="36">
        <v>532.11666666666667</v>
      </c>
      <c r="E213" s="36">
        <v>526.08333333333337</v>
      </c>
      <c r="F213" s="36">
        <v>520.2166666666667</v>
      </c>
      <c r="G213" s="36">
        <v>514.18333333333339</v>
      </c>
      <c r="H213" s="36">
        <v>537.98333333333335</v>
      </c>
      <c r="I213" s="36">
        <v>544.01666666666665</v>
      </c>
      <c r="J213" s="36">
        <v>549.88333333333333</v>
      </c>
      <c r="K213" s="31">
        <v>538.15</v>
      </c>
      <c r="L213" s="31">
        <v>526.25</v>
      </c>
      <c r="M213" s="31">
        <v>51.870629999999998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26.6</v>
      </c>
      <c r="D214" s="36">
        <v>26.8</v>
      </c>
      <c r="E214" s="36">
        <v>26.25</v>
      </c>
      <c r="F214" s="36">
        <v>25.9</v>
      </c>
      <c r="G214" s="36">
        <v>25.349999999999998</v>
      </c>
      <c r="H214" s="36">
        <v>27.150000000000002</v>
      </c>
      <c r="I214" s="36">
        <v>27.700000000000006</v>
      </c>
      <c r="J214" s="36">
        <v>28.050000000000004</v>
      </c>
      <c r="K214" s="31">
        <v>27.35</v>
      </c>
      <c r="L214" s="31">
        <v>26.45</v>
      </c>
      <c r="M214" s="31">
        <v>3694.4083500000002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192.65</v>
      </c>
      <c r="D215" s="36">
        <v>193.96666666666667</v>
      </c>
      <c r="E215" s="36">
        <v>182.68333333333334</v>
      </c>
      <c r="F215" s="36">
        <v>172.71666666666667</v>
      </c>
      <c r="G215" s="36">
        <v>161.43333333333334</v>
      </c>
      <c r="H215" s="36">
        <v>203.93333333333334</v>
      </c>
      <c r="I215" s="36">
        <v>215.2166666666667</v>
      </c>
      <c r="J215" s="36">
        <v>225.18333333333334</v>
      </c>
      <c r="K215" s="31">
        <v>205.25</v>
      </c>
      <c r="L215" s="31">
        <v>184</v>
      </c>
      <c r="M215" s="31">
        <v>853.02094999999997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161.05000000000001</v>
      </c>
      <c r="D216" s="36">
        <v>161.18333333333334</v>
      </c>
      <c r="E216" s="36">
        <v>158.56666666666666</v>
      </c>
      <c r="F216" s="36">
        <v>156.08333333333331</v>
      </c>
      <c r="G216" s="36">
        <v>153.46666666666664</v>
      </c>
      <c r="H216" s="36">
        <v>163.66666666666669</v>
      </c>
      <c r="I216" s="36">
        <v>166.28333333333336</v>
      </c>
      <c r="J216" s="36">
        <v>168.76666666666671</v>
      </c>
      <c r="K216" s="31">
        <v>163.80000000000001</v>
      </c>
      <c r="L216" s="31">
        <v>158.69999999999999</v>
      </c>
      <c r="M216" s="31">
        <v>853.56674999999996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895.75</v>
      </c>
      <c r="D217" s="36">
        <v>900.35</v>
      </c>
      <c r="E217" s="36">
        <v>887.90000000000009</v>
      </c>
      <c r="F217" s="36">
        <v>880.05000000000007</v>
      </c>
      <c r="G217" s="36">
        <v>867.60000000000014</v>
      </c>
      <c r="H217" s="36">
        <v>908.2</v>
      </c>
      <c r="I217" s="36">
        <v>920.65000000000009</v>
      </c>
      <c r="J217" s="36">
        <v>928.5</v>
      </c>
      <c r="K217" s="31">
        <v>912.8</v>
      </c>
      <c r="L217" s="31">
        <v>892.5</v>
      </c>
      <c r="M217" s="31">
        <v>10.093730000000001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9"/>
      <c r="B1" s="36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3" t="s">
        <v>16</v>
      </c>
      <c r="B9" s="355" t="s">
        <v>18</v>
      </c>
      <c r="C9" s="358" t="s">
        <v>20</v>
      </c>
      <c r="D9" s="358" t="s">
        <v>21</v>
      </c>
      <c r="E9" s="350" t="s">
        <v>22</v>
      </c>
      <c r="F9" s="351"/>
      <c r="G9" s="352"/>
      <c r="H9" s="350" t="s">
        <v>23</v>
      </c>
      <c r="I9" s="351"/>
      <c r="J9" s="352"/>
      <c r="K9" s="26"/>
      <c r="L9" s="27"/>
      <c r="M9" s="48"/>
      <c r="N9" s="1"/>
      <c r="O9" s="1"/>
    </row>
    <row r="10" spans="1:15" ht="42.75" customHeight="1">
      <c r="A10" s="354"/>
      <c r="B10" s="357"/>
      <c r="C10" s="357"/>
      <c r="D10" s="3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705.5</v>
      </c>
      <c r="D11" s="36">
        <v>703.35</v>
      </c>
      <c r="E11" s="36">
        <v>697.7</v>
      </c>
      <c r="F11" s="36">
        <v>689.9</v>
      </c>
      <c r="G11" s="36">
        <v>684.25</v>
      </c>
      <c r="H11" s="36">
        <v>711.15000000000009</v>
      </c>
      <c r="I11" s="36">
        <v>716.8</v>
      </c>
      <c r="J11" s="36">
        <v>724.60000000000014</v>
      </c>
      <c r="K11" s="31">
        <v>709</v>
      </c>
      <c r="L11" s="31">
        <v>695.55</v>
      </c>
      <c r="M11" s="31">
        <v>1.13402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31384.6</v>
      </c>
      <c r="D12" s="36">
        <v>31300.25</v>
      </c>
      <c r="E12" s="36">
        <v>31084.35</v>
      </c>
      <c r="F12" s="36">
        <v>30784.1</v>
      </c>
      <c r="G12" s="36">
        <v>30568.199999999997</v>
      </c>
      <c r="H12" s="36">
        <v>31600.5</v>
      </c>
      <c r="I12" s="36">
        <v>31816.400000000001</v>
      </c>
      <c r="J12" s="36">
        <v>32116.65</v>
      </c>
      <c r="K12" s="31">
        <v>31516.15</v>
      </c>
      <c r="L12" s="31">
        <v>31000</v>
      </c>
      <c r="M12" s="31">
        <v>3.2140000000000002E-2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4524.5</v>
      </c>
      <c r="D13" s="36">
        <v>4511.0333333333338</v>
      </c>
      <c r="E13" s="36">
        <v>4475.0666666666675</v>
      </c>
      <c r="F13" s="36">
        <v>4425.6333333333341</v>
      </c>
      <c r="G13" s="36">
        <v>4389.6666666666679</v>
      </c>
      <c r="H13" s="36">
        <v>4560.4666666666672</v>
      </c>
      <c r="I13" s="36">
        <v>4596.4333333333325</v>
      </c>
      <c r="J13" s="36">
        <v>4645.8666666666668</v>
      </c>
      <c r="K13" s="31">
        <v>4547</v>
      </c>
      <c r="L13" s="31">
        <v>4461.6000000000004</v>
      </c>
      <c r="M13" s="31">
        <v>1.6917199999999999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2686.7</v>
      </c>
      <c r="D14" s="36">
        <v>2686.2999999999997</v>
      </c>
      <c r="E14" s="36">
        <v>2657.5999999999995</v>
      </c>
      <c r="F14" s="36">
        <v>2628.4999999999995</v>
      </c>
      <c r="G14" s="36">
        <v>2599.7999999999993</v>
      </c>
      <c r="H14" s="36">
        <v>2715.3999999999996</v>
      </c>
      <c r="I14" s="36">
        <v>2744.0999999999995</v>
      </c>
      <c r="J14" s="36">
        <v>2773.2</v>
      </c>
      <c r="K14" s="31">
        <v>2715</v>
      </c>
      <c r="L14" s="31">
        <v>2657.2</v>
      </c>
      <c r="M14" s="31">
        <v>4.5987600000000004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3876.25</v>
      </c>
      <c r="D15" s="36">
        <v>3883.1</v>
      </c>
      <c r="E15" s="36">
        <v>3844.2</v>
      </c>
      <c r="F15" s="36">
        <v>3812.15</v>
      </c>
      <c r="G15" s="36">
        <v>3773.25</v>
      </c>
      <c r="H15" s="36">
        <v>3915.1499999999996</v>
      </c>
      <c r="I15" s="36">
        <v>3954.05</v>
      </c>
      <c r="J15" s="36">
        <v>3986.0999999999995</v>
      </c>
      <c r="K15" s="31">
        <v>3922</v>
      </c>
      <c r="L15" s="31">
        <v>3851.05</v>
      </c>
      <c r="M15" s="31">
        <v>1.3462400000000001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1439.55</v>
      </c>
      <c r="D16" s="36">
        <v>1428.6500000000003</v>
      </c>
      <c r="E16" s="36">
        <v>1413.3000000000006</v>
      </c>
      <c r="F16" s="36">
        <v>1387.0500000000004</v>
      </c>
      <c r="G16" s="36">
        <v>1371.7000000000007</v>
      </c>
      <c r="H16" s="36">
        <v>1454.9000000000005</v>
      </c>
      <c r="I16" s="36">
        <v>1470.2500000000005</v>
      </c>
      <c r="J16" s="36">
        <v>1496.5000000000005</v>
      </c>
      <c r="K16" s="31">
        <v>1444</v>
      </c>
      <c r="L16" s="31">
        <v>1402.4</v>
      </c>
      <c r="M16" s="31">
        <v>6.88802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599.1</v>
      </c>
      <c r="D17" s="36">
        <v>602.44999999999993</v>
      </c>
      <c r="E17" s="36">
        <v>594.49999999999989</v>
      </c>
      <c r="F17" s="36">
        <v>589.9</v>
      </c>
      <c r="G17" s="36">
        <v>581.94999999999993</v>
      </c>
      <c r="H17" s="36">
        <v>607.04999999999984</v>
      </c>
      <c r="I17" s="36">
        <v>614.99999999999989</v>
      </c>
      <c r="J17" s="36">
        <v>619.5999999999998</v>
      </c>
      <c r="K17" s="31">
        <v>610.4</v>
      </c>
      <c r="L17" s="31">
        <v>597.85</v>
      </c>
      <c r="M17" s="31">
        <v>29.35294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543.65</v>
      </c>
      <c r="D18" s="36">
        <v>547.65</v>
      </c>
      <c r="E18" s="36">
        <v>527.29999999999995</v>
      </c>
      <c r="F18" s="36">
        <v>510.94999999999993</v>
      </c>
      <c r="G18" s="36">
        <v>490.59999999999991</v>
      </c>
      <c r="H18" s="36">
        <v>564</v>
      </c>
      <c r="I18" s="36">
        <v>584.35000000000014</v>
      </c>
      <c r="J18" s="36">
        <v>600.70000000000005</v>
      </c>
      <c r="K18" s="31">
        <v>568</v>
      </c>
      <c r="L18" s="31">
        <v>531.29999999999995</v>
      </c>
      <c r="M18" s="31">
        <v>12.34352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703.9</v>
      </c>
      <c r="D19" s="36">
        <v>698.30000000000007</v>
      </c>
      <c r="E19" s="36">
        <v>687.60000000000014</v>
      </c>
      <c r="F19" s="36">
        <v>671.30000000000007</v>
      </c>
      <c r="G19" s="36">
        <v>660.60000000000014</v>
      </c>
      <c r="H19" s="36">
        <v>714.60000000000014</v>
      </c>
      <c r="I19" s="36">
        <v>725.30000000000018</v>
      </c>
      <c r="J19" s="36">
        <v>741.60000000000014</v>
      </c>
      <c r="K19" s="31">
        <v>709</v>
      </c>
      <c r="L19" s="31">
        <v>682</v>
      </c>
      <c r="M19" s="31">
        <v>21.966539999999998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1437.55</v>
      </c>
      <c r="D20" s="36">
        <v>1439.5833333333333</v>
      </c>
      <c r="E20" s="36">
        <v>1429.1666666666665</v>
      </c>
      <c r="F20" s="36">
        <v>1420.7833333333333</v>
      </c>
      <c r="G20" s="36">
        <v>1410.3666666666666</v>
      </c>
      <c r="H20" s="36">
        <v>1447.9666666666665</v>
      </c>
      <c r="I20" s="36">
        <v>1458.383333333333</v>
      </c>
      <c r="J20" s="36">
        <v>1466.7666666666664</v>
      </c>
      <c r="K20" s="31">
        <v>1450</v>
      </c>
      <c r="L20" s="31">
        <v>1431.2</v>
      </c>
      <c r="M20" s="31">
        <v>1.90517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29191.05</v>
      </c>
      <c r="D21" s="36">
        <v>29260.016666666666</v>
      </c>
      <c r="E21" s="36">
        <v>29001.033333333333</v>
      </c>
      <c r="F21" s="36">
        <v>28811.016666666666</v>
      </c>
      <c r="G21" s="36">
        <v>28552.033333333333</v>
      </c>
      <c r="H21" s="36">
        <v>29450.033333333333</v>
      </c>
      <c r="I21" s="36">
        <v>29709.016666666663</v>
      </c>
      <c r="J21" s="36">
        <v>29899.033333333333</v>
      </c>
      <c r="K21" s="31">
        <v>29519</v>
      </c>
      <c r="L21" s="31">
        <v>29070</v>
      </c>
      <c r="M21" s="31">
        <v>7.5380000000000003E-2</v>
      </c>
      <c r="N21" s="1"/>
      <c r="O21" s="1"/>
    </row>
    <row r="22" spans="1:15" ht="12" customHeight="1">
      <c r="A22" s="33">
        <v>12</v>
      </c>
      <c r="B22" s="53" t="s">
        <v>1030</v>
      </c>
      <c r="C22" s="31">
        <v>1069.8</v>
      </c>
      <c r="D22" s="36">
        <v>1070.1666666666667</v>
      </c>
      <c r="E22" s="36">
        <v>1060.6333333333334</v>
      </c>
      <c r="F22" s="36">
        <v>1051.4666666666667</v>
      </c>
      <c r="G22" s="36">
        <v>1041.9333333333334</v>
      </c>
      <c r="H22" s="36">
        <v>1079.3333333333335</v>
      </c>
      <c r="I22" s="36">
        <v>1088.8666666666668</v>
      </c>
      <c r="J22" s="36">
        <v>1098.0333333333335</v>
      </c>
      <c r="K22" s="31">
        <v>1079.7</v>
      </c>
      <c r="L22" s="31">
        <v>1061</v>
      </c>
      <c r="M22" s="31">
        <v>26.62527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3228.6</v>
      </c>
      <c r="D23" s="36">
        <v>3236.1833333333329</v>
      </c>
      <c r="E23" s="36">
        <v>3202.5666666666657</v>
      </c>
      <c r="F23" s="36">
        <v>3176.5333333333328</v>
      </c>
      <c r="G23" s="36">
        <v>3142.9166666666656</v>
      </c>
      <c r="H23" s="36">
        <v>3262.2166666666658</v>
      </c>
      <c r="I23" s="36">
        <v>3295.8333333333335</v>
      </c>
      <c r="J23" s="36">
        <v>3321.8666666666659</v>
      </c>
      <c r="K23" s="31">
        <v>3269.8</v>
      </c>
      <c r="L23" s="31">
        <v>3210.15</v>
      </c>
      <c r="M23" s="31">
        <v>14.676299999999999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1926.65</v>
      </c>
      <c r="D24" s="36">
        <v>1936.8833333333332</v>
      </c>
      <c r="E24" s="36">
        <v>1909.7666666666664</v>
      </c>
      <c r="F24" s="36">
        <v>1892.8833333333332</v>
      </c>
      <c r="G24" s="36">
        <v>1865.7666666666664</v>
      </c>
      <c r="H24" s="36">
        <v>1953.7666666666664</v>
      </c>
      <c r="I24" s="36">
        <v>1980.8833333333332</v>
      </c>
      <c r="J24" s="36">
        <v>1997.7666666666664</v>
      </c>
      <c r="K24" s="31">
        <v>1964</v>
      </c>
      <c r="L24" s="31">
        <v>1920</v>
      </c>
      <c r="M24" s="31">
        <v>12.525259999999999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1300.5</v>
      </c>
      <c r="D25" s="36">
        <v>1302.3666666666668</v>
      </c>
      <c r="E25" s="36">
        <v>1291.8333333333335</v>
      </c>
      <c r="F25" s="36">
        <v>1283.1666666666667</v>
      </c>
      <c r="G25" s="36">
        <v>1272.6333333333334</v>
      </c>
      <c r="H25" s="36">
        <v>1311.0333333333335</v>
      </c>
      <c r="I25" s="36">
        <v>1321.5666666666668</v>
      </c>
      <c r="J25" s="36">
        <v>1330.2333333333336</v>
      </c>
      <c r="K25" s="31">
        <v>1312.9</v>
      </c>
      <c r="L25" s="31">
        <v>1293.7</v>
      </c>
      <c r="M25" s="31">
        <v>18.56718</v>
      </c>
      <c r="N25" s="1"/>
      <c r="O25" s="1"/>
    </row>
    <row r="26" spans="1:15" ht="12.75" customHeight="1">
      <c r="A26" s="33">
        <v>16</v>
      </c>
      <c r="B26" s="53" t="s">
        <v>828</v>
      </c>
      <c r="C26" s="31">
        <v>553.65</v>
      </c>
      <c r="D26" s="36">
        <v>558.81666666666672</v>
      </c>
      <c r="E26" s="36">
        <v>546.78333333333342</v>
      </c>
      <c r="F26" s="36">
        <v>539.91666666666674</v>
      </c>
      <c r="G26" s="36">
        <v>527.88333333333344</v>
      </c>
      <c r="H26" s="36">
        <v>565.68333333333339</v>
      </c>
      <c r="I26" s="36">
        <v>577.7166666666667</v>
      </c>
      <c r="J26" s="36">
        <v>584.58333333333337</v>
      </c>
      <c r="K26" s="31">
        <v>570.85</v>
      </c>
      <c r="L26" s="31">
        <v>551.95000000000005</v>
      </c>
      <c r="M26" s="31">
        <v>11.93009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1012.05</v>
      </c>
      <c r="D27" s="36">
        <v>1011.35</v>
      </c>
      <c r="E27" s="36">
        <v>1004.7</v>
      </c>
      <c r="F27" s="36">
        <v>997.35</v>
      </c>
      <c r="G27" s="36">
        <v>990.7</v>
      </c>
      <c r="H27" s="36">
        <v>1018.7</v>
      </c>
      <c r="I27" s="36">
        <v>1025.3499999999999</v>
      </c>
      <c r="J27" s="36">
        <v>1032.7</v>
      </c>
      <c r="K27" s="31">
        <v>1018</v>
      </c>
      <c r="L27" s="31">
        <v>1004</v>
      </c>
      <c r="M27" s="31">
        <v>25.926929999999999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369.7</v>
      </c>
      <c r="D28" s="36">
        <v>370.15000000000003</v>
      </c>
      <c r="E28" s="36">
        <v>361.35000000000008</v>
      </c>
      <c r="F28" s="36">
        <v>353.00000000000006</v>
      </c>
      <c r="G28" s="36">
        <v>344.2000000000001</v>
      </c>
      <c r="H28" s="36">
        <v>378.50000000000006</v>
      </c>
      <c r="I28" s="36">
        <v>387.3</v>
      </c>
      <c r="J28" s="36">
        <v>395.65000000000003</v>
      </c>
      <c r="K28" s="31">
        <v>378.95</v>
      </c>
      <c r="L28" s="31">
        <v>361.8</v>
      </c>
      <c r="M28" s="31">
        <v>57.217660000000002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183.95</v>
      </c>
      <c r="D29" s="36">
        <v>183.68333333333331</v>
      </c>
      <c r="E29" s="36">
        <v>182.71666666666661</v>
      </c>
      <c r="F29" s="36">
        <v>181.48333333333329</v>
      </c>
      <c r="G29" s="36">
        <v>180.51666666666659</v>
      </c>
      <c r="H29" s="36">
        <v>184.91666666666663</v>
      </c>
      <c r="I29" s="36">
        <v>185.88333333333333</v>
      </c>
      <c r="J29" s="36">
        <v>187.11666666666665</v>
      </c>
      <c r="K29" s="31">
        <v>184.65</v>
      </c>
      <c r="L29" s="31">
        <v>182.45</v>
      </c>
      <c r="M29" s="31">
        <v>25.992509999999999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235.2</v>
      </c>
      <c r="D30" s="36">
        <v>235.18333333333331</v>
      </c>
      <c r="E30" s="36">
        <v>232.26666666666662</v>
      </c>
      <c r="F30" s="36">
        <v>229.33333333333331</v>
      </c>
      <c r="G30" s="36">
        <v>226.41666666666663</v>
      </c>
      <c r="H30" s="36">
        <v>238.11666666666662</v>
      </c>
      <c r="I30" s="36">
        <v>241.0333333333333</v>
      </c>
      <c r="J30" s="36">
        <v>243.96666666666661</v>
      </c>
      <c r="K30" s="31">
        <v>238.1</v>
      </c>
      <c r="L30" s="31">
        <v>232.25</v>
      </c>
      <c r="M30" s="31">
        <v>29.005310000000001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465.45</v>
      </c>
      <c r="D31" s="36">
        <v>463.86666666666662</v>
      </c>
      <c r="E31" s="36">
        <v>456.23333333333323</v>
      </c>
      <c r="F31" s="36">
        <v>447.01666666666659</v>
      </c>
      <c r="G31" s="36">
        <v>439.38333333333321</v>
      </c>
      <c r="H31" s="36">
        <v>473.08333333333326</v>
      </c>
      <c r="I31" s="36">
        <v>480.71666666666658</v>
      </c>
      <c r="J31" s="36">
        <v>489.93333333333328</v>
      </c>
      <c r="K31" s="31">
        <v>471.5</v>
      </c>
      <c r="L31" s="31">
        <v>454.65</v>
      </c>
      <c r="M31" s="31">
        <v>14.837260000000001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866.75</v>
      </c>
      <c r="D32" s="36">
        <v>869.08333333333337</v>
      </c>
      <c r="E32" s="36">
        <v>863.16666666666674</v>
      </c>
      <c r="F32" s="36">
        <v>859.58333333333337</v>
      </c>
      <c r="G32" s="36">
        <v>853.66666666666674</v>
      </c>
      <c r="H32" s="36">
        <v>872.66666666666674</v>
      </c>
      <c r="I32" s="36">
        <v>878.58333333333348</v>
      </c>
      <c r="J32" s="36">
        <v>882.16666666666674</v>
      </c>
      <c r="K32" s="31">
        <v>875</v>
      </c>
      <c r="L32" s="31">
        <v>865.5</v>
      </c>
      <c r="M32" s="31">
        <v>0.25274999999999997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1145.8499999999999</v>
      </c>
      <c r="D33" s="36">
        <v>1151.0833333333333</v>
      </c>
      <c r="E33" s="36">
        <v>1129.3666666666666</v>
      </c>
      <c r="F33" s="36">
        <v>1112.8833333333332</v>
      </c>
      <c r="G33" s="36">
        <v>1091.1666666666665</v>
      </c>
      <c r="H33" s="36">
        <v>1167.5666666666666</v>
      </c>
      <c r="I33" s="36">
        <v>1189.2833333333333</v>
      </c>
      <c r="J33" s="36">
        <v>1205.7666666666667</v>
      </c>
      <c r="K33" s="31">
        <v>1172.8</v>
      </c>
      <c r="L33" s="31">
        <v>1134.5999999999999</v>
      </c>
      <c r="M33" s="31">
        <v>0.81169000000000002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2115.4</v>
      </c>
      <c r="D34" s="36">
        <v>2123.1333333333337</v>
      </c>
      <c r="E34" s="36">
        <v>2096.0666666666675</v>
      </c>
      <c r="F34" s="36">
        <v>2076.733333333334</v>
      </c>
      <c r="G34" s="36">
        <v>2049.6666666666679</v>
      </c>
      <c r="H34" s="36">
        <v>2142.4666666666672</v>
      </c>
      <c r="I34" s="36">
        <v>2169.5333333333338</v>
      </c>
      <c r="J34" s="36">
        <v>2188.8666666666668</v>
      </c>
      <c r="K34" s="31">
        <v>2150.1999999999998</v>
      </c>
      <c r="L34" s="31">
        <v>2103.8000000000002</v>
      </c>
      <c r="M34" s="31">
        <v>0.71445000000000003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1048</v>
      </c>
      <c r="D35" s="36">
        <v>1036.7166666666667</v>
      </c>
      <c r="E35" s="36">
        <v>1012.9333333333334</v>
      </c>
      <c r="F35" s="36">
        <v>977.86666666666667</v>
      </c>
      <c r="G35" s="36">
        <v>954.08333333333337</v>
      </c>
      <c r="H35" s="36">
        <v>1071.7833333333333</v>
      </c>
      <c r="I35" s="36">
        <v>1095.5666666666666</v>
      </c>
      <c r="J35" s="36">
        <v>1130.6333333333334</v>
      </c>
      <c r="K35" s="31">
        <v>1060.5</v>
      </c>
      <c r="L35" s="31">
        <v>1001.65</v>
      </c>
      <c r="M35" s="31">
        <v>4.8562900000000004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5402.85</v>
      </c>
      <c r="D36" s="36">
        <v>5407.9333333333334</v>
      </c>
      <c r="E36" s="36">
        <v>5345.8666666666668</v>
      </c>
      <c r="F36" s="36">
        <v>5288.8833333333332</v>
      </c>
      <c r="G36" s="36">
        <v>5226.8166666666666</v>
      </c>
      <c r="H36" s="36">
        <v>5464.916666666667</v>
      </c>
      <c r="I36" s="36">
        <v>5526.9833333333345</v>
      </c>
      <c r="J36" s="36">
        <v>5583.9666666666672</v>
      </c>
      <c r="K36" s="31">
        <v>5470</v>
      </c>
      <c r="L36" s="31">
        <v>5350.95</v>
      </c>
      <c r="M36" s="31">
        <v>1.2195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2208.6999999999998</v>
      </c>
      <c r="D37" s="36">
        <v>2217.85</v>
      </c>
      <c r="E37" s="36">
        <v>2195.85</v>
      </c>
      <c r="F37" s="36">
        <v>2183</v>
      </c>
      <c r="G37" s="36">
        <v>2161</v>
      </c>
      <c r="H37" s="36">
        <v>2230.6999999999998</v>
      </c>
      <c r="I37" s="36">
        <v>2252.6999999999998</v>
      </c>
      <c r="J37" s="36">
        <v>2265.5499999999997</v>
      </c>
      <c r="K37" s="31">
        <v>2239.85</v>
      </c>
      <c r="L37" s="31">
        <v>2205</v>
      </c>
      <c r="M37" s="31">
        <v>0.23003000000000001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85.3</v>
      </c>
      <c r="D38" s="36">
        <v>82.466666666666669</v>
      </c>
      <c r="E38" s="36">
        <v>77.433333333333337</v>
      </c>
      <c r="F38" s="36">
        <v>69.566666666666663</v>
      </c>
      <c r="G38" s="36">
        <v>64.533333333333331</v>
      </c>
      <c r="H38" s="36">
        <v>90.333333333333343</v>
      </c>
      <c r="I38" s="36">
        <v>95.366666666666674</v>
      </c>
      <c r="J38" s="36">
        <v>103.23333333333335</v>
      </c>
      <c r="K38" s="31">
        <v>87.5</v>
      </c>
      <c r="L38" s="31">
        <v>74.599999999999994</v>
      </c>
      <c r="M38" s="31">
        <v>505.53876000000002</v>
      </c>
      <c r="N38" s="1"/>
      <c r="O38" s="1"/>
    </row>
    <row r="39" spans="1:15" ht="12.75" customHeight="1">
      <c r="A39" s="33">
        <v>29</v>
      </c>
      <c r="B39" s="53" t="s">
        <v>1031</v>
      </c>
      <c r="C39" s="31">
        <v>29.05</v>
      </c>
      <c r="D39" s="36">
        <v>29.25</v>
      </c>
      <c r="E39" s="36">
        <v>28.8</v>
      </c>
      <c r="F39" s="36">
        <v>28.55</v>
      </c>
      <c r="G39" s="36">
        <v>28.1</v>
      </c>
      <c r="H39" s="36">
        <v>29.5</v>
      </c>
      <c r="I39" s="36">
        <v>29.950000000000003</v>
      </c>
      <c r="J39" s="36">
        <v>30.2</v>
      </c>
      <c r="K39" s="31">
        <v>29.7</v>
      </c>
      <c r="L39" s="31">
        <v>29</v>
      </c>
      <c r="M39" s="31">
        <v>23.923110000000001</v>
      </c>
      <c r="N39" s="1"/>
      <c r="O39" s="1"/>
    </row>
    <row r="40" spans="1:15" ht="12.75" customHeight="1">
      <c r="A40" s="33">
        <v>30</v>
      </c>
      <c r="B40" s="53" t="s">
        <v>857</v>
      </c>
      <c r="C40" s="31">
        <v>852.05</v>
      </c>
      <c r="D40" s="36">
        <v>856.35</v>
      </c>
      <c r="E40" s="36">
        <v>844.7</v>
      </c>
      <c r="F40" s="36">
        <v>837.35</v>
      </c>
      <c r="G40" s="36">
        <v>825.7</v>
      </c>
      <c r="H40" s="36">
        <v>863.7</v>
      </c>
      <c r="I40" s="36">
        <v>875.34999999999991</v>
      </c>
      <c r="J40" s="36">
        <v>882.7</v>
      </c>
      <c r="K40" s="31">
        <v>868</v>
      </c>
      <c r="L40" s="31">
        <v>849</v>
      </c>
      <c r="M40" s="31">
        <v>3.3393600000000001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4032.6</v>
      </c>
      <c r="D41" s="36">
        <v>4062.7333333333336</v>
      </c>
      <c r="E41" s="36">
        <v>3977.4666666666672</v>
      </c>
      <c r="F41" s="36">
        <v>3922.3333333333335</v>
      </c>
      <c r="G41" s="36">
        <v>3837.0666666666671</v>
      </c>
      <c r="H41" s="36">
        <v>4117.8666666666668</v>
      </c>
      <c r="I41" s="36">
        <v>4203.1333333333332</v>
      </c>
      <c r="J41" s="36">
        <v>4258.2666666666673</v>
      </c>
      <c r="K41" s="31">
        <v>4148</v>
      </c>
      <c r="L41" s="31">
        <v>4007.6</v>
      </c>
      <c r="M41" s="31">
        <v>1.4020699999999999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588.79999999999995</v>
      </c>
      <c r="D42" s="36">
        <v>586.08333333333337</v>
      </c>
      <c r="E42" s="36">
        <v>582.16666666666674</v>
      </c>
      <c r="F42" s="36">
        <v>575.53333333333342</v>
      </c>
      <c r="G42" s="36">
        <v>571.61666666666679</v>
      </c>
      <c r="H42" s="36">
        <v>592.7166666666667</v>
      </c>
      <c r="I42" s="36">
        <v>596.63333333333344</v>
      </c>
      <c r="J42" s="36">
        <v>603.26666666666665</v>
      </c>
      <c r="K42" s="31">
        <v>590</v>
      </c>
      <c r="L42" s="31">
        <v>579.45000000000005</v>
      </c>
      <c r="M42" s="31">
        <v>18.672630000000002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3149.1</v>
      </c>
      <c r="D43" s="36">
        <v>3181.1833333333329</v>
      </c>
      <c r="E43" s="36">
        <v>3092.3666666666659</v>
      </c>
      <c r="F43" s="36">
        <v>3035.6333333333328</v>
      </c>
      <c r="G43" s="36">
        <v>2946.8166666666657</v>
      </c>
      <c r="H43" s="36">
        <v>3237.9166666666661</v>
      </c>
      <c r="I43" s="36">
        <v>3326.7333333333327</v>
      </c>
      <c r="J43" s="36">
        <v>3383.4666666666662</v>
      </c>
      <c r="K43" s="31">
        <v>3270</v>
      </c>
      <c r="L43" s="31">
        <v>3124.45</v>
      </c>
      <c r="M43" s="31">
        <v>2.1869000000000001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913.35</v>
      </c>
      <c r="D44" s="36">
        <v>914.33333333333337</v>
      </c>
      <c r="E44" s="36">
        <v>900.06666666666672</v>
      </c>
      <c r="F44" s="36">
        <v>886.7833333333333</v>
      </c>
      <c r="G44" s="36">
        <v>872.51666666666665</v>
      </c>
      <c r="H44" s="36">
        <v>927.61666666666679</v>
      </c>
      <c r="I44" s="36">
        <v>941.88333333333344</v>
      </c>
      <c r="J44" s="36">
        <v>955.16666666666686</v>
      </c>
      <c r="K44" s="31">
        <v>928.6</v>
      </c>
      <c r="L44" s="31">
        <v>901.05</v>
      </c>
      <c r="M44" s="31">
        <v>0.85655999999999999</v>
      </c>
      <c r="N44" s="1"/>
      <c r="O44" s="1"/>
    </row>
    <row r="45" spans="1:15" ht="12.75" customHeight="1">
      <c r="A45" s="33">
        <v>35</v>
      </c>
      <c r="B45" s="53" t="s">
        <v>830</v>
      </c>
      <c r="C45" s="31">
        <v>6251.2</v>
      </c>
      <c r="D45" s="36">
        <v>6269.2</v>
      </c>
      <c r="E45" s="36">
        <v>6191.45</v>
      </c>
      <c r="F45" s="36">
        <v>6131.7</v>
      </c>
      <c r="G45" s="36">
        <v>6053.95</v>
      </c>
      <c r="H45" s="36">
        <v>6328.95</v>
      </c>
      <c r="I45" s="36">
        <v>6406.7</v>
      </c>
      <c r="J45" s="36">
        <v>6466.45</v>
      </c>
      <c r="K45" s="31">
        <v>6346.95</v>
      </c>
      <c r="L45" s="31">
        <v>6209.45</v>
      </c>
      <c r="M45" s="31">
        <v>0.37278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6759.45</v>
      </c>
      <c r="D46" s="36">
        <v>6727.4333333333343</v>
      </c>
      <c r="E46" s="36">
        <v>6669.8666666666686</v>
      </c>
      <c r="F46" s="36">
        <v>6580.2833333333347</v>
      </c>
      <c r="G46" s="36">
        <v>6522.716666666669</v>
      </c>
      <c r="H46" s="36">
        <v>6817.0166666666682</v>
      </c>
      <c r="I46" s="36">
        <v>6874.5833333333339</v>
      </c>
      <c r="J46" s="36">
        <v>6964.1666666666679</v>
      </c>
      <c r="K46" s="31">
        <v>6785</v>
      </c>
      <c r="L46" s="31">
        <v>6637.85</v>
      </c>
      <c r="M46" s="31">
        <v>5.5925099999999999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518.20000000000005</v>
      </c>
      <c r="D47" s="36">
        <v>522.35</v>
      </c>
      <c r="E47" s="36">
        <v>511.90000000000009</v>
      </c>
      <c r="F47" s="36">
        <v>505.6</v>
      </c>
      <c r="G47" s="36">
        <v>495.15000000000009</v>
      </c>
      <c r="H47" s="36">
        <v>528.65000000000009</v>
      </c>
      <c r="I47" s="36">
        <v>539.10000000000014</v>
      </c>
      <c r="J47" s="36">
        <v>545.40000000000009</v>
      </c>
      <c r="K47" s="31">
        <v>532.79999999999995</v>
      </c>
      <c r="L47" s="31">
        <v>516.04999999999995</v>
      </c>
      <c r="M47" s="31">
        <v>17.86636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348.5</v>
      </c>
      <c r="D48" s="36">
        <v>346.93333333333334</v>
      </c>
      <c r="E48" s="36">
        <v>340.76666666666665</v>
      </c>
      <c r="F48" s="36">
        <v>333.0333333333333</v>
      </c>
      <c r="G48" s="36">
        <v>326.86666666666662</v>
      </c>
      <c r="H48" s="36">
        <v>354.66666666666669</v>
      </c>
      <c r="I48" s="36">
        <v>360.83333333333331</v>
      </c>
      <c r="J48" s="36">
        <v>368.56666666666672</v>
      </c>
      <c r="K48" s="31">
        <v>353.1</v>
      </c>
      <c r="L48" s="31">
        <v>339.2</v>
      </c>
      <c r="M48" s="31">
        <v>4.40503</v>
      </c>
      <c r="N48" s="1"/>
      <c r="O48" s="1"/>
    </row>
    <row r="49" spans="1:15" ht="12.75" customHeight="1">
      <c r="A49" s="33">
        <v>39</v>
      </c>
      <c r="B49" s="53" t="s">
        <v>829</v>
      </c>
      <c r="C49" s="31">
        <v>739.85</v>
      </c>
      <c r="D49" s="36">
        <v>731</v>
      </c>
      <c r="E49" s="36">
        <v>713</v>
      </c>
      <c r="F49" s="36">
        <v>686.15</v>
      </c>
      <c r="G49" s="36">
        <v>668.15</v>
      </c>
      <c r="H49" s="36">
        <v>757.85</v>
      </c>
      <c r="I49" s="36">
        <v>775.85</v>
      </c>
      <c r="J49" s="36">
        <v>802.7</v>
      </c>
      <c r="K49" s="31">
        <v>749</v>
      </c>
      <c r="L49" s="31">
        <v>704.15</v>
      </c>
      <c r="M49" s="31">
        <v>13.83473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536.85</v>
      </c>
      <c r="D50" s="36">
        <v>537.98333333333335</v>
      </c>
      <c r="E50" s="36">
        <v>534.06666666666672</v>
      </c>
      <c r="F50" s="36">
        <v>531.28333333333342</v>
      </c>
      <c r="G50" s="36">
        <v>527.36666666666679</v>
      </c>
      <c r="H50" s="36">
        <v>540.76666666666665</v>
      </c>
      <c r="I50" s="36">
        <v>544.68333333333317</v>
      </c>
      <c r="J50" s="36">
        <v>547.46666666666658</v>
      </c>
      <c r="K50" s="31">
        <v>541.9</v>
      </c>
      <c r="L50" s="31">
        <v>535.20000000000005</v>
      </c>
      <c r="M50" s="31">
        <v>0.44721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172.95</v>
      </c>
      <c r="D51" s="36">
        <v>173.1</v>
      </c>
      <c r="E51" s="36">
        <v>171.35</v>
      </c>
      <c r="F51" s="36">
        <v>169.75</v>
      </c>
      <c r="G51" s="36">
        <v>168</v>
      </c>
      <c r="H51" s="36">
        <v>174.7</v>
      </c>
      <c r="I51" s="36">
        <v>176.45</v>
      </c>
      <c r="J51" s="36">
        <v>178.04999999999998</v>
      </c>
      <c r="K51" s="31">
        <v>174.85</v>
      </c>
      <c r="L51" s="31">
        <v>171.5</v>
      </c>
      <c r="M51" s="31">
        <v>168.54882000000001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3011.65</v>
      </c>
      <c r="D52" s="36">
        <v>3000.2833333333333</v>
      </c>
      <c r="E52" s="36">
        <v>2983.4666666666667</v>
      </c>
      <c r="F52" s="36">
        <v>2955.2833333333333</v>
      </c>
      <c r="G52" s="36">
        <v>2938.4666666666667</v>
      </c>
      <c r="H52" s="36">
        <v>3028.4666666666667</v>
      </c>
      <c r="I52" s="36">
        <v>3045.2833333333333</v>
      </c>
      <c r="J52" s="36">
        <v>3073.4666666666667</v>
      </c>
      <c r="K52" s="31">
        <v>3017.1</v>
      </c>
      <c r="L52" s="31">
        <v>2972.1</v>
      </c>
      <c r="M52" s="31">
        <v>7.2937099999999999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475.65</v>
      </c>
      <c r="D53" s="36">
        <v>473.58333333333331</v>
      </c>
      <c r="E53" s="36">
        <v>467.16666666666663</v>
      </c>
      <c r="F53" s="36">
        <v>458.68333333333334</v>
      </c>
      <c r="G53" s="36">
        <v>452.26666666666665</v>
      </c>
      <c r="H53" s="36">
        <v>482.06666666666661</v>
      </c>
      <c r="I53" s="36">
        <v>488.48333333333323</v>
      </c>
      <c r="J53" s="36">
        <v>496.96666666666658</v>
      </c>
      <c r="K53" s="31">
        <v>480</v>
      </c>
      <c r="L53" s="31">
        <v>465.1</v>
      </c>
      <c r="M53" s="31">
        <v>4.76492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1952</v>
      </c>
      <c r="D54" s="36">
        <v>1960.6166666666668</v>
      </c>
      <c r="E54" s="36">
        <v>1936.2833333333335</v>
      </c>
      <c r="F54" s="36">
        <v>1920.5666666666668</v>
      </c>
      <c r="G54" s="36">
        <v>1896.2333333333336</v>
      </c>
      <c r="H54" s="36">
        <v>1976.3333333333335</v>
      </c>
      <c r="I54" s="36">
        <v>2000.6666666666665</v>
      </c>
      <c r="J54" s="36">
        <v>2016.3833333333334</v>
      </c>
      <c r="K54" s="31">
        <v>1984.95</v>
      </c>
      <c r="L54" s="31">
        <v>1944.9</v>
      </c>
      <c r="M54" s="31">
        <v>3.2923800000000001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6338.5</v>
      </c>
      <c r="D55" s="36">
        <v>6343.166666666667</v>
      </c>
      <c r="E55" s="36">
        <v>6278.3333333333339</v>
      </c>
      <c r="F55" s="36">
        <v>6218.166666666667</v>
      </c>
      <c r="G55" s="36">
        <v>6153.3333333333339</v>
      </c>
      <c r="H55" s="36">
        <v>6403.3333333333339</v>
      </c>
      <c r="I55" s="36">
        <v>6468.1666666666679</v>
      </c>
      <c r="J55" s="36">
        <v>6528.3333333333339</v>
      </c>
      <c r="K55" s="31">
        <v>6408</v>
      </c>
      <c r="L55" s="31">
        <v>6283</v>
      </c>
      <c r="M55" s="31">
        <v>0.24939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1052.4000000000001</v>
      </c>
      <c r="D56" s="36">
        <v>1044.1833333333334</v>
      </c>
      <c r="E56" s="36">
        <v>1033.2666666666669</v>
      </c>
      <c r="F56" s="36">
        <v>1014.1333333333334</v>
      </c>
      <c r="G56" s="36">
        <v>1003.2166666666669</v>
      </c>
      <c r="H56" s="36">
        <v>1063.3166666666668</v>
      </c>
      <c r="I56" s="36">
        <v>1074.2333333333333</v>
      </c>
      <c r="J56" s="36">
        <v>1093.3666666666668</v>
      </c>
      <c r="K56" s="31">
        <v>1055.0999999999999</v>
      </c>
      <c r="L56" s="31">
        <v>1025.05</v>
      </c>
      <c r="M56" s="31">
        <v>17.547779999999999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498.8</v>
      </c>
      <c r="D57" s="36">
        <v>502</v>
      </c>
      <c r="E57" s="36">
        <v>493.95</v>
      </c>
      <c r="F57" s="36">
        <v>489.09999999999997</v>
      </c>
      <c r="G57" s="36">
        <v>481.04999999999995</v>
      </c>
      <c r="H57" s="36">
        <v>506.85</v>
      </c>
      <c r="I57" s="36">
        <v>514.9</v>
      </c>
      <c r="J57" s="36">
        <v>519.75</v>
      </c>
      <c r="K57" s="31">
        <v>510.05</v>
      </c>
      <c r="L57" s="31">
        <v>497.15</v>
      </c>
      <c r="M57" s="31">
        <v>2.60033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3756.2</v>
      </c>
      <c r="D58" s="36">
        <v>3743.8666666666668</v>
      </c>
      <c r="E58" s="36">
        <v>3703.7333333333336</v>
      </c>
      <c r="F58" s="36">
        <v>3651.2666666666669</v>
      </c>
      <c r="G58" s="36">
        <v>3611.1333333333337</v>
      </c>
      <c r="H58" s="36">
        <v>3796.3333333333335</v>
      </c>
      <c r="I58" s="36">
        <v>3836.4666666666667</v>
      </c>
      <c r="J58" s="36">
        <v>3888.9333333333334</v>
      </c>
      <c r="K58" s="31">
        <v>3784</v>
      </c>
      <c r="L58" s="31">
        <v>3691.4</v>
      </c>
      <c r="M58" s="31">
        <v>3.1651799999999999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1088.5999999999999</v>
      </c>
      <c r="D59" s="36">
        <v>1078.9333333333334</v>
      </c>
      <c r="E59" s="36">
        <v>1067.3666666666668</v>
      </c>
      <c r="F59" s="36">
        <v>1046.1333333333334</v>
      </c>
      <c r="G59" s="36">
        <v>1034.5666666666668</v>
      </c>
      <c r="H59" s="36">
        <v>1100.1666666666667</v>
      </c>
      <c r="I59" s="36">
        <v>1111.7333333333333</v>
      </c>
      <c r="J59" s="36">
        <v>1132.9666666666667</v>
      </c>
      <c r="K59" s="31">
        <v>1090.5</v>
      </c>
      <c r="L59" s="31">
        <v>1057.7</v>
      </c>
      <c r="M59" s="31">
        <v>87.227999999999994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3011</v>
      </c>
      <c r="D60" s="36">
        <v>3050.0333333333333</v>
      </c>
      <c r="E60" s="36">
        <v>2956.1166666666668</v>
      </c>
      <c r="F60" s="36">
        <v>2901.2333333333336</v>
      </c>
      <c r="G60" s="36">
        <v>2807.3166666666671</v>
      </c>
      <c r="H60" s="36">
        <v>3104.9166666666665</v>
      </c>
      <c r="I60" s="36">
        <v>3198.8333333333335</v>
      </c>
      <c r="J60" s="36">
        <v>3253.7166666666662</v>
      </c>
      <c r="K60" s="31">
        <v>3143.95</v>
      </c>
      <c r="L60" s="31">
        <v>2995.15</v>
      </c>
      <c r="M60" s="31">
        <v>4.1118499999999996</v>
      </c>
      <c r="N60" s="1"/>
      <c r="O60" s="1"/>
    </row>
    <row r="61" spans="1:15" ht="12.75" customHeight="1">
      <c r="A61" s="33">
        <v>51</v>
      </c>
      <c r="B61" s="53" t="s">
        <v>832</v>
      </c>
      <c r="C61" s="31">
        <v>386.15</v>
      </c>
      <c r="D61" s="36">
        <v>387.7166666666667</v>
      </c>
      <c r="E61" s="36">
        <v>379.58333333333337</v>
      </c>
      <c r="F61" s="36">
        <v>373.01666666666665</v>
      </c>
      <c r="G61" s="36">
        <v>364.88333333333333</v>
      </c>
      <c r="H61" s="36">
        <v>394.28333333333342</v>
      </c>
      <c r="I61" s="36">
        <v>402.41666666666674</v>
      </c>
      <c r="J61" s="36">
        <v>408.98333333333346</v>
      </c>
      <c r="K61" s="31">
        <v>395.85</v>
      </c>
      <c r="L61" s="31">
        <v>381.15</v>
      </c>
      <c r="M61" s="31">
        <v>22.31203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2296.9499999999998</v>
      </c>
      <c r="D62" s="36">
        <v>2309.4500000000003</v>
      </c>
      <c r="E62" s="36">
        <v>2281.9000000000005</v>
      </c>
      <c r="F62" s="36">
        <v>2266.8500000000004</v>
      </c>
      <c r="G62" s="36">
        <v>2239.3000000000006</v>
      </c>
      <c r="H62" s="36">
        <v>2324.5000000000005</v>
      </c>
      <c r="I62" s="36">
        <v>2352.0500000000006</v>
      </c>
      <c r="J62" s="36">
        <v>2367.1000000000004</v>
      </c>
      <c r="K62" s="31">
        <v>2337</v>
      </c>
      <c r="L62" s="31">
        <v>2294.4</v>
      </c>
      <c r="M62" s="31">
        <v>2.4118599999999999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8295.2000000000007</v>
      </c>
      <c r="D63" s="36">
        <v>8346.3000000000011</v>
      </c>
      <c r="E63" s="36">
        <v>8187.6000000000022</v>
      </c>
      <c r="F63" s="36">
        <v>8080.0000000000018</v>
      </c>
      <c r="G63" s="36">
        <v>7921.3000000000029</v>
      </c>
      <c r="H63" s="36">
        <v>8453.9000000000015</v>
      </c>
      <c r="I63" s="36">
        <v>8612.6000000000022</v>
      </c>
      <c r="J63" s="36">
        <v>8720.2000000000007</v>
      </c>
      <c r="K63" s="31">
        <v>8505</v>
      </c>
      <c r="L63" s="31">
        <v>8238.7000000000007</v>
      </c>
      <c r="M63" s="31">
        <v>5.4708199999999998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6763.6</v>
      </c>
      <c r="D64" s="36">
        <v>6745.6166666666659</v>
      </c>
      <c r="E64" s="36">
        <v>6699.2333333333318</v>
      </c>
      <c r="F64" s="36">
        <v>6634.8666666666659</v>
      </c>
      <c r="G64" s="36">
        <v>6588.4833333333318</v>
      </c>
      <c r="H64" s="36">
        <v>6809.9833333333318</v>
      </c>
      <c r="I64" s="36">
        <v>6856.366666666665</v>
      </c>
      <c r="J64" s="36">
        <v>6920.7333333333318</v>
      </c>
      <c r="K64" s="31">
        <v>6792</v>
      </c>
      <c r="L64" s="31">
        <v>6681.25</v>
      </c>
      <c r="M64" s="31">
        <v>11.06709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1602.85</v>
      </c>
      <c r="D65" s="36">
        <v>1606.45</v>
      </c>
      <c r="E65" s="36">
        <v>1593.9</v>
      </c>
      <c r="F65" s="36">
        <v>1584.95</v>
      </c>
      <c r="G65" s="36">
        <v>1572.4</v>
      </c>
      <c r="H65" s="36">
        <v>1615.4</v>
      </c>
      <c r="I65" s="36">
        <v>1627.9499999999998</v>
      </c>
      <c r="J65" s="36">
        <v>1636.9</v>
      </c>
      <c r="K65" s="31">
        <v>1619</v>
      </c>
      <c r="L65" s="31">
        <v>1597.5</v>
      </c>
      <c r="M65" s="31">
        <v>12.325810000000001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8817.5</v>
      </c>
      <c r="D66" s="36">
        <v>8819.5166666666664</v>
      </c>
      <c r="E66" s="36">
        <v>8740.6833333333325</v>
      </c>
      <c r="F66" s="36">
        <v>8663.8666666666668</v>
      </c>
      <c r="G66" s="36">
        <v>8585.0333333333328</v>
      </c>
      <c r="H66" s="36">
        <v>8896.3333333333321</v>
      </c>
      <c r="I66" s="36">
        <v>8975.1666666666679</v>
      </c>
      <c r="J66" s="36">
        <v>9051.9833333333318</v>
      </c>
      <c r="K66" s="31">
        <v>8898.35</v>
      </c>
      <c r="L66" s="31">
        <v>8742.7000000000007</v>
      </c>
      <c r="M66" s="31">
        <v>0.1807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2303.1999999999998</v>
      </c>
      <c r="D67" s="36">
        <v>2299.2833333333333</v>
      </c>
      <c r="E67" s="36">
        <v>2278.9166666666665</v>
      </c>
      <c r="F67" s="36">
        <v>2254.6333333333332</v>
      </c>
      <c r="G67" s="36">
        <v>2234.2666666666664</v>
      </c>
      <c r="H67" s="36">
        <v>2323.5666666666666</v>
      </c>
      <c r="I67" s="36">
        <v>2343.9333333333334</v>
      </c>
      <c r="J67" s="36">
        <v>2368.2166666666667</v>
      </c>
      <c r="K67" s="31">
        <v>2319.65</v>
      </c>
      <c r="L67" s="31">
        <v>2275</v>
      </c>
      <c r="M67" s="31">
        <v>0.34747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2294.5500000000002</v>
      </c>
      <c r="D68" s="36">
        <v>2299.8666666666668</v>
      </c>
      <c r="E68" s="36">
        <v>2272.2333333333336</v>
      </c>
      <c r="F68" s="36">
        <v>2249.916666666667</v>
      </c>
      <c r="G68" s="36">
        <v>2222.2833333333338</v>
      </c>
      <c r="H68" s="36">
        <v>2322.1833333333334</v>
      </c>
      <c r="I68" s="36">
        <v>2349.8166666666666</v>
      </c>
      <c r="J68" s="36">
        <v>2372.1333333333332</v>
      </c>
      <c r="K68" s="31">
        <v>2327.5</v>
      </c>
      <c r="L68" s="31">
        <v>2277.5500000000002</v>
      </c>
      <c r="M68" s="31">
        <v>2.3772500000000001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383.6</v>
      </c>
      <c r="D69" s="36">
        <v>385.73333333333335</v>
      </c>
      <c r="E69" s="36">
        <v>375.16666666666669</v>
      </c>
      <c r="F69" s="36">
        <v>366.73333333333335</v>
      </c>
      <c r="G69" s="36">
        <v>356.16666666666669</v>
      </c>
      <c r="H69" s="36">
        <v>394.16666666666669</v>
      </c>
      <c r="I69" s="36">
        <v>404.73333333333329</v>
      </c>
      <c r="J69" s="36">
        <v>413.16666666666669</v>
      </c>
      <c r="K69" s="31">
        <v>396.3</v>
      </c>
      <c r="L69" s="31">
        <v>377.3</v>
      </c>
      <c r="M69" s="31">
        <v>75.169600000000003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202.7</v>
      </c>
      <c r="D70" s="36">
        <v>203.36666666666667</v>
      </c>
      <c r="E70" s="36">
        <v>201.43333333333334</v>
      </c>
      <c r="F70" s="36">
        <v>200.16666666666666</v>
      </c>
      <c r="G70" s="36">
        <v>198.23333333333332</v>
      </c>
      <c r="H70" s="36">
        <v>204.63333333333335</v>
      </c>
      <c r="I70" s="36">
        <v>206.56666666666669</v>
      </c>
      <c r="J70" s="36">
        <v>207.83333333333337</v>
      </c>
      <c r="K70" s="31">
        <v>205.3</v>
      </c>
      <c r="L70" s="31">
        <v>202.1</v>
      </c>
      <c r="M70" s="31">
        <v>51.338720000000002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273.25</v>
      </c>
      <c r="D71" s="36">
        <v>272.59999999999997</v>
      </c>
      <c r="E71" s="36">
        <v>270.39999999999992</v>
      </c>
      <c r="F71" s="36">
        <v>267.54999999999995</v>
      </c>
      <c r="G71" s="36">
        <v>265.34999999999991</v>
      </c>
      <c r="H71" s="36">
        <v>275.44999999999993</v>
      </c>
      <c r="I71" s="36">
        <v>277.64999999999998</v>
      </c>
      <c r="J71" s="36">
        <v>280.49999999999994</v>
      </c>
      <c r="K71" s="31">
        <v>274.8</v>
      </c>
      <c r="L71" s="31">
        <v>269.75</v>
      </c>
      <c r="M71" s="31">
        <v>140.06721999999999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141.94999999999999</v>
      </c>
      <c r="D72" s="36">
        <v>142.49999999999997</v>
      </c>
      <c r="E72" s="36">
        <v>140.64999999999995</v>
      </c>
      <c r="F72" s="36">
        <v>139.34999999999997</v>
      </c>
      <c r="G72" s="36">
        <v>137.49999999999994</v>
      </c>
      <c r="H72" s="36">
        <v>143.79999999999995</v>
      </c>
      <c r="I72" s="36">
        <v>145.64999999999998</v>
      </c>
      <c r="J72" s="36">
        <v>146.94999999999996</v>
      </c>
      <c r="K72" s="31">
        <v>144.35</v>
      </c>
      <c r="L72" s="31">
        <v>141.19999999999999</v>
      </c>
      <c r="M72" s="31">
        <v>86.572829999999996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61</v>
      </c>
      <c r="D73" s="36">
        <v>61.483333333333327</v>
      </c>
      <c r="E73" s="36">
        <v>60.316666666666656</v>
      </c>
      <c r="F73" s="36">
        <v>59.633333333333326</v>
      </c>
      <c r="G73" s="36">
        <v>58.466666666666654</v>
      </c>
      <c r="H73" s="36">
        <v>62.166666666666657</v>
      </c>
      <c r="I73" s="36">
        <v>63.333333333333329</v>
      </c>
      <c r="J73" s="36">
        <v>64.016666666666652</v>
      </c>
      <c r="K73" s="31">
        <v>62.65</v>
      </c>
      <c r="L73" s="31">
        <v>60.8</v>
      </c>
      <c r="M73" s="31">
        <v>260.04361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1437.85</v>
      </c>
      <c r="D74" s="36">
        <v>1432.4166666666667</v>
      </c>
      <c r="E74" s="36">
        <v>1421.9333333333334</v>
      </c>
      <c r="F74" s="36">
        <v>1406.0166666666667</v>
      </c>
      <c r="G74" s="36">
        <v>1395.5333333333333</v>
      </c>
      <c r="H74" s="36">
        <v>1448.3333333333335</v>
      </c>
      <c r="I74" s="36">
        <v>1458.8166666666666</v>
      </c>
      <c r="J74" s="36">
        <v>1474.7333333333336</v>
      </c>
      <c r="K74" s="31">
        <v>1442.9</v>
      </c>
      <c r="L74" s="31">
        <v>1416.5</v>
      </c>
      <c r="M74" s="31">
        <v>4.8226500000000003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6111.7</v>
      </c>
      <c r="D75" s="36">
        <v>6105.9666666666672</v>
      </c>
      <c r="E75" s="36">
        <v>6050.9333333333343</v>
      </c>
      <c r="F75" s="36">
        <v>5990.166666666667</v>
      </c>
      <c r="G75" s="36">
        <v>5935.1333333333341</v>
      </c>
      <c r="H75" s="36">
        <v>6166.7333333333345</v>
      </c>
      <c r="I75" s="36">
        <v>6221.7666666666673</v>
      </c>
      <c r="J75" s="36">
        <v>6282.5333333333347</v>
      </c>
      <c r="K75" s="31">
        <v>6161</v>
      </c>
      <c r="L75" s="31">
        <v>6045.2</v>
      </c>
      <c r="M75" s="31">
        <v>0.33296999999999999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563.35</v>
      </c>
      <c r="D76" s="36">
        <v>560.48333333333323</v>
      </c>
      <c r="E76" s="36">
        <v>555.96666666666647</v>
      </c>
      <c r="F76" s="36">
        <v>548.58333333333326</v>
      </c>
      <c r="G76" s="36">
        <v>544.06666666666649</v>
      </c>
      <c r="H76" s="36">
        <v>567.86666666666645</v>
      </c>
      <c r="I76" s="36">
        <v>572.3833333333331</v>
      </c>
      <c r="J76" s="36">
        <v>579.76666666666642</v>
      </c>
      <c r="K76" s="31">
        <v>565</v>
      </c>
      <c r="L76" s="31">
        <v>553.1</v>
      </c>
      <c r="M76" s="31">
        <v>7.2024100000000004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1751.65</v>
      </c>
      <c r="D77" s="36">
        <v>1744.5833333333333</v>
      </c>
      <c r="E77" s="36">
        <v>1727.1166666666666</v>
      </c>
      <c r="F77" s="36">
        <v>1702.5833333333333</v>
      </c>
      <c r="G77" s="36">
        <v>1685.1166666666666</v>
      </c>
      <c r="H77" s="36">
        <v>1769.1166666666666</v>
      </c>
      <c r="I77" s="36">
        <v>1786.5833333333333</v>
      </c>
      <c r="J77" s="36">
        <v>1811.1166666666666</v>
      </c>
      <c r="K77" s="31">
        <v>1762.05</v>
      </c>
      <c r="L77" s="31">
        <v>1720.05</v>
      </c>
      <c r="M77" s="31">
        <v>4.8098599999999996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190.65</v>
      </c>
      <c r="D78" s="36">
        <v>189.45000000000002</v>
      </c>
      <c r="E78" s="36">
        <v>187.45000000000005</v>
      </c>
      <c r="F78" s="36">
        <v>184.25000000000003</v>
      </c>
      <c r="G78" s="36">
        <v>182.25000000000006</v>
      </c>
      <c r="H78" s="36">
        <v>192.65000000000003</v>
      </c>
      <c r="I78" s="36">
        <v>194.64999999999998</v>
      </c>
      <c r="J78" s="36">
        <v>197.85000000000002</v>
      </c>
      <c r="K78" s="31">
        <v>191.45</v>
      </c>
      <c r="L78" s="31">
        <v>186.25</v>
      </c>
      <c r="M78" s="31">
        <v>178.09897000000001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1122.55</v>
      </c>
      <c r="D79" s="36">
        <v>1116.0833333333333</v>
      </c>
      <c r="E79" s="36">
        <v>1106.4666666666665</v>
      </c>
      <c r="F79" s="36">
        <v>1090.3833333333332</v>
      </c>
      <c r="G79" s="36">
        <v>1080.7666666666664</v>
      </c>
      <c r="H79" s="36">
        <v>1132.1666666666665</v>
      </c>
      <c r="I79" s="36">
        <v>1141.7833333333333</v>
      </c>
      <c r="J79" s="36">
        <v>1157.8666666666666</v>
      </c>
      <c r="K79" s="31">
        <v>1125.7</v>
      </c>
      <c r="L79" s="31">
        <v>1100</v>
      </c>
      <c r="M79" s="31">
        <v>13.37593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230.9</v>
      </c>
      <c r="D80" s="36">
        <v>230.2166666666667</v>
      </c>
      <c r="E80" s="36">
        <v>226.63333333333338</v>
      </c>
      <c r="F80" s="36">
        <v>222.36666666666667</v>
      </c>
      <c r="G80" s="36">
        <v>218.78333333333336</v>
      </c>
      <c r="H80" s="36">
        <v>234.48333333333341</v>
      </c>
      <c r="I80" s="36">
        <v>238.06666666666672</v>
      </c>
      <c r="J80" s="36">
        <v>242.33333333333343</v>
      </c>
      <c r="K80" s="31">
        <v>233.8</v>
      </c>
      <c r="L80" s="31">
        <v>225.95</v>
      </c>
      <c r="M80" s="31">
        <v>229.94469000000001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657.6</v>
      </c>
      <c r="D81" s="36">
        <v>652.94999999999993</v>
      </c>
      <c r="E81" s="36">
        <v>641.89999999999986</v>
      </c>
      <c r="F81" s="36">
        <v>626.19999999999993</v>
      </c>
      <c r="G81" s="36">
        <v>615.14999999999986</v>
      </c>
      <c r="H81" s="36">
        <v>668.64999999999986</v>
      </c>
      <c r="I81" s="36">
        <v>679.69999999999982</v>
      </c>
      <c r="J81" s="36">
        <v>695.39999999999986</v>
      </c>
      <c r="K81" s="31">
        <v>664</v>
      </c>
      <c r="L81" s="31">
        <v>637.25</v>
      </c>
      <c r="M81" s="31">
        <v>104.56755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1143.95</v>
      </c>
      <c r="D82" s="36">
        <v>1143.5166666666667</v>
      </c>
      <c r="E82" s="36">
        <v>1135.4333333333334</v>
      </c>
      <c r="F82" s="36">
        <v>1126.9166666666667</v>
      </c>
      <c r="G82" s="36">
        <v>1118.8333333333335</v>
      </c>
      <c r="H82" s="36">
        <v>1152.0333333333333</v>
      </c>
      <c r="I82" s="36">
        <v>1160.1166666666668</v>
      </c>
      <c r="J82" s="36">
        <v>1168.6333333333332</v>
      </c>
      <c r="K82" s="31">
        <v>1151.5999999999999</v>
      </c>
      <c r="L82" s="31">
        <v>1135</v>
      </c>
      <c r="M82" s="31">
        <v>53.974179999999997</v>
      </c>
      <c r="N82" s="1"/>
      <c r="O82" s="1"/>
    </row>
    <row r="83" spans="1:15" ht="12.75" customHeight="1">
      <c r="A83" s="33">
        <v>73</v>
      </c>
      <c r="B83" s="53" t="s">
        <v>831</v>
      </c>
      <c r="C83" s="31">
        <v>535.29999999999995</v>
      </c>
      <c r="D83" s="36">
        <v>537.83333333333337</v>
      </c>
      <c r="E83" s="36">
        <v>531.7166666666667</v>
      </c>
      <c r="F83" s="36">
        <v>528.13333333333333</v>
      </c>
      <c r="G83" s="36">
        <v>522.01666666666665</v>
      </c>
      <c r="H83" s="36">
        <v>541.41666666666674</v>
      </c>
      <c r="I83" s="36">
        <v>547.5333333333333</v>
      </c>
      <c r="J83" s="36">
        <v>551.11666666666679</v>
      </c>
      <c r="K83" s="31">
        <v>543.95000000000005</v>
      </c>
      <c r="L83" s="31">
        <v>534.25</v>
      </c>
      <c r="M83" s="31">
        <v>3.2794500000000002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281.2</v>
      </c>
      <c r="D84" s="36">
        <v>283.59999999999997</v>
      </c>
      <c r="E84" s="36">
        <v>277.59999999999991</v>
      </c>
      <c r="F84" s="36">
        <v>273.99999999999994</v>
      </c>
      <c r="G84" s="36">
        <v>267.99999999999989</v>
      </c>
      <c r="H84" s="36">
        <v>287.19999999999993</v>
      </c>
      <c r="I84" s="36">
        <v>293.20000000000005</v>
      </c>
      <c r="J84" s="36">
        <v>296.79999999999995</v>
      </c>
      <c r="K84" s="31">
        <v>289.60000000000002</v>
      </c>
      <c r="L84" s="31">
        <v>280</v>
      </c>
      <c r="M84" s="31">
        <v>102.18574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1698.05</v>
      </c>
      <c r="D85" s="36">
        <v>1709.0666666666666</v>
      </c>
      <c r="E85" s="36">
        <v>1675.3333333333333</v>
      </c>
      <c r="F85" s="36">
        <v>1652.6166666666666</v>
      </c>
      <c r="G85" s="36">
        <v>1618.8833333333332</v>
      </c>
      <c r="H85" s="36">
        <v>1731.7833333333333</v>
      </c>
      <c r="I85" s="36">
        <v>1765.5166666666669</v>
      </c>
      <c r="J85" s="36">
        <v>1788.2333333333333</v>
      </c>
      <c r="K85" s="31">
        <v>1742.8</v>
      </c>
      <c r="L85" s="31">
        <v>1686.35</v>
      </c>
      <c r="M85" s="31">
        <v>0.77637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806.45</v>
      </c>
      <c r="D86" s="36">
        <v>813.11666666666667</v>
      </c>
      <c r="E86" s="36">
        <v>794.73333333333335</v>
      </c>
      <c r="F86" s="36">
        <v>783.01666666666665</v>
      </c>
      <c r="G86" s="36">
        <v>764.63333333333333</v>
      </c>
      <c r="H86" s="36">
        <v>824.83333333333337</v>
      </c>
      <c r="I86" s="36">
        <v>843.21666666666681</v>
      </c>
      <c r="J86" s="36">
        <v>854.93333333333339</v>
      </c>
      <c r="K86" s="31">
        <v>831.5</v>
      </c>
      <c r="L86" s="31">
        <v>801.4</v>
      </c>
      <c r="M86" s="31">
        <v>16.533999999999999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6340.8</v>
      </c>
      <c r="D87" s="36">
        <v>6323.5166666666664</v>
      </c>
      <c r="E87" s="36">
        <v>6277.2833333333328</v>
      </c>
      <c r="F87" s="36">
        <v>6213.7666666666664</v>
      </c>
      <c r="G87" s="36">
        <v>6167.5333333333328</v>
      </c>
      <c r="H87" s="36">
        <v>6387.0333333333328</v>
      </c>
      <c r="I87" s="36">
        <v>6433.2666666666664</v>
      </c>
      <c r="J87" s="36">
        <v>6496.7833333333328</v>
      </c>
      <c r="K87" s="31">
        <v>6369.75</v>
      </c>
      <c r="L87" s="31">
        <v>6260</v>
      </c>
      <c r="M87" s="31">
        <v>0.10006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1286.5999999999999</v>
      </c>
      <c r="D88" s="36">
        <v>1283.4666666666667</v>
      </c>
      <c r="E88" s="36">
        <v>1272.2333333333333</v>
      </c>
      <c r="F88" s="36">
        <v>1257.8666666666666</v>
      </c>
      <c r="G88" s="36">
        <v>1246.6333333333332</v>
      </c>
      <c r="H88" s="36">
        <v>1297.8333333333335</v>
      </c>
      <c r="I88" s="36">
        <v>1309.0666666666671</v>
      </c>
      <c r="J88" s="36">
        <v>1323.4333333333336</v>
      </c>
      <c r="K88" s="31">
        <v>1294.7</v>
      </c>
      <c r="L88" s="31">
        <v>1269.0999999999999</v>
      </c>
      <c r="M88" s="31">
        <v>2.5073400000000001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1782.45</v>
      </c>
      <c r="D89" s="36">
        <v>1788.1500000000003</v>
      </c>
      <c r="E89" s="36">
        <v>1739.4000000000005</v>
      </c>
      <c r="F89" s="36">
        <v>1696.3500000000001</v>
      </c>
      <c r="G89" s="36">
        <v>1647.6000000000004</v>
      </c>
      <c r="H89" s="36">
        <v>1831.2000000000007</v>
      </c>
      <c r="I89" s="36">
        <v>1879.9500000000003</v>
      </c>
      <c r="J89" s="36">
        <v>1923.0000000000009</v>
      </c>
      <c r="K89" s="31">
        <v>1836.9</v>
      </c>
      <c r="L89" s="31">
        <v>1745.1</v>
      </c>
      <c r="M89" s="31">
        <v>2.2899500000000002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563.65</v>
      </c>
      <c r="D90" s="36">
        <v>569.56666666666672</v>
      </c>
      <c r="E90" s="36">
        <v>554.13333333333344</v>
      </c>
      <c r="F90" s="36">
        <v>544.61666666666667</v>
      </c>
      <c r="G90" s="36">
        <v>529.18333333333339</v>
      </c>
      <c r="H90" s="36">
        <v>579.08333333333348</v>
      </c>
      <c r="I90" s="36">
        <v>594.51666666666665</v>
      </c>
      <c r="J90" s="36">
        <v>604.03333333333353</v>
      </c>
      <c r="K90" s="31">
        <v>585</v>
      </c>
      <c r="L90" s="31">
        <v>560.04999999999995</v>
      </c>
      <c r="M90" s="31">
        <v>7.5710300000000004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29148.400000000001</v>
      </c>
      <c r="D91" s="36">
        <v>29052.850000000002</v>
      </c>
      <c r="E91" s="36">
        <v>28905.700000000004</v>
      </c>
      <c r="F91" s="36">
        <v>28663.000000000004</v>
      </c>
      <c r="G91" s="36">
        <v>28515.850000000006</v>
      </c>
      <c r="H91" s="36">
        <v>29295.550000000003</v>
      </c>
      <c r="I91" s="36">
        <v>29442.700000000004</v>
      </c>
      <c r="J91" s="36">
        <v>29685.4</v>
      </c>
      <c r="K91" s="31">
        <v>29200</v>
      </c>
      <c r="L91" s="31">
        <v>28810.15</v>
      </c>
      <c r="M91" s="31">
        <v>0.44220999999999999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983.55</v>
      </c>
      <c r="D92" s="36">
        <v>989.9666666666667</v>
      </c>
      <c r="E92" s="36">
        <v>970.73333333333335</v>
      </c>
      <c r="F92" s="36">
        <v>957.91666666666663</v>
      </c>
      <c r="G92" s="36">
        <v>938.68333333333328</v>
      </c>
      <c r="H92" s="36">
        <v>1002.7833333333334</v>
      </c>
      <c r="I92" s="36">
        <v>1022.0166666666668</v>
      </c>
      <c r="J92" s="36">
        <v>1034.8333333333335</v>
      </c>
      <c r="K92" s="31">
        <v>1009.2</v>
      </c>
      <c r="L92" s="31">
        <v>977.15</v>
      </c>
      <c r="M92" s="31">
        <v>2.73082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18.350000000000001</v>
      </c>
      <c r="D93" s="36">
        <v>18.466666666666665</v>
      </c>
      <c r="E93" s="36">
        <v>18.033333333333331</v>
      </c>
      <c r="F93" s="36">
        <v>17.716666666666665</v>
      </c>
      <c r="G93" s="36">
        <v>17.283333333333331</v>
      </c>
      <c r="H93" s="36">
        <v>18.783333333333331</v>
      </c>
      <c r="I93" s="36">
        <v>19.216666666666661</v>
      </c>
      <c r="J93" s="36">
        <v>19.533333333333331</v>
      </c>
      <c r="K93" s="31">
        <v>18.899999999999999</v>
      </c>
      <c r="L93" s="31">
        <v>18.149999999999999</v>
      </c>
      <c r="M93" s="31">
        <v>275.14206000000001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4921.1499999999996</v>
      </c>
      <c r="D94" s="36">
        <v>4911.416666666667</v>
      </c>
      <c r="E94" s="36">
        <v>4888.8333333333339</v>
      </c>
      <c r="F94" s="36">
        <v>4856.5166666666673</v>
      </c>
      <c r="G94" s="36">
        <v>4833.9333333333343</v>
      </c>
      <c r="H94" s="36">
        <v>4943.7333333333336</v>
      </c>
      <c r="I94" s="36">
        <v>4966.3166666666675</v>
      </c>
      <c r="J94" s="36">
        <v>4998.6333333333332</v>
      </c>
      <c r="K94" s="31">
        <v>4934</v>
      </c>
      <c r="L94" s="31">
        <v>4879.1000000000004</v>
      </c>
      <c r="M94" s="31">
        <v>1.2927900000000001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1843.7</v>
      </c>
      <c r="D95" s="36">
        <v>1851.8999999999999</v>
      </c>
      <c r="E95" s="36">
        <v>1826.7999999999997</v>
      </c>
      <c r="F95" s="36">
        <v>1809.8999999999999</v>
      </c>
      <c r="G95" s="36">
        <v>1784.7999999999997</v>
      </c>
      <c r="H95" s="36">
        <v>1868.7999999999997</v>
      </c>
      <c r="I95" s="36">
        <v>1893.8999999999996</v>
      </c>
      <c r="J95" s="36">
        <v>1910.7999999999997</v>
      </c>
      <c r="K95" s="31">
        <v>1877</v>
      </c>
      <c r="L95" s="31">
        <v>1835</v>
      </c>
      <c r="M95" s="31">
        <v>0.33861999999999998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648.4</v>
      </c>
      <c r="D96" s="36">
        <v>646.98333333333323</v>
      </c>
      <c r="E96" s="36">
        <v>640.01666666666642</v>
      </c>
      <c r="F96" s="36">
        <v>631.63333333333321</v>
      </c>
      <c r="G96" s="36">
        <v>624.6666666666664</v>
      </c>
      <c r="H96" s="36">
        <v>655.36666666666645</v>
      </c>
      <c r="I96" s="36">
        <v>662.33333333333337</v>
      </c>
      <c r="J96" s="36">
        <v>670.71666666666647</v>
      </c>
      <c r="K96" s="31">
        <v>653.95000000000005</v>
      </c>
      <c r="L96" s="31">
        <v>638.6</v>
      </c>
      <c r="M96" s="31">
        <v>0.70220000000000005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130.5</v>
      </c>
      <c r="D97" s="36">
        <v>130.56666666666666</v>
      </c>
      <c r="E97" s="36">
        <v>129.13333333333333</v>
      </c>
      <c r="F97" s="36">
        <v>127.76666666666665</v>
      </c>
      <c r="G97" s="36">
        <v>126.33333333333331</v>
      </c>
      <c r="H97" s="36">
        <v>131.93333333333334</v>
      </c>
      <c r="I97" s="36">
        <v>133.36666666666667</v>
      </c>
      <c r="J97" s="36">
        <v>134.73333333333335</v>
      </c>
      <c r="K97" s="31">
        <v>132</v>
      </c>
      <c r="L97" s="31">
        <v>129.19999999999999</v>
      </c>
      <c r="M97" s="31">
        <v>21.723500000000001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436.25</v>
      </c>
      <c r="D98" s="36">
        <v>436.95</v>
      </c>
      <c r="E98" s="36">
        <v>427.9</v>
      </c>
      <c r="F98" s="36">
        <v>419.55</v>
      </c>
      <c r="G98" s="36">
        <v>410.5</v>
      </c>
      <c r="H98" s="36">
        <v>445.29999999999995</v>
      </c>
      <c r="I98" s="36">
        <v>454.35</v>
      </c>
      <c r="J98" s="36">
        <v>462.69999999999993</v>
      </c>
      <c r="K98" s="31">
        <v>446</v>
      </c>
      <c r="L98" s="31">
        <v>428.6</v>
      </c>
      <c r="M98" s="31">
        <v>23.404820000000001</v>
      </c>
      <c r="N98" s="1"/>
      <c r="O98" s="1"/>
    </row>
    <row r="99" spans="1:15" ht="12.75" customHeight="1">
      <c r="A99" s="33">
        <v>89</v>
      </c>
      <c r="B99" s="53" t="s">
        <v>827</v>
      </c>
      <c r="C99" s="31">
        <v>472.85</v>
      </c>
      <c r="D99" s="36">
        <v>478.98333333333335</v>
      </c>
      <c r="E99" s="36">
        <v>463.86666666666667</v>
      </c>
      <c r="F99" s="36">
        <v>454.88333333333333</v>
      </c>
      <c r="G99" s="36">
        <v>439.76666666666665</v>
      </c>
      <c r="H99" s="36">
        <v>487.9666666666667</v>
      </c>
      <c r="I99" s="36">
        <v>503.08333333333337</v>
      </c>
      <c r="J99" s="36">
        <v>512.06666666666672</v>
      </c>
      <c r="K99" s="31">
        <v>494.1</v>
      </c>
      <c r="L99" s="31">
        <v>470</v>
      </c>
      <c r="M99" s="31">
        <v>14.30233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5050.55</v>
      </c>
      <c r="D100" s="36">
        <v>5100.2833333333328</v>
      </c>
      <c r="E100" s="36">
        <v>4950.5666666666657</v>
      </c>
      <c r="F100" s="36">
        <v>4850.583333333333</v>
      </c>
      <c r="G100" s="36">
        <v>4700.8666666666659</v>
      </c>
      <c r="H100" s="36">
        <v>5200.2666666666655</v>
      </c>
      <c r="I100" s="36">
        <v>5349.9833333333327</v>
      </c>
      <c r="J100" s="36">
        <v>5449.9666666666653</v>
      </c>
      <c r="K100" s="31">
        <v>5250</v>
      </c>
      <c r="L100" s="31">
        <v>5000.3</v>
      </c>
      <c r="M100" s="31">
        <v>3.1613000000000002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366.4</v>
      </c>
      <c r="D101" s="36">
        <v>365.09999999999997</v>
      </c>
      <c r="E101" s="36">
        <v>362.29999999999995</v>
      </c>
      <c r="F101" s="36">
        <v>358.2</v>
      </c>
      <c r="G101" s="36">
        <v>355.4</v>
      </c>
      <c r="H101" s="36">
        <v>369.19999999999993</v>
      </c>
      <c r="I101" s="36">
        <v>372</v>
      </c>
      <c r="J101" s="36">
        <v>376.09999999999991</v>
      </c>
      <c r="K101" s="31">
        <v>367.9</v>
      </c>
      <c r="L101" s="31">
        <v>361</v>
      </c>
      <c r="M101" s="31">
        <v>2.5734499999999998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245.05</v>
      </c>
      <c r="D102" s="36">
        <v>245.68333333333331</v>
      </c>
      <c r="E102" s="36">
        <v>243.36666666666662</v>
      </c>
      <c r="F102" s="36">
        <v>241.68333333333331</v>
      </c>
      <c r="G102" s="36">
        <v>239.36666666666662</v>
      </c>
      <c r="H102" s="36">
        <v>247.36666666666662</v>
      </c>
      <c r="I102" s="36">
        <v>249.68333333333328</v>
      </c>
      <c r="J102" s="36">
        <v>251.36666666666662</v>
      </c>
      <c r="K102" s="31">
        <v>248</v>
      </c>
      <c r="L102" s="31">
        <v>244</v>
      </c>
      <c r="M102" s="31">
        <v>3.6021299999999998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797.95</v>
      </c>
      <c r="D103" s="36">
        <v>798.26666666666677</v>
      </c>
      <c r="E103" s="36">
        <v>790.33333333333348</v>
      </c>
      <c r="F103" s="36">
        <v>782.7166666666667</v>
      </c>
      <c r="G103" s="36">
        <v>774.78333333333342</v>
      </c>
      <c r="H103" s="36">
        <v>805.88333333333355</v>
      </c>
      <c r="I103" s="36">
        <v>813.81666666666672</v>
      </c>
      <c r="J103" s="36">
        <v>821.43333333333362</v>
      </c>
      <c r="K103" s="31">
        <v>806.2</v>
      </c>
      <c r="L103" s="31">
        <v>790.65</v>
      </c>
      <c r="M103" s="31">
        <v>3.3369800000000001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569</v>
      </c>
      <c r="D104" s="36">
        <v>569.68333333333328</v>
      </c>
      <c r="E104" s="36">
        <v>566.51666666666654</v>
      </c>
      <c r="F104" s="36">
        <v>564.0333333333333</v>
      </c>
      <c r="G104" s="36">
        <v>560.86666666666656</v>
      </c>
      <c r="H104" s="36">
        <v>572.16666666666652</v>
      </c>
      <c r="I104" s="36">
        <v>575.33333333333326</v>
      </c>
      <c r="J104" s="36">
        <v>577.81666666666649</v>
      </c>
      <c r="K104" s="31">
        <v>572.85</v>
      </c>
      <c r="L104" s="31">
        <v>567.20000000000005</v>
      </c>
      <c r="M104" s="31">
        <v>46.515599999999999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949.55</v>
      </c>
      <c r="D105" s="36">
        <v>951.33333333333337</v>
      </c>
      <c r="E105" s="36">
        <v>944.2166666666667</v>
      </c>
      <c r="F105" s="36">
        <v>938.88333333333333</v>
      </c>
      <c r="G105" s="36">
        <v>931.76666666666665</v>
      </c>
      <c r="H105" s="36">
        <v>956.66666666666674</v>
      </c>
      <c r="I105" s="36">
        <v>963.7833333333333</v>
      </c>
      <c r="J105" s="36">
        <v>969.11666666666679</v>
      </c>
      <c r="K105" s="31">
        <v>958.45</v>
      </c>
      <c r="L105" s="31">
        <v>946</v>
      </c>
      <c r="M105" s="31">
        <v>0.34494999999999998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1097.9000000000001</v>
      </c>
      <c r="D106" s="36">
        <v>1099.7166666666667</v>
      </c>
      <c r="E106" s="36">
        <v>1088.4333333333334</v>
      </c>
      <c r="F106" s="36">
        <v>1078.9666666666667</v>
      </c>
      <c r="G106" s="36">
        <v>1067.6833333333334</v>
      </c>
      <c r="H106" s="36">
        <v>1109.1833333333334</v>
      </c>
      <c r="I106" s="36">
        <v>1120.4666666666667</v>
      </c>
      <c r="J106" s="36">
        <v>1129.9333333333334</v>
      </c>
      <c r="K106" s="31">
        <v>1111</v>
      </c>
      <c r="L106" s="31">
        <v>1090.25</v>
      </c>
      <c r="M106" s="31">
        <v>2.09958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207.1</v>
      </c>
      <c r="D107" s="36">
        <v>208.54999999999998</v>
      </c>
      <c r="E107" s="36">
        <v>204.64999999999998</v>
      </c>
      <c r="F107" s="36">
        <v>202.2</v>
      </c>
      <c r="G107" s="36">
        <v>198.29999999999998</v>
      </c>
      <c r="H107" s="36">
        <v>210.99999999999997</v>
      </c>
      <c r="I107" s="36">
        <v>214.9</v>
      </c>
      <c r="J107" s="36">
        <v>217.34999999999997</v>
      </c>
      <c r="K107" s="31">
        <v>212.45</v>
      </c>
      <c r="L107" s="31">
        <v>206.1</v>
      </c>
      <c r="M107" s="31">
        <v>42.589579999999998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2893.05</v>
      </c>
      <c r="D108" s="36">
        <v>2891.9</v>
      </c>
      <c r="E108" s="36">
        <v>2869.5</v>
      </c>
      <c r="F108" s="36">
        <v>2845.95</v>
      </c>
      <c r="G108" s="36">
        <v>2823.5499999999997</v>
      </c>
      <c r="H108" s="36">
        <v>2915.4500000000003</v>
      </c>
      <c r="I108" s="36">
        <v>2937.8500000000008</v>
      </c>
      <c r="J108" s="36">
        <v>2961.4000000000005</v>
      </c>
      <c r="K108" s="31">
        <v>2914.3</v>
      </c>
      <c r="L108" s="31">
        <v>2868.35</v>
      </c>
      <c r="M108" s="31">
        <v>0.8569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65.849999999999994</v>
      </c>
      <c r="D109" s="36">
        <v>66.3</v>
      </c>
      <c r="E109" s="36">
        <v>65.05</v>
      </c>
      <c r="F109" s="36">
        <v>64.25</v>
      </c>
      <c r="G109" s="36">
        <v>63</v>
      </c>
      <c r="H109" s="36">
        <v>67.099999999999994</v>
      </c>
      <c r="I109" s="36">
        <v>68.349999999999994</v>
      </c>
      <c r="J109" s="36">
        <v>69.149999999999991</v>
      </c>
      <c r="K109" s="31">
        <v>67.55</v>
      </c>
      <c r="L109" s="31">
        <v>65.5</v>
      </c>
      <c r="M109" s="31">
        <v>168.77805000000001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1841.3</v>
      </c>
      <c r="D110" s="36">
        <v>1847.6000000000001</v>
      </c>
      <c r="E110" s="36">
        <v>1828.7000000000003</v>
      </c>
      <c r="F110" s="36">
        <v>1816.1000000000001</v>
      </c>
      <c r="G110" s="36">
        <v>1797.2000000000003</v>
      </c>
      <c r="H110" s="36">
        <v>1860.2000000000003</v>
      </c>
      <c r="I110" s="36">
        <v>1879.1000000000004</v>
      </c>
      <c r="J110" s="36">
        <v>1891.7000000000003</v>
      </c>
      <c r="K110" s="31">
        <v>1866.5</v>
      </c>
      <c r="L110" s="31">
        <v>1835</v>
      </c>
      <c r="M110" s="31">
        <v>4.8603100000000001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722.7</v>
      </c>
      <c r="D111" s="36">
        <v>725.58333333333337</v>
      </c>
      <c r="E111" s="36">
        <v>717.16666666666674</v>
      </c>
      <c r="F111" s="36">
        <v>711.63333333333333</v>
      </c>
      <c r="G111" s="36">
        <v>703.2166666666667</v>
      </c>
      <c r="H111" s="36">
        <v>731.11666666666679</v>
      </c>
      <c r="I111" s="36">
        <v>739.53333333333353</v>
      </c>
      <c r="J111" s="36">
        <v>745.06666666666683</v>
      </c>
      <c r="K111" s="31">
        <v>734</v>
      </c>
      <c r="L111" s="31">
        <v>720.05</v>
      </c>
      <c r="M111" s="31">
        <v>0.51549999999999996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1459.3</v>
      </c>
      <c r="D112" s="36">
        <v>1459.6333333333332</v>
      </c>
      <c r="E112" s="36">
        <v>1441.0666666666664</v>
      </c>
      <c r="F112" s="36">
        <v>1422.8333333333333</v>
      </c>
      <c r="G112" s="36">
        <v>1404.2666666666664</v>
      </c>
      <c r="H112" s="36">
        <v>1477.8666666666663</v>
      </c>
      <c r="I112" s="36">
        <v>1496.4333333333329</v>
      </c>
      <c r="J112" s="36">
        <v>1514.6666666666663</v>
      </c>
      <c r="K112" s="31">
        <v>1478.2</v>
      </c>
      <c r="L112" s="31">
        <v>1441.4</v>
      </c>
      <c r="M112" s="31">
        <v>0.91215000000000002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7580.5</v>
      </c>
      <c r="D113" s="36">
        <v>7551.8666666666659</v>
      </c>
      <c r="E113" s="36">
        <v>7464.7333333333318</v>
      </c>
      <c r="F113" s="36">
        <v>7348.9666666666662</v>
      </c>
      <c r="G113" s="36">
        <v>7261.8333333333321</v>
      </c>
      <c r="H113" s="36">
        <v>7667.6333333333314</v>
      </c>
      <c r="I113" s="36">
        <v>7754.7666666666646</v>
      </c>
      <c r="J113" s="36">
        <v>7870.533333333331</v>
      </c>
      <c r="K113" s="31">
        <v>7639</v>
      </c>
      <c r="L113" s="31">
        <v>7436.1</v>
      </c>
      <c r="M113" s="31">
        <v>0.26107999999999998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838.1</v>
      </c>
      <c r="D114" s="36">
        <v>853.2833333333333</v>
      </c>
      <c r="E114" s="36">
        <v>814.81666666666661</v>
      </c>
      <c r="F114" s="36">
        <v>791.5333333333333</v>
      </c>
      <c r="G114" s="36">
        <v>753.06666666666661</v>
      </c>
      <c r="H114" s="36">
        <v>876.56666666666661</v>
      </c>
      <c r="I114" s="36">
        <v>915.0333333333333</v>
      </c>
      <c r="J114" s="36">
        <v>938.31666666666661</v>
      </c>
      <c r="K114" s="31">
        <v>891.75</v>
      </c>
      <c r="L114" s="31">
        <v>830</v>
      </c>
      <c r="M114" s="31">
        <v>9.2315900000000006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368.9</v>
      </c>
      <c r="D115" s="36">
        <v>369.11666666666662</v>
      </c>
      <c r="E115" s="36">
        <v>365.73333333333323</v>
      </c>
      <c r="F115" s="36">
        <v>362.56666666666661</v>
      </c>
      <c r="G115" s="36">
        <v>359.18333333333322</v>
      </c>
      <c r="H115" s="36">
        <v>372.28333333333325</v>
      </c>
      <c r="I115" s="36">
        <v>375.66666666666657</v>
      </c>
      <c r="J115" s="36">
        <v>378.83333333333326</v>
      </c>
      <c r="K115" s="31">
        <v>372.5</v>
      </c>
      <c r="L115" s="31">
        <v>365.95</v>
      </c>
      <c r="M115" s="31">
        <v>9.5284200000000006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455.05</v>
      </c>
      <c r="D116" s="36">
        <v>446.31666666666666</v>
      </c>
      <c r="E116" s="36">
        <v>428.73333333333335</v>
      </c>
      <c r="F116" s="36">
        <v>402.41666666666669</v>
      </c>
      <c r="G116" s="36">
        <v>384.83333333333337</v>
      </c>
      <c r="H116" s="36">
        <v>472.63333333333333</v>
      </c>
      <c r="I116" s="36">
        <v>490.2166666666667</v>
      </c>
      <c r="J116" s="36">
        <v>516.5333333333333</v>
      </c>
      <c r="K116" s="31">
        <v>463.9</v>
      </c>
      <c r="L116" s="31">
        <v>420</v>
      </c>
      <c r="M116" s="31">
        <v>2.0554899999999998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1055.4000000000001</v>
      </c>
      <c r="D117" s="36">
        <v>1063.8</v>
      </c>
      <c r="E117" s="36">
        <v>1041.5999999999999</v>
      </c>
      <c r="F117" s="36">
        <v>1027.8</v>
      </c>
      <c r="G117" s="36">
        <v>1005.5999999999999</v>
      </c>
      <c r="H117" s="36">
        <v>1077.5999999999999</v>
      </c>
      <c r="I117" s="36">
        <v>1099.8000000000002</v>
      </c>
      <c r="J117" s="36">
        <v>1113.5999999999999</v>
      </c>
      <c r="K117" s="31">
        <v>1086</v>
      </c>
      <c r="L117" s="31">
        <v>1050</v>
      </c>
      <c r="M117" s="31">
        <v>2.4398399999999998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1099.9000000000001</v>
      </c>
      <c r="D118" s="36">
        <v>1105.25</v>
      </c>
      <c r="E118" s="36">
        <v>1086.5</v>
      </c>
      <c r="F118" s="36">
        <v>1073.0999999999999</v>
      </c>
      <c r="G118" s="36">
        <v>1054.3499999999999</v>
      </c>
      <c r="H118" s="36">
        <v>1118.6500000000001</v>
      </c>
      <c r="I118" s="36">
        <v>1137.4000000000001</v>
      </c>
      <c r="J118" s="36">
        <v>1150.8000000000002</v>
      </c>
      <c r="K118" s="31">
        <v>1124</v>
      </c>
      <c r="L118" s="31">
        <v>1091.8499999999999</v>
      </c>
      <c r="M118" s="31">
        <v>25.72662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1451.65</v>
      </c>
      <c r="D119" s="36">
        <v>1455.55</v>
      </c>
      <c r="E119" s="36">
        <v>1432.1</v>
      </c>
      <c r="F119" s="36">
        <v>1412.55</v>
      </c>
      <c r="G119" s="36">
        <v>1389.1</v>
      </c>
      <c r="H119" s="36">
        <v>1475.1</v>
      </c>
      <c r="I119" s="36">
        <v>1498.5500000000002</v>
      </c>
      <c r="J119" s="36">
        <v>1518.1</v>
      </c>
      <c r="K119" s="31">
        <v>1479</v>
      </c>
      <c r="L119" s="31">
        <v>1436</v>
      </c>
      <c r="M119" s="31">
        <v>15.50412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136.25</v>
      </c>
      <c r="D120" s="36">
        <v>136.61666666666667</v>
      </c>
      <c r="E120" s="36">
        <v>135.13333333333335</v>
      </c>
      <c r="F120" s="36">
        <v>134.01666666666668</v>
      </c>
      <c r="G120" s="36">
        <v>132.53333333333336</v>
      </c>
      <c r="H120" s="36">
        <v>137.73333333333335</v>
      </c>
      <c r="I120" s="36">
        <v>139.2166666666667</v>
      </c>
      <c r="J120" s="36">
        <v>140.33333333333334</v>
      </c>
      <c r="K120" s="31">
        <v>138.1</v>
      </c>
      <c r="L120" s="31">
        <v>135.5</v>
      </c>
      <c r="M120" s="31">
        <v>44.89873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1406.45</v>
      </c>
      <c r="D121" s="36">
        <v>1407.7333333333336</v>
      </c>
      <c r="E121" s="36">
        <v>1400.5666666666671</v>
      </c>
      <c r="F121" s="36">
        <v>1394.6833333333334</v>
      </c>
      <c r="G121" s="36">
        <v>1387.5166666666669</v>
      </c>
      <c r="H121" s="36">
        <v>1413.6166666666672</v>
      </c>
      <c r="I121" s="36">
        <v>1420.7833333333338</v>
      </c>
      <c r="J121" s="36">
        <v>1426.6666666666674</v>
      </c>
      <c r="K121" s="31">
        <v>1414.9</v>
      </c>
      <c r="L121" s="31">
        <v>1401.85</v>
      </c>
      <c r="M121" s="31">
        <v>0.84892000000000001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446.5</v>
      </c>
      <c r="D122" s="36">
        <v>448.48333333333335</v>
      </c>
      <c r="E122" s="36">
        <v>439.01666666666671</v>
      </c>
      <c r="F122" s="36">
        <v>431.53333333333336</v>
      </c>
      <c r="G122" s="36">
        <v>422.06666666666672</v>
      </c>
      <c r="H122" s="36">
        <v>455.9666666666667</v>
      </c>
      <c r="I122" s="36">
        <v>465.43333333333339</v>
      </c>
      <c r="J122" s="36">
        <v>472.91666666666669</v>
      </c>
      <c r="K122" s="31">
        <v>457.95</v>
      </c>
      <c r="L122" s="31">
        <v>441</v>
      </c>
      <c r="M122" s="31">
        <v>278.99164999999999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843.8</v>
      </c>
      <c r="D123" s="36">
        <v>846.26666666666677</v>
      </c>
      <c r="E123" s="36">
        <v>837.58333333333348</v>
      </c>
      <c r="F123" s="36">
        <v>831.36666666666667</v>
      </c>
      <c r="G123" s="36">
        <v>822.68333333333339</v>
      </c>
      <c r="H123" s="36">
        <v>852.48333333333358</v>
      </c>
      <c r="I123" s="36">
        <v>861.16666666666674</v>
      </c>
      <c r="J123" s="36">
        <v>867.38333333333367</v>
      </c>
      <c r="K123" s="31">
        <v>854.95</v>
      </c>
      <c r="L123" s="31">
        <v>840.05</v>
      </c>
      <c r="M123" s="31">
        <v>10.47391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6653.45</v>
      </c>
      <c r="D124" s="36">
        <v>6680.6000000000013</v>
      </c>
      <c r="E124" s="36">
        <v>6556.2000000000025</v>
      </c>
      <c r="F124" s="36">
        <v>6458.9500000000016</v>
      </c>
      <c r="G124" s="36">
        <v>6334.5500000000029</v>
      </c>
      <c r="H124" s="36">
        <v>6777.8500000000022</v>
      </c>
      <c r="I124" s="36">
        <v>6902.2500000000018</v>
      </c>
      <c r="J124" s="36">
        <v>6999.5000000000018</v>
      </c>
      <c r="K124" s="31">
        <v>6805</v>
      </c>
      <c r="L124" s="31">
        <v>6583.35</v>
      </c>
      <c r="M124" s="31">
        <v>2.8521299999999998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2536.15</v>
      </c>
      <c r="D125" s="36">
        <v>2540.7166666666667</v>
      </c>
      <c r="E125" s="36">
        <v>2506.4333333333334</v>
      </c>
      <c r="F125" s="36">
        <v>2476.7166666666667</v>
      </c>
      <c r="G125" s="36">
        <v>2442.4333333333334</v>
      </c>
      <c r="H125" s="36">
        <v>2570.4333333333334</v>
      </c>
      <c r="I125" s="36">
        <v>2604.7166666666672</v>
      </c>
      <c r="J125" s="36">
        <v>2634.4333333333334</v>
      </c>
      <c r="K125" s="31">
        <v>2575</v>
      </c>
      <c r="L125" s="31">
        <v>2511</v>
      </c>
      <c r="M125" s="31">
        <v>1.87537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2861.45</v>
      </c>
      <c r="D126" s="36">
        <v>2874.2166666666667</v>
      </c>
      <c r="E126" s="36">
        <v>2830.4333333333334</v>
      </c>
      <c r="F126" s="36">
        <v>2799.4166666666665</v>
      </c>
      <c r="G126" s="36">
        <v>2755.6333333333332</v>
      </c>
      <c r="H126" s="36">
        <v>2905.2333333333336</v>
      </c>
      <c r="I126" s="36">
        <v>2949.0166666666673</v>
      </c>
      <c r="J126" s="36">
        <v>2980.0333333333338</v>
      </c>
      <c r="K126" s="31">
        <v>2918</v>
      </c>
      <c r="L126" s="31">
        <v>2843.2</v>
      </c>
      <c r="M126" s="31">
        <v>2.3947600000000002</v>
      </c>
      <c r="N126" s="1"/>
      <c r="O126" s="1"/>
    </row>
    <row r="127" spans="1:15" ht="12.75" customHeight="1">
      <c r="A127" s="33">
        <v>117</v>
      </c>
      <c r="B127" s="53" t="s">
        <v>1032</v>
      </c>
      <c r="C127" s="31">
        <v>1387.3</v>
      </c>
      <c r="D127" s="36">
        <v>1391.8999999999999</v>
      </c>
      <c r="E127" s="36">
        <v>1370.3999999999996</v>
      </c>
      <c r="F127" s="36">
        <v>1353.4999999999998</v>
      </c>
      <c r="G127" s="36">
        <v>1331.9999999999995</v>
      </c>
      <c r="H127" s="36">
        <v>1408.7999999999997</v>
      </c>
      <c r="I127" s="36">
        <v>1430.3000000000002</v>
      </c>
      <c r="J127" s="36">
        <v>1447.1999999999998</v>
      </c>
      <c r="K127" s="31">
        <v>1413.4</v>
      </c>
      <c r="L127" s="31">
        <v>1375</v>
      </c>
      <c r="M127" s="31">
        <v>0.88487000000000005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999.8</v>
      </c>
      <c r="D128" s="36">
        <v>1001.1833333333334</v>
      </c>
      <c r="E128" s="36">
        <v>988.61666666666679</v>
      </c>
      <c r="F128" s="36">
        <v>977.43333333333339</v>
      </c>
      <c r="G128" s="36">
        <v>964.86666666666679</v>
      </c>
      <c r="H128" s="36">
        <v>1012.3666666666668</v>
      </c>
      <c r="I128" s="36">
        <v>1024.9333333333334</v>
      </c>
      <c r="J128" s="36">
        <v>1036.1166666666668</v>
      </c>
      <c r="K128" s="31">
        <v>1013.75</v>
      </c>
      <c r="L128" s="31">
        <v>990</v>
      </c>
      <c r="M128" s="31">
        <v>31.935420000000001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1095.4000000000001</v>
      </c>
      <c r="D129" s="36">
        <v>1100.3</v>
      </c>
      <c r="E129" s="36">
        <v>1076.5999999999999</v>
      </c>
      <c r="F129" s="36">
        <v>1057.8</v>
      </c>
      <c r="G129" s="36">
        <v>1034.0999999999999</v>
      </c>
      <c r="H129" s="36">
        <v>1119.0999999999999</v>
      </c>
      <c r="I129" s="36">
        <v>1142.8000000000002</v>
      </c>
      <c r="J129" s="36">
        <v>1161.5999999999999</v>
      </c>
      <c r="K129" s="31">
        <v>1124</v>
      </c>
      <c r="L129" s="31">
        <v>1081.5</v>
      </c>
      <c r="M129" s="31">
        <v>4.29406</v>
      </c>
      <c r="N129" s="1"/>
      <c r="O129" s="1"/>
    </row>
    <row r="130" spans="1:15" ht="12.75" customHeight="1">
      <c r="A130" s="33">
        <v>120</v>
      </c>
      <c r="B130" s="53" t="s">
        <v>833</v>
      </c>
      <c r="C130" s="31">
        <v>4453.25</v>
      </c>
      <c r="D130" s="36">
        <v>4424.4666666666662</v>
      </c>
      <c r="E130" s="36">
        <v>4355.0333333333328</v>
      </c>
      <c r="F130" s="36">
        <v>4256.8166666666666</v>
      </c>
      <c r="G130" s="36">
        <v>4187.3833333333332</v>
      </c>
      <c r="H130" s="36">
        <v>4522.6833333333325</v>
      </c>
      <c r="I130" s="36">
        <v>4592.116666666665</v>
      </c>
      <c r="J130" s="36">
        <v>4690.3333333333321</v>
      </c>
      <c r="K130" s="31">
        <v>4493.8999999999996</v>
      </c>
      <c r="L130" s="31">
        <v>4326.25</v>
      </c>
      <c r="M130" s="31">
        <v>0.65268000000000004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1499.25</v>
      </c>
      <c r="D131" s="36">
        <v>1512.5333333333335</v>
      </c>
      <c r="E131" s="36">
        <v>1480.7666666666671</v>
      </c>
      <c r="F131" s="36">
        <v>1462.2833333333335</v>
      </c>
      <c r="G131" s="36">
        <v>1430.5166666666671</v>
      </c>
      <c r="H131" s="36">
        <v>1531.0166666666671</v>
      </c>
      <c r="I131" s="36">
        <v>1562.7833333333335</v>
      </c>
      <c r="J131" s="36">
        <v>1581.2666666666671</v>
      </c>
      <c r="K131" s="31">
        <v>1544.3</v>
      </c>
      <c r="L131" s="31">
        <v>1494.05</v>
      </c>
      <c r="M131" s="31">
        <v>2.9754100000000001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290</v>
      </c>
      <c r="D132" s="36">
        <v>290.15000000000003</v>
      </c>
      <c r="E132" s="36">
        <v>288.30000000000007</v>
      </c>
      <c r="F132" s="36">
        <v>286.60000000000002</v>
      </c>
      <c r="G132" s="36">
        <v>284.75000000000006</v>
      </c>
      <c r="H132" s="36">
        <v>291.85000000000008</v>
      </c>
      <c r="I132" s="36">
        <v>293.7000000000001</v>
      </c>
      <c r="J132" s="36">
        <v>295.40000000000009</v>
      </c>
      <c r="K132" s="31">
        <v>292</v>
      </c>
      <c r="L132" s="31">
        <v>288.45</v>
      </c>
      <c r="M132" s="31">
        <v>8.5106199999999994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2629.3</v>
      </c>
      <c r="D133" s="36">
        <v>2643.6166666666668</v>
      </c>
      <c r="E133" s="36">
        <v>2607.7333333333336</v>
      </c>
      <c r="F133" s="36">
        <v>2586.166666666667</v>
      </c>
      <c r="G133" s="36">
        <v>2550.2833333333338</v>
      </c>
      <c r="H133" s="36">
        <v>2665.1833333333334</v>
      </c>
      <c r="I133" s="36">
        <v>2701.0666666666666</v>
      </c>
      <c r="J133" s="36">
        <v>2722.6333333333332</v>
      </c>
      <c r="K133" s="31">
        <v>2679.5</v>
      </c>
      <c r="L133" s="31">
        <v>2622.05</v>
      </c>
      <c r="M133" s="31">
        <v>2.6451099999999999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2014.4</v>
      </c>
      <c r="D134" s="36">
        <v>2036.1833333333334</v>
      </c>
      <c r="E134" s="36">
        <v>1983.2166666666667</v>
      </c>
      <c r="F134" s="36">
        <v>1952.0333333333333</v>
      </c>
      <c r="G134" s="36">
        <v>1899.0666666666666</v>
      </c>
      <c r="H134" s="36">
        <v>2067.3666666666668</v>
      </c>
      <c r="I134" s="36">
        <v>2120.3333333333339</v>
      </c>
      <c r="J134" s="36">
        <v>2151.5166666666669</v>
      </c>
      <c r="K134" s="31">
        <v>2089.15</v>
      </c>
      <c r="L134" s="31">
        <v>2005</v>
      </c>
      <c r="M134" s="31">
        <v>1.5974999999999999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974.5</v>
      </c>
      <c r="D135" s="36">
        <v>976.48333333333323</v>
      </c>
      <c r="E135" s="36">
        <v>968.01666666666642</v>
      </c>
      <c r="F135" s="36">
        <v>961.53333333333319</v>
      </c>
      <c r="G135" s="36">
        <v>953.06666666666638</v>
      </c>
      <c r="H135" s="36">
        <v>982.96666666666647</v>
      </c>
      <c r="I135" s="36">
        <v>991.43333333333339</v>
      </c>
      <c r="J135" s="36">
        <v>997.91666666666652</v>
      </c>
      <c r="K135" s="31">
        <v>984.95</v>
      </c>
      <c r="L135" s="31">
        <v>970</v>
      </c>
      <c r="M135" s="31">
        <v>0.18467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863.9</v>
      </c>
      <c r="D136" s="36">
        <v>859.86666666666679</v>
      </c>
      <c r="E136" s="36">
        <v>850.23333333333358</v>
      </c>
      <c r="F136" s="36">
        <v>836.56666666666683</v>
      </c>
      <c r="G136" s="36">
        <v>826.93333333333362</v>
      </c>
      <c r="H136" s="36">
        <v>873.53333333333353</v>
      </c>
      <c r="I136" s="36">
        <v>883.16666666666674</v>
      </c>
      <c r="J136" s="36">
        <v>896.83333333333348</v>
      </c>
      <c r="K136" s="31">
        <v>869.5</v>
      </c>
      <c r="L136" s="31">
        <v>846.2</v>
      </c>
      <c r="M136" s="31">
        <v>41.007390000000001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547.54999999999995</v>
      </c>
      <c r="D137" s="36">
        <v>547.25</v>
      </c>
      <c r="E137" s="36">
        <v>543.29999999999995</v>
      </c>
      <c r="F137" s="36">
        <v>539.04999999999995</v>
      </c>
      <c r="G137" s="36">
        <v>535.09999999999991</v>
      </c>
      <c r="H137" s="36">
        <v>551.5</v>
      </c>
      <c r="I137" s="36">
        <v>555.45000000000005</v>
      </c>
      <c r="J137" s="36">
        <v>559.70000000000005</v>
      </c>
      <c r="K137" s="31">
        <v>551.20000000000005</v>
      </c>
      <c r="L137" s="31">
        <v>543</v>
      </c>
      <c r="M137" s="31">
        <v>10.578480000000001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2085.5500000000002</v>
      </c>
      <c r="D138" s="36">
        <v>2088.6166666666668</v>
      </c>
      <c r="E138" s="36">
        <v>2068.9333333333334</v>
      </c>
      <c r="F138" s="36">
        <v>2052.3166666666666</v>
      </c>
      <c r="G138" s="36">
        <v>2032.6333333333332</v>
      </c>
      <c r="H138" s="36">
        <v>2105.2333333333336</v>
      </c>
      <c r="I138" s="36">
        <v>2124.916666666667</v>
      </c>
      <c r="J138" s="36">
        <v>2141.5333333333338</v>
      </c>
      <c r="K138" s="31">
        <v>2108.3000000000002</v>
      </c>
      <c r="L138" s="31">
        <v>2072</v>
      </c>
      <c r="M138" s="31">
        <v>3.3401100000000001</v>
      </c>
      <c r="N138" s="1"/>
      <c r="O138" s="1"/>
    </row>
    <row r="139" spans="1:15" ht="12.75" customHeight="1">
      <c r="A139" s="33">
        <v>129</v>
      </c>
      <c r="B139" s="53" t="s">
        <v>834</v>
      </c>
      <c r="C139" s="31">
        <v>2036.95</v>
      </c>
      <c r="D139" s="36">
        <v>2051.6333333333332</v>
      </c>
      <c r="E139" s="36">
        <v>2003.3166666666666</v>
      </c>
      <c r="F139" s="36">
        <v>1969.6833333333334</v>
      </c>
      <c r="G139" s="36">
        <v>1921.3666666666668</v>
      </c>
      <c r="H139" s="36">
        <v>2085.2666666666664</v>
      </c>
      <c r="I139" s="36">
        <v>2133.583333333333</v>
      </c>
      <c r="J139" s="36">
        <v>2167.2166666666662</v>
      </c>
      <c r="K139" s="31">
        <v>2099.9499999999998</v>
      </c>
      <c r="L139" s="31">
        <v>2018</v>
      </c>
      <c r="M139" s="31">
        <v>2.5518900000000002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514.54999999999995</v>
      </c>
      <c r="D140" s="36">
        <v>523.08333333333337</v>
      </c>
      <c r="E140" s="36">
        <v>499.4666666666667</v>
      </c>
      <c r="F140" s="36">
        <v>484.38333333333333</v>
      </c>
      <c r="G140" s="36">
        <v>460.76666666666665</v>
      </c>
      <c r="H140" s="36">
        <v>538.16666666666674</v>
      </c>
      <c r="I140" s="36">
        <v>561.7833333333333</v>
      </c>
      <c r="J140" s="36">
        <v>576.86666666666679</v>
      </c>
      <c r="K140" s="31">
        <v>546.70000000000005</v>
      </c>
      <c r="L140" s="31">
        <v>508</v>
      </c>
      <c r="M140" s="31">
        <v>119.83014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2356.6</v>
      </c>
      <c r="D141" s="36">
        <v>2333.7833333333333</v>
      </c>
      <c r="E141" s="36">
        <v>2299.5166666666664</v>
      </c>
      <c r="F141" s="36">
        <v>2242.4333333333329</v>
      </c>
      <c r="G141" s="36">
        <v>2208.1666666666661</v>
      </c>
      <c r="H141" s="36">
        <v>2390.8666666666668</v>
      </c>
      <c r="I141" s="36">
        <v>2425.1333333333341</v>
      </c>
      <c r="J141" s="36">
        <v>2482.2166666666672</v>
      </c>
      <c r="K141" s="31">
        <v>2368.0500000000002</v>
      </c>
      <c r="L141" s="31">
        <v>2276.6999999999998</v>
      </c>
      <c r="M141" s="31">
        <v>7.9899899999999997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472.05</v>
      </c>
      <c r="D142" s="36">
        <v>472.11666666666662</v>
      </c>
      <c r="E142" s="36">
        <v>467.78333333333325</v>
      </c>
      <c r="F142" s="36">
        <v>463.51666666666665</v>
      </c>
      <c r="G142" s="36">
        <v>459.18333333333328</v>
      </c>
      <c r="H142" s="36">
        <v>476.38333333333321</v>
      </c>
      <c r="I142" s="36">
        <v>480.71666666666658</v>
      </c>
      <c r="J142" s="36">
        <v>484.98333333333318</v>
      </c>
      <c r="K142" s="31">
        <v>476.45</v>
      </c>
      <c r="L142" s="31">
        <v>467.85</v>
      </c>
      <c r="M142" s="31">
        <v>28.470199999999998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144.25</v>
      </c>
      <c r="D143" s="36">
        <v>146.41666666666666</v>
      </c>
      <c r="E143" s="36">
        <v>141.33333333333331</v>
      </c>
      <c r="F143" s="36">
        <v>138.41666666666666</v>
      </c>
      <c r="G143" s="36">
        <v>133.33333333333331</v>
      </c>
      <c r="H143" s="36">
        <v>149.33333333333331</v>
      </c>
      <c r="I143" s="36">
        <v>154.41666666666663</v>
      </c>
      <c r="J143" s="36">
        <v>157.33333333333331</v>
      </c>
      <c r="K143" s="31">
        <v>151.5</v>
      </c>
      <c r="L143" s="31">
        <v>143.5</v>
      </c>
      <c r="M143" s="31">
        <v>106.39843999999999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165.75</v>
      </c>
      <c r="D144" s="36">
        <v>164.93333333333334</v>
      </c>
      <c r="E144" s="36">
        <v>163.36666666666667</v>
      </c>
      <c r="F144" s="36">
        <v>160.98333333333335</v>
      </c>
      <c r="G144" s="36">
        <v>159.41666666666669</v>
      </c>
      <c r="H144" s="36">
        <v>167.31666666666666</v>
      </c>
      <c r="I144" s="36">
        <v>168.88333333333333</v>
      </c>
      <c r="J144" s="36">
        <v>171.26666666666665</v>
      </c>
      <c r="K144" s="31">
        <v>166.5</v>
      </c>
      <c r="L144" s="31">
        <v>162.55000000000001</v>
      </c>
      <c r="M144" s="31">
        <v>43.063400000000001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3712.75</v>
      </c>
      <c r="D145" s="36">
        <v>3708.9833333333336</v>
      </c>
      <c r="E145" s="36">
        <v>3678.9666666666672</v>
      </c>
      <c r="F145" s="36">
        <v>3645.1833333333334</v>
      </c>
      <c r="G145" s="36">
        <v>3615.166666666667</v>
      </c>
      <c r="H145" s="36">
        <v>3742.7666666666673</v>
      </c>
      <c r="I145" s="36">
        <v>3772.7833333333338</v>
      </c>
      <c r="J145" s="36">
        <v>3806.5666666666675</v>
      </c>
      <c r="K145" s="31">
        <v>3739</v>
      </c>
      <c r="L145" s="31">
        <v>3675.2</v>
      </c>
      <c r="M145" s="31">
        <v>3.2871299999999999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6706.5</v>
      </c>
      <c r="D146" s="36">
        <v>6767.166666666667</v>
      </c>
      <c r="E146" s="36">
        <v>6605.3333333333339</v>
      </c>
      <c r="F146" s="36">
        <v>6504.166666666667</v>
      </c>
      <c r="G146" s="36">
        <v>6342.3333333333339</v>
      </c>
      <c r="H146" s="36">
        <v>6868.3333333333339</v>
      </c>
      <c r="I146" s="36">
        <v>7030.1666666666679</v>
      </c>
      <c r="J146" s="36">
        <v>7131.3333333333339</v>
      </c>
      <c r="K146" s="31">
        <v>6929</v>
      </c>
      <c r="L146" s="31">
        <v>6666</v>
      </c>
      <c r="M146" s="31">
        <v>7.92746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2472.3000000000002</v>
      </c>
      <c r="D147" s="36">
        <v>2480.15</v>
      </c>
      <c r="E147" s="36">
        <v>2436.15</v>
      </c>
      <c r="F147" s="36">
        <v>2400</v>
      </c>
      <c r="G147" s="36">
        <v>2356</v>
      </c>
      <c r="H147" s="36">
        <v>2516.3000000000002</v>
      </c>
      <c r="I147" s="36">
        <v>2560.3000000000002</v>
      </c>
      <c r="J147" s="36">
        <v>2596.4500000000003</v>
      </c>
      <c r="K147" s="31">
        <v>2524.15</v>
      </c>
      <c r="L147" s="31">
        <v>2444</v>
      </c>
      <c r="M147" s="31">
        <v>1.7841199999999999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6376</v>
      </c>
      <c r="D148" s="36">
        <v>6393.8499999999995</v>
      </c>
      <c r="E148" s="36">
        <v>6322.6999999999989</v>
      </c>
      <c r="F148" s="36">
        <v>6269.4</v>
      </c>
      <c r="G148" s="36">
        <v>6198.2499999999991</v>
      </c>
      <c r="H148" s="36">
        <v>6447.1499999999987</v>
      </c>
      <c r="I148" s="36">
        <v>6518.2999999999984</v>
      </c>
      <c r="J148" s="36">
        <v>6571.5999999999985</v>
      </c>
      <c r="K148" s="31">
        <v>6465</v>
      </c>
      <c r="L148" s="31">
        <v>6340.55</v>
      </c>
      <c r="M148" s="31">
        <v>2.7989700000000002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637.95000000000005</v>
      </c>
      <c r="D149" s="36">
        <v>637.78333333333342</v>
      </c>
      <c r="E149" s="36">
        <v>622.11666666666679</v>
      </c>
      <c r="F149" s="36">
        <v>606.28333333333342</v>
      </c>
      <c r="G149" s="36">
        <v>590.61666666666679</v>
      </c>
      <c r="H149" s="36">
        <v>653.61666666666679</v>
      </c>
      <c r="I149" s="36">
        <v>669.28333333333353</v>
      </c>
      <c r="J149" s="36">
        <v>685.11666666666679</v>
      </c>
      <c r="K149" s="31">
        <v>653.45000000000005</v>
      </c>
      <c r="L149" s="31">
        <v>621.95000000000005</v>
      </c>
      <c r="M149" s="31">
        <v>48.017380000000003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398.3</v>
      </c>
      <c r="D150" s="36">
        <v>424.7</v>
      </c>
      <c r="E150" s="36">
        <v>363.65</v>
      </c>
      <c r="F150" s="36">
        <v>329</v>
      </c>
      <c r="G150" s="36">
        <v>267.95</v>
      </c>
      <c r="H150" s="36">
        <v>459.34999999999997</v>
      </c>
      <c r="I150" s="36">
        <v>520.40000000000009</v>
      </c>
      <c r="J150" s="36">
        <v>555.04999999999995</v>
      </c>
      <c r="K150" s="31">
        <v>485.75</v>
      </c>
      <c r="L150" s="31">
        <v>390.05</v>
      </c>
      <c r="M150" s="31">
        <v>60.94323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194.2</v>
      </c>
      <c r="D151" s="36">
        <v>194.5333333333333</v>
      </c>
      <c r="E151" s="36">
        <v>193.11666666666662</v>
      </c>
      <c r="F151" s="36">
        <v>192.0333333333333</v>
      </c>
      <c r="G151" s="36">
        <v>190.61666666666662</v>
      </c>
      <c r="H151" s="36">
        <v>195.61666666666662</v>
      </c>
      <c r="I151" s="36">
        <v>197.0333333333333</v>
      </c>
      <c r="J151" s="36">
        <v>198.11666666666662</v>
      </c>
      <c r="K151" s="31">
        <v>195.95</v>
      </c>
      <c r="L151" s="31">
        <v>193.45</v>
      </c>
      <c r="M151" s="31">
        <v>2.9856400000000001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49.75</v>
      </c>
      <c r="D152" s="36">
        <v>49.800000000000004</v>
      </c>
      <c r="E152" s="36">
        <v>48.70000000000001</v>
      </c>
      <c r="F152" s="36">
        <v>47.650000000000006</v>
      </c>
      <c r="G152" s="36">
        <v>46.550000000000011</v>
      </c>
      <c r="H152" s="36">
        <v>50.850000000000009</v>
      </c>
      <c r="I152" s="36">
        <v>51.95</v>
      </c>
      <c r="J152" s="36">
        <v>53.000000000000007</v>
      </c>
      <c r="K152" s="31">
        <v>50.9</v>
      </c>
      <c r="L152" s="31">
        <v>48.75</v>
      </c>
      <c r="M152" s="31">
        <v>396.98379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3828.1</v>
      </c>
      <c r="D153" s="36">
        <v>3837.0666666666671</v>
      </c>
      <c r="E153" s="36">
        <v>3775.233333333334</v>
      </c>
      <c r="F153" s="36">
        <v>3722.3666666666668</v>
      </c>
      <c r="G153" s="36">
        <v>3660.5333333333338</v>
      </c>
      <c r="H153" s="36">
        <v>3889.9333333333343</v>
      </c>
      <c r="I153" s="36">
        <v>3951.7666666666673</v>
      </c>
      <c r="J153" s="36">
        <v>4004.6333333333346</v>
      </c>
      <c r="K153" s="31">
        <v>3898.9</v>
      </c>
      <c r="L153" s="31">
        <v>3784.2</v>
      </c>
      <c r="M153" s="31">
        <v>13.24518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630.25</v>
      </c>
      <c r="D154" s="36">
        <v>643.41666666666663</v>
      </c>
      <c r="E154" s="36">
        <v>612.83333333333326</v>
      </c>
      <c r="F154" s="36">
        <v>595.41666666666663</v>
      </c>
      <c r="G154" s="36">
        <v>564.83333333333326</v>
      </c>
      <c r="H154" s="36">
        <v>660.83333333333326</v>
      </c>
      <c r="I154" s="36">
        <v>691.41666666666652</v>
      </c>
      <c r="J154" s="36">
        <v>708.83333333333326</v>
      </c>
      <c r="K154" s="31">
        <v>674</v>
      </c>
      <c r="L154" s="31">
        <v>626</v>
      </c>
      <c r="M154" s="31">
        <v>8.8082200000000004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466.65</v>
      </c>
      <c r="D155" s="36">
        <v>470.23333333333335</v>
      </c>
      <c r="E155" s="36">
        <v>462.16666666666669</v>
      </c>
      <c r="F155" s="36">
        <v>457.68333333333334</v>
      </c>
      <c r="G155" s="36">
        <v>449.61666666666667</v>
      </c>
      <c r="H155" s="36">
        <v>474.7166666666667</v>
      </c>
      <c r="I155" s="36">
        <v>482.7833333333333</v>
      </c>
      <c r="J155" s="36">
        <v>487.26666666666671</v>
      </c>
      <c r="K155" s="31">
        <v>478.3</v>
      </c>
      <c r="L155" s="31">
        <v>465.75</v>
      </c>
      <c r="M155" s="31">
        <v>4.89656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1831.7</v>
      </c>
      <c r="D156" s="36">
        <v>1825.7333333333333</v>
      </c>
      <c r="E156" s="36">
        <v>1810.7166666666667</v>
      </c>
      <c r="F156" s="36">
        <v>1789.7333333333333</v>
      </c>
      <c r="G156" s="36">
        <v>1774.7166666666667</v>
      </c>
      <c r="H156" s="36">
        <v>1846.7166666666667</v>
      </c>
      <c r="I156" s="36">
        <v>1861.7333333333336</v>
      </c>
      <c r="J156" s="36">
        <v>1882.7166666666667</v>
      </c>
      <c r="K156" s="31">
        <v>1840.75</v>
      </c>
      <c r="L156" s="31">
        <v>1804.75</v>
      </c>
      <c r="M156" s="31">
        <v>1.7677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225.95</v>
      </c>
      <c r="D157" s="36">
        <v>227.36666666666665</v>
      </c>
      <c r="E157" s="36">
        <v>222.8833333333333</v>
      </c>
      <c r="F157" s="36">
        <v>219.81666666666666</v>
      </c>
      <c r="G157" s="36">
        <v>215.33333333333331</v>
      </c>
      <c r="H157" s="36">
        <v>230.43333333333328</v>
      </c>
      <c r="I157" s="36">
        <v>234.91666666666663</v>
      </c>
      <c r="J157" s="36">
        <v>237.98333333333326</v>
      </c>
      <c r="K157" s="31">
        <v>231.85</v>
      </c>
      <c r="L157" s="31">
        <v>224.3</v>
      </c>
      <c r="M157" s="31">
        <v>41.997509999999998</v>
      </c>
      <c r="N157" s="1"/>
      <c r="O157" s="1"/>
    </row>
    <row r="158" spans="1:15" ht="12.75" customHeight="1">
      <c r="A158" s="33">
        <v>148</v>
      </c>
      <c r="B158" s="53" t="s">
        <v>852</v>
      </c>
      <c r="C158" s="31">
        <v>1132.45</v>
      </c>
      <c r="D158" s="36">
        <v>1113.8999999999999</v>
      </c>
      <c r="E158" s="36">
        <v>1083.7999999999997</v>
      </c>
      <c r="F158" s="36">
        <v>1035.1499999999999</v>
      </c>
      <c r="G158" s="36">
        <v>1005.0499999999997</v>
      </c>
      <c r="H158" s="36">
        <v>1162.5499999999997</v>
      </c>
      <c r="I158" s="36">
        <v>1192.6499999999996</v>
      </c>
      <c r="J158" s="36">
        <v>1241.2999999999997</v>
      </c>
      <c r="K158" s="31">
        <v>1144</v>
      </c>
      <c r="L158" s="31">
        <v>1065.25</v>
      </c>
      <c r="M158" s="31">
        <v>2.5254300000000001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105.45</v>
      </c>
      <c r="D159" s="36">
        <v>105.66666666666667</v>
      </c>
      <c r="E159" s="36">
        <v>103.63333333333334</v>
      </c>
      <c r="F159" s="36">
        <v>101.81666666666666</v>
      </c>
      <c r="G159" s="36">
        <v>99.783333333333331</v>
      </c>
      <c r="H159" s="36">
        <v>107.48333333333335</v>
      </c>
      <c r="I159" s="36">
        <v>109.51666666666668</v>
      </c>
      <c r="J159" s="36">
        <v>111.33333333333336</v>
      </c>
      <c r="K159" s="31">
        <v>107.7</v>
      </c>
      <c r="L159" s="31">
        <v>103.85</v>
      </c>
      <c r="M159" s="31">
        <v>27.285150000000002</v>
      </c>
      <c r="N159" s="1"/>
      <c r="O159" s="1"/>
    </row>
    <row r="160" spans="1:15" ht="12.75" customHeight="1">
      <c r="A160" s="33">
        <v>150</v>
      </c>
      <c r="B160" s="53" t="s">
        <v>835</v>
      </c>
      <c r="C160" s="31">
        <v>853.15</v>
      </c>
      <c r="D160" s="36">
        <v>857.9</v>
      </c>
      <c r="E160" s="36">
        <v>846.75</v>
      </c>
      <c r="F160" s="36">
        <v>840.35</v>
      </c>
      <c r="G160" s="36">
        <v>829.2</v>
      </c>
      <c r="H160" s="36">
        <v>864.3</v>
      </c>
      <c r="I160" s="36">
        <v>875.44999999999982</v>
      </c>
      <c r="J160" s="36">
        <v>881.84999999999991</v>
      </c>
      <c r="K160" s="31">
        <v>869.05</v>
      </c>
      <c r="L160" s="31">
        <v>851.5</v>
      </c>
      <c r="M160" s="31">
        <v>1.25854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2927.85</v>
      </c>
      <c r="D161" s="36">
        <v>2934.9666666666672</v>
      </c>
      <c r="E161" s="36">
        <v>2896.4333333333343</v>
      </c>
      <c r="F161" s="36">
        <v>2865.0166666666673</v>
      </c>
      <c r="G161" s="36">
        <v>2826.4833333333345</v>
      </c>
      <c r="H161" s="36">
        <v>2966.3833333333341</v>
      </c>
      <c r="I161" s="36">
        <v>3004.916666666667</v>
      </c>
      <c r="J161" s="36">
        <v>3036.3333333333339</v>
      </c>
      <c r="K161" s="31">
        <v>2973.5</v>
      </c>
      <c r="L161" s="31">
        <v>2903.55</v>
      </c>
      <c r="M161" s="31">
        <v>1.58657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330.8</v>
      </c>
      <c r="D162" s="36">
        <v>332.31666666666666</v>
      </c>
      <c r="E162" s="36">
        <v>325.98333333333335</v>
      </c>
      <c r="F162" s="36">
        <v>321.16666666666669</v>
      </c>
      <c r="G162" s="36">
        <v>314.83333333333337</v>
      </c>
      <c r="H162" s="36">
        <v>337.13333333333333</v>
      </c>
      <c r="I162" s="36">
        <v>343.4666666666667</v>
      </c>
      <c r="J162" s="36">
        <v>348.2833333333333</v>
      </c>
      <c r="K162" s="31">
        <v>338.65</v>
      </c>
      <c r="L162" s="31">
        <v>327.5</v>
      </c>
      <c r="M162" s="31">
        <v>22.054760000000002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449.95</v>
      </c>
      <c r="D163" s="36">
        <v>447.11666666666662</v>
      </c>
      <c r="E163" s="36">
        <v>439.38333333333321</v>
      </c>
      <c r="F163" s="36">
        <v>428.81666666666661</v>
      </c>
      <c r="G163" s="36">
        <v>421.0833333333332</v>
      </c>
      <c r="H163" s="36">
        <v>457.68333333333322</v>
      </c>
      <c r="I163" s="36">
        <v>465.41666666666669</v>
      </c>
      <c r="J163" s="36">
        <v>475.98333333333323</v>
      </c>
      <c r="K163" s="31">
        <v>454.85</v>
      </c>
      <c r="L163" s="31">
        <v>436.55</v>
      </c>
      <c r="M163" s="31">
        <v>2.1145900000000002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152.6</v>
      </c>
      <c r="D164" s="36">
        <v>153.38333333333333</v>
      </c>
      <c r="E164" s="36">
        <v>151.21666666666664</v>
      </c>
      <c r="F164" s="36">
        <v>149.83333333333331</v>
      </c>
      <c r="G164" s="36">
        <v>147.66666666666663</v>
      </c>
      <c r="H164" s="36">
        <v>154.76666666666665</v>
      </c>
      <c r="I164" s="36">
        <v>156.93333333333334</v>
      </c>
      <c r="J164" s="36">
        <v>158.31666666666666</v>
      </c>
      <c r="K164" s="31">
        <v>155.55000000000001</v>
      </c>
      <c r="L164" s="31">
        <v>152</v>
      </c>
      <c r="M164" s="31">
        <v>30.43778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154.4</v>
      </c>
      <c r="D165" s="36">
        <v>153.04999999999998</v>
      </c>
      <c r="E165" s="36">
        <v>150.49999999999997</v>
      </c>
      <c r="F165" s="36">
        <v>146.6</v>
      </c>
      <c r="G165" s="36">
        <v>144.04999999999998</v>
      </c>
      <c r="H165" s="36">
        <v>156.94999999999996</v>
      </c>
      <c r="I165" s="36">
        <v>159.49999999999997</v>
      </c>
      <c r="J165" s="36">
        <v>163.39999999999995</v>
      </c>
      <c r="K165" s="31">
        <v>155.6</v>
      </c>
      <c r="L165" s="31">
        <v>149.15</v>
      </c>
      <c r="M165" s="31">
        <v>330.45447000000001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833.3</v>
      </c>
      <c r="D166" s="36">
        <v>834.2833333333333</v>
      </c>
      <c r="E166" s="36">
        <v>826.06666666666661</v>
      </c>
      <c r="F166" s="36">
        <v>818.83333333333326</v>
      </c>
      <c r="G166" s="36">
        <v>810.61666666666656</v>
      </c>
      <c r="H166" s="36">
        <v>841.51666666666665</v>
      </c>
      <c r="I166" s="36">
        <v>849.73333333333335</v>
      </c>
      <c r="J166" s="36">
        <v>856.9666666666667</v>
      </c>
      <c r="K166" s="31">
        <v>842.5</v>
      </c>
      <c r="L166" s="31">
        <v>827.05</v>
      </c>
      <c r="M166" s="31">
        <v>3.5474199999999998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4357.95</v>
      </c>
      <c r="D167" s="36">
        <v>4346.8500000000004</v>
      </c>
      <c r="E167" s="36">
        <v>4308.7000000000007</v>
      </c>
      <c r="F167" s="36">
        <v>4259.4500000000007</v>
      </c>
      <c r="G167" s="36">
        <v>4221.3000000000011</v>
      </c>
      <c r="H167" s="36">
        <v>4396.1000000000004</v>
      </c>
      <c r="I167" s="36">
        <v>4434.25</v>
      </c>
      <c r="J167" s="36">
        <v>4483.5</v>
      </c>
      <c r="K167" s="31">
        <v>4385</v>
      </c>
      <c r="L167" s="31">
        <v>4297.6000000000004</v>
      </c>
      <c r="M167" s="31">
        <v>0.29407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993.5</v>
      </c>
      <c r="D168" s="36">
        <v>996.31666666666661</v>
      </c>
      <c r="E168" s="36">
        <v>988.18333333333317</v>
      </c>
      <c r="F168" s="36">
        <v>982.86666666666656</v>
      </c>
      <c r="G168" s="36">
        <v>974.73333333333312</v>
      </c>
      <c r="H168" s="36">
        <v>1001.6333333333332</v>
      </c>
      <c r="I168" s="36">
        <v>1009.7666666666667</v>
      </c>
      <c r="J168" s="36">
        <v>1015.0833333333333</v>
      </c>
      <c r="K168" s="31">
        <v>1004.45</v>
      </c>
      <c r="L168" s="31">
        <v>991</v>
      </c>
      <c r="M168" s="31">
        <v>1.2927500000000001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223.35</v>
      </c>
      <c r="D169" s="36">
        <v>223.5</v>
      </c>
      <c r="E169" s="36">
        <v>221.2</v>
      </c>
      <c r="F169" s="36">
        <v>219.04999999999998</v>
      </c>
      <c r="G169" s="36">
        <v>216.74999999999997</v>
      </c>
      <c r="H169" s="36">
        <v>225.65</v>
      </c>
      <c r="I169" s="36">
        <v>227.95000000000002</v>
      </c>
      <c r="J169" s="36">
        <v>230.10000000000002</v>
      </c>
      <c r="K169" s="31">
        <v>225.8</v>
      </c>
      <c r="L169" s="31">
        <v>221.35</v>
      </c>
      <c r="M169" s="31">
        <v>5.4697100000000001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203.45</v>
      </c>
      <c r="D170" s="36">
        <v>203.30000000000004</v>
      </c>
      <c r="E170" s="36">
        <v>198.70000000000007</v>
      </c>
      <c r="F170" s="36">
        <v>193.95000000000005</v>
      </c>
      <c r="G170" s="36">
        <v>189.35000000000008</v>
      </c>
      <c r="H170" s="36">
        <v>208.05000000000007</v>
      </c>
      <c r="I170" s="36">
        <v>212.65000000000003</v>
      </c>
      <c r="J170" s="36">
        <v>217.40000000000006</v>
      </c>
      <c r="K170" s="31">
        <v>207.9</v>
      </c>
      <c r="L170" s="31">
        <v>198.55</v>
      </c>
      <c r="M170" s="31">
        <v>33.650460000000002</v>
      </c>
      <c r="N170" s="1"/>
      <c r="O170" s="1"/>
    </row>
    <row r="171" spans="1:15" ht="12.75" customHeight="1">
      <c r="A171" s="33">
        <v>161</v>
      </c>
      <c r="B171" s="53" t="s">
        <v>836</v>
      </c>
      <c r="C171" s="31">
        <v>718.35</v>
      </c>
      <c r="D171" s="36">
        <v>724.96666666666658</v>
      </c>
      <c r="E171" s="36">
        <v>707.43333333333317</v>
      </c>
      <c r="F171" s="36">
        <v>696.51666666666654</v>
      </c>
      <c r="G171" s="36">
        <v>678.98333333333312</v>
      </c>
      <c r="H171" s="36">
        <v>735.88333333333321</v>
      </c>
      <c r="I171" s="36">
        <v>753.41666666666674</v>
      </c>
      <c r="J171" s="36">
        <v>764.33333333333326</v>
      </c>
      <c r="K171" s="31">
        <v>742.5</v>
      </c>
      <c r="L171" s="31">
        <v>714.05</v>
      </c>
      <c r="M171" s="31">
        <v>2.9942299999999999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443.25</v>
      </c>
      <c r="D172" s="36">
        <v>441.48333333333335</v>
      </c>
      <c r="E172" s="36">
        <v>434.9666666666667</v>
      </c>
      <c r="F172" s="36">
        <v>426.68333333333334</v>
      </c>
      <c r="G172" s="36">
        <v>420.16666666666669</v>
      </c>
      <c r="H172" s="36">
        <v>449.76666666666671</v>
      </c>
      <c r="I172" s="36">
        <v>456.28333333333336</v>
      </c>
      <c r="J172" s="36">
        <v>464.56666666666672</v>
      </c>
      <c r="K172" s="31">
        <v>448</v>
      </c>
      <c r="L172" s="31">
        <v>433.2</v>
      </c>
      <c r="M172" s="31">
        <v>16.553719999999998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1183.2</v>
      </c>
      <c r="D173" s="36">
        <v>1190.8500000000001</v>
      </c>
      <c r="E173" s="36">
        <v>1171.7500000000002</v>
      </c>
      <c r="F173" s="36">
        <v>1160.3000000000002</v>
      </c>
      <c r="G173" s="36">
        <v>1141.2000000000003</v>
      </c>
      <c r="H173" s="36">
        <v>1202.3000000000002</v>
      </c>
      <c r="I173" s="36">
        <v>1221.4000000000001</v>
      </c>
      <c r="J173" s="36">
        <v>1232.8500000000001</v>
      </c>
      <c r="K173" s="31">
        <v>1209.95</v>
      </c>
      <c r="L173" s="31">
        <v>1179.4000000000001</v>
      </c>
      <c r="M173" s="31">
        <v>0.19872999999999999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184</v>
      </c>
      <c r="D174" s="36">
        <v>184.18333333333331</v>
      </c>
      <c r="E174" s="36">
        <v>182.36666666666662</v>
      </c>
      <c r="F174" s="36">
        <v>180.73333333333332</v>
      </c>
      <c r="G174" s="36">
        <v>178.91666666666663</v>
      </c>
      <c r="H174" s="36">
        <v>185.81666666666661</v>
      </c>
      <c r="I174" s="36">
        <v>187.63333333333327</v>
      </c>
      <c r="J174" s="36">
        <v>189.26666666666659</v>
      </c>
      <c r="K174" s="31">
        <v>186</v>
      </c>
      <c r="L174" s="31">
        <v>182.55</v>
      </c>
      <c r="M174" s="31">
        <v>118.67776000000001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1359.6</v>
      </c>
      <c r="D175" s="36">
        <v>1364.4499999999998</v>
      </c>
      <c r="E175" s="36">
        <v>1350.0999999999997</v>
      </c>
      <c r="F175" s="36">
        <v>1340.6</v>
      </c>
      <c r="G175" s="36">
        <v>1326.2499999999998</v>
      </c>
      <c r="H175" s="36">
        <v>1373.9499999999996</v>
      </c>
      <c r="I175" s="36">
        <v>1388.3</v>
      </c>
      <c r="J175" s="36">
        <v>1397.7999999999995</v>
      </c>
      <c r="K175" s="31">
        <v>1378.8</v>
      </c>
      <c r="L175" s="31">
        <v>1354.95</v>
      </c>
      <c r="M175" s="31">
        <v>1.63984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90.6</v>
      </c>
      <c r="D176" s="36">
        <v>91.59999999999998</v>
      </c>
      <c r="E176" s="36">
        <v>88.849999999999966</v>
      </c>
      <c r="F176" s="36">
        <v>87.09999999999998</v>
      </c>
      <c r="G176" s="36">
        <v>84.349999999999966</v>
      </c>
      <c r="H176" s="36">
        <v>93.349999999999966</v>
      </c>
      <c r="I176" s="36">
        <v>96.1</v>
      </c>
      <c r="J176" s="36">
        <v>97.849999999999966</v>
      </c>
      <c r="K176" s="31">
        <v>94.35</v>
      </c>
      <c r="L176" s="31">
        <v>89.85</v>
      </c>
      <c r="M176" s="31">
        <v>564.91850999999997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2546.1999999999998</v>
      </c>
      <c r="D177" s="36">
        <v>2551.2333333333331</v>
      </c>
      <c r="E177" s="36">
        <v>2528.2666666666664</v>
      </c>
      <c r="F177" s="36">
        <v>2510.3333333333335</v>
      </c>
      <c r="G177" s="36">
        <v>2487.3666666666668</v>
      </c>
      <c r="H177" s="36">
        <v>2569.1666666666661</v>
      </c>
      <c r="I177" s="36">
        <v>2592.1333333333323</v>
      </c>
      <c r="J177" s="36">
        <v>2610.0666666666657</v>
      </c>
      <c r="K177" s="31">
        <v>2574.1999999999998</v>
      </c>
      <c r="L177" s="31">
        <v>2533.3000000000002</v>
      </c>
      <c r="M177" s="31">
        <v>9.7790000000000002E-2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407.55</v>
      </c>
      <c r="D178" s="36">
        <v>415.66666666666669</v>
      </c>
      <c r="E178" s="36">
        <v>397.88333333333338</v>
      </c>
      <c r="F178" s="36">
        <v>388.2166666666667</v>
      </c>
      <c r="G178" s="36">
        <v>370.43333333333339</v>
      </c>
      <c r="H178" s="36">
        <v>425.33333333333337</v>
      </c>
      <c r="I178" s="36">
        <v>443.11666666666667</v>
      </c>
      <c r="J178" s="36">
        <v>452.78333333333336</v>
      </c>
      <c r="K178" s="31">
        <v>433.45</v>
      </c>
      <c r="L178" s="31">
        <v>406</v>
      </c>
      <c r="M178" s="31">
        <v>36.184449999999998</v>
      </c>
      <c r="N178" s="1"/>
      <c r="O178" s="1"/>
    </row>
    <row r="179" spans="1:15" ht="12.75" customHeight="1">
      <c r="A179" s="33">
        <v>169</v>
      </c>
      <c r="B179" s="53" t="s">
        <v>1033</v>
      </c>
      <c r="C179" s="31">
        <v>6514.55</v>
      </c>
      <c r="D179" s="36">
        <v>6549.083333333333</v>
      </c>
      <c r="E179" s="36">
        <v>6466.5666666666657</v>
      </c>
      <c r="F179" s="36">
        <v>6418.583333333333</v>
      </c>
      <c r="G179" s="36">
        <v>6336.0666666666657</v>
      </c>
      <c r="H179" s="36">
        <v>6597.0666666666657</v>
      </c>
      <c r="I179" s="36">
        <v>6679.5833333333339</v>
      </c>
      <c r="J179" s="36">
        <v>6727.5666666666657</v>
      </c>
      <c r="K179" s="31">
        <v>6631.6</v>
      </c>
      <c r="L179" s="31">
        <v>6501.1</v>
      </c>
      <c r="M179" s="31">
        <v>8.2580000000000001E-2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1966.75</v>
      </c>
      <c r="D180" s="36">
        <v>1975.5</v>
      </c>
      <c r="E180" s="36">
        <v>1937</v>
      </c>
      <c r="F180" s="36">
        <v>1907.25</v>
      </c>
      <c r="G180" s="36">
        <v>1868.75</v>
      </c>
      <c r="H180" s="36">
        <v>2005.25</v>
      </c>
      <c r="I180" s="36">
        <v>2043.75</v>
      </c>
      <c r="J180" s="36">
        <v>2073.5</v>
      </c>
      <c r="K180" s="31">
        <v>2014</v>
      </c>
      <c r="L180" s="31">
        <v>1945.75</v>
      </c>
      <c r="M180" s="31">
        <v>1.68869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2289.0500000000002</v>
      </c>
      <c r="D181" s="36">
        <v>2282.0666666666671</v>
      </c>
      <c r="E181" s="36">
        <v>2251.983333333334</v>
      </c>
      <c r="F181" s="36">
        <v>2214.916666666667</v>
      </c>
      <c r="G181" s="36">
        <v>2184.8333333333339</v>
      </c>
      <c r="H181" s="36">
        <v>2319.1333333333341</v>
      </c>
      <c r="I181" s="36">
        <v>2349.2166666666672</v>
      </c>
      <c r="J181" s="36">
        <v>2386.2833333333342</v>
      </c>
      <c r="K181" s="31">
        <v>2312.15</v>
      </c>
      <c r="L181" s="31">
        <v>2245</v>
      </c>
      <c r="M181" s="31">
        <v>1.1922600000000001</v>
      </c>
      <c r="N181" s="1"/>
      <c r="O181" s="1"/>
    </row>
    <row r="182" spans="1:15" ht="12.75" customHeight="1">
      <c r="A182" s="33">
        <v>172</v>
      </c>
      <c r="B182" s="53" t="s">
        <v>1034</v>
      </c>
      <c r="C182" s="31">
        <v>879.6</v>
      </c>
      <c r="D182" s="36">
        <v>883.21666666666658</v>
      </c>
      <c r="E182" s="36">
        <v>866.43333333333317</v>
      </c>
      <c r="F182" s="36">
        <v>853.26666666666654</v>
      </c>
      <c r="G182" s="36">
        <v>836.48333333333312</v>
      </c>
      <c r="H182" s="36">
        <v>896.38333333333321</v>
      </c>
      <c r="I182" s="36">
        <v>913.16666666666674</v>
      </c>
      <c r="J182" s="36">
        <v>926.33333333333326</v>
      </c>
      <c r="K182" s="31">
        <v>900</v>
      </c>
      <c r="L182" s="31">
        <v>870.05</v>
      </c>
      <c r="M182" s="31">
        <v>1.12873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894.15</v>
      </c>
      <c r="D183" s="36">
        <v>888.78333333333342</v>
      </c>
      <c r="E183" s="36">
        <v>872.56666666666683</v>
      </c>
      <c r="F183" s="36">
        <v>850.98333333333346</v>
      </c>
      <c r="G183" s="36">
        <v>834.76666666666688</v>
      </c>
      <c r="H183" s="36">
        <v>910.36666666666679</v>
      </c>
      <c r="I183" s="36">
        <v>926.58333333333326</v>
      </c>
      <c r="J183" s="36">
        <v>948.16666666666674</v>
      </c>
      <c r="K183" s="31">
        <v>905</v>
      </c>
      <c r="L183" s="31">
        <v>867.2</v>
      </c>
      <c r="M183" s="31">
        <v>34.443809999999999</v>
      </c>
      <c r="N183" s="1"/>
      <c r="O183" s="1"/>
    </row>
    <row r="184" spans="1:15" ht="12.75" customHeight="1">
      <c r="A184" s="33">
        <v>174</v>
      </c>
      <c r="B184" s="53" t="s">
        <v>840</v>
      </c>
      <c r="C184" s="31">
        <v>1400.45</v>
      </c>
      <c r="D184" s="36">
        <v>1403.6666666666667</v>
      </c>
      <c r="E184" s="36">
        <v>1366.7833333333335</v>
      </c>
      <c r="F184" s="36">
        <v>1333.1166666666668</v>
      </c>
      <c r="G184" s="36">
        <v>1296.2333333333336</v>
      </c>
      <c r="H184" s="36">
        <v>1437.3333333333335</v>
      </c>
      <c r="I184" s="36">
        <v>1474.2166666666667</v>
      </c>
      <c r="J184" s="36">
        <v>1507.8833333333334</v>
      </c>
      <c r="K184" s="31">
        <v>1440.55</v>
      </c>
      <c r="L184" s="31">
        <v>1370</v>
      </c>
      <c r="M184" s="31">
        <v>4.4984299999999999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1149.0999999999999</v>
      </c>
      <c r="D185" s="36">
        <v>1156.05</v>
      </c>
      <c r="E185" s="36">
        <v>1123.8</v>
      </c>
      <c r="F185" s="36">
        <v>1098.5</v>
      </c>
      <c r="G185" s="36">
        <v>1066.25</v>
      </c>
      <c r="H185" s="36">
        <v>1181.3499999999999</v>
      </c>
      <c r="I185" s="36">
        <v>1213.5999999999999</v>
      </c>
      <c r="J185" s="36">
        <v>1238.8999999999999</v>
      </c>
      <c r="K185" s="31">
        <v>1188.3</v>
      </c>
      <c r="L185" s="31">
        <v>1130.75</v>
      </c>
      <c r="M185" s="31">
        <v>0.88116000000000005</v>
      </c>
      <c r="N185" s="1"/>
      <c r="O185" s="1"/>
    </row>
    <row r="186" spans="1:15" ht="12.75" customHeight="1">
      <c r="A186" s="33">
        <v>176</v>
      </c>
      <c r="B186" s="53" t="s">
        <v>1035</v>
      </c>
      <c r="C186" s="31">
        <v>786.35</v>
      </c>
      <c r="D186" s="36">
        <v>792.73333333333323</v>
      </c>
      <c r="E186" s="36">
        <v>773.61666666666645</v>
      </c>
      <c r="F186" s="36">
        <v>760.88333333333321</v>
      </c>
      <c r="G186" s="36">
        <v>741.76666666666642</v>
      </c>
      <c r="H186" s="36">
        <v>805.46666666666647</v>
      </c>
      <c r="I186" s="36">
        <v>824.58333333333326</v>
      </c>
      <c r="J186" s="36">
        <v>837.31666666666649</v>
      </c>
      <c r="K186" s="31">
        <v>811.85</v>
      </c>
      <c r="L186" s="31">
        <v>780</v>
      </c>
      <c r="M186" s="31">
        <v>2.3084199999999999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2656.85</v>
      </c>
      <c r="D187" s="36">
        <v>2669.6333333333337</v>
      </c>
      <c r="E187" s="36">
        <v>2621.2666666666673</v>
      </c>
      <c r="F187" s="36">
        <v>2585.6833333333338</v>
      </c>
      <c r="G187" s="36">
        <v>2537.3166666666675</v>
      </c>
      <c r="H187" s="36">
        <v>2705.2166666666672</v>
      </c>
      <c r="I187" s="36">
        <v>2753.583333333333</v>
      </c>
      <c r="J187" s="36">
        <v>2789.166666666667</v>
      </c>
      <c r="K187" s="31">
        <v>2718</v>
      </c>
      <c r="L187" s="31">
        <v>2634.05</v>
      </c>
      <c r="M187" s="31">
        <v>0.34670000000000001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1227.55</v>
      </c>
      <c r="D188" s="36">
        <v>1231.8833333333332</v>
      </c>
      <c r="E188" s="36">
        <v>1214.3666666666663</v>
      </c>
      <c r="F188" s="36">
        <v>1201.1833333333332</v>
      </c>
      <c r="G188" s="36">
        <v>1183.6666666666663</v>
      </c>
      <c r="H188" s="36">
        <v>1245.0666666666664</v>
      </c>
      <c r="I188" s="36">
        <v>1262.5833333333333</v>
      </c>
      <c r="J188" s="36">
        <v>1275.7666666666664</v>
      </c>
      <c r="K188" s="31">
        <v>1249.4000000000001</v>
      </c>
      <c r="L188" s="31">
        <v>1218.7</v>
      </c>
      <c r="M188" s="31">
        <v>9.3738899999999994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810.6</v>
      </c>
      <c r="D189" s="36">
        <v>809.88333333333333</v>
      </c>
      <c r="E189" s="36">
        <v>800.7166666666667</v>
      </c>
      <c r="F189" s="36">
        <v>790.83333333333337</v>
      </c>
      <c r="G189" s="36">
        <v>781.66666666666674</v>
      </c>
      <c r="H189" s="36">
        <v>819.76666666666665</v>
      </c>
      <c r="I189" s="36">
        <v>828.93333333333339</v>
      </c>
      <c r="J189" s="36">
        <v>838.81666666666661</v>
      </c>
      <c r="K189" s="31">
        <v>819.05</v>
      </c>
      <c r="L189" s="31">
        <v>800</v>
      </c>
      <c r="M189" s="31">
        <v>2.3572199999999999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2299.4</v>
      </c>
      <c r="D190" s="36">
        <v>2302.2833333333333</v>
      </c>
      <c r="E190" s="36">
        <v>2266.1666666666665</v>
      </c>
      <c r="F190" s="36">
        <v>2232.9333333333334</v>
      </c>
      <c r="G190" s="36">
        <v>2196.8166666666666</v>
      </c>
      <c r="H190" s="36">
        <v>2335.5166666666664</v>
      </c>
      <c r="I190" s="36">
        <v>2371.6333333333332</v>
      </c>
      <c r="J190" s="36">
        <v>2404.8666666666663</v>
      </c>
      <c r="K190" s="31">
        <v>2338.4</v>
      </c>
      <c r="L190" s="31">
        <v>2269.0500000000002</v>
      </c>
      <c r="M190" s="31">
        <v>5.1567600000000002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463.75</v>
      </c>
      <c r="D191" s="36">
        <v>463.31666666666661</v>
      </c>
      <c r="E191" s="36">
        <v>454.0833333333332</v>
      </c>
      <c r="F191" s="36">
        <v>444.41666666666657</v>
      </c>
      <c r="G191" s="36">
        <v>435.18333333333317</v>
      </c>
      <c r="H191" s="36">
        <v>472.98333333333323</v>
      </c>
      <c r="I191" s="36">
        <v>482.21666666666658</v>
      </c>
      <c r="J191" s="36">
        <v>491.88333333333327</v>
      </c>
      <c r="K191" s="31">
        <v>472.55</v>
      </c>
      <c r="L191" s="31">
        <v>453.65</v>
      </c>
      <c r="M191" s="31">
        <v>23.851009999999999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564.1</v>
      </c>
      <c r="D192" s="36">
        <v>561.96666666666658</v>
      </c>
      <c r="E192" s="36">
        <v>555.93333333333317</v>
      </c>
      <c r="F192" s="36">
        <v>547.76666666666654</v>
      </c>
      <c r="G192" s="36">
        <v>541.73333333333312</v>
      </c>
      <c r="H192" s="36">
        <v>570.13333333333321</v>
      </c>
      <c r="I192" s="36">
        <v>576.16666666666674</v>
      </c>
      <c r="J192" s="36">
        <v>584.33333333333326</v>
      </c>
      <c r="K192" s="31">
        <v>568</v>
      </c>
      <c r="L192" s="31">
        <v>553.79999999999995</v>
      </c>
      <c r="M192" s="31">
        <v>5.8059799999999999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2192.25</v>
      </c>
      <c r="D193" s="36">
        <v>2191.7833333333333</v>
      </c>
      <c r="E193" s="36">
        <v>2161.5666666666666</v>
      </c>
      <c r="F193" s="36">
        <v>2130.8833333333332</v>
      </c>
      <c r="G193" s="36">
        <v>2100.6666666666665</v>
      </c>
      <c r="H193" s="36">
        <v>2222.4666666666667</v>
      </c>
      <c r="I193" s="36">
        <v>2252.6833333333329</v>
      </c>
      <c r="J193" s="36">
        <v>2283.3666666666668</v>
      </c>
      <c r="K193" s="31">
        <v>2222</v>
      </c>
      <c r="L193" s="31">
        <v>2161.1</v>
      </c>
      <c r="M193" s="31">
        <v>17.103940000000001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932.1</v>
      </c>
      <c r="D194" s="36">
        <v>933.69999999999993</v>
      </c>
      <c r="E194" s="36">
        <v>923.39999999999986</v>
      </c>
      <c r="F194" s="36">
        <v>914.69999999999993</v>
      </c>
      <c r="G194" s="36">
        <v>904.39999999999986</v>
      </c>
      <c r="H194" s="36">
        <v>942.39999999999986</v>
      </c>
      <c r="I194" s="36">
        <v>952.69999999999982</v>
      </c>
      <c r="J194" s="36">
        <v>961.39999999999986</v>
      </c>
      <c r="K194" s="31">
        <v>944</v>
      </c>
      <c r="L194" s="31">
        <v>925</v>
      </c>
      <c r="M194" s="31">
        <v>2.19374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2149</v>
      </c>
      <c r="D195" s="36">
        <v>2160.8833333333332</v>
      </c>
      <c r="E195" s="36">
        <v>2128.5666666666666</v>
      </c>
      <c r="F195" s="36">
        <v>2108.1333333333332</v>
      </c>
      <c r="G195" s="36">
        <v>2075.8166666666666</v>
      </c>
      <c r="H195" s="36">
        <v>2181.3166666666666</v>
      </c>
      <c r="I195" s="36">
        <v>2213.6333333333332</v>
      </c>
      <c r="J195" s="36">
        <v>2234.0666666666666</v>
      </c>
      <c r="K195" s="31">
        <v>2193.1999999999998</v>
      </c>
      <c r="L195" s="31">
        <v>2140.4499999999998</v>
      </c>
      <c r="M195" s="31">
        <v>0.26088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819.1</v>
      </c>
      <c r="D196" s="36">
        <v>819.16666666666663</v>
      </c>
      <c r="E196" s="36">
        <v>808.48333333333323</v>
      </c>
      <c r="F196" s="36">
        <v>797.86666666666656</v>
      </c>
      <c r="G196" s="36">
        <v>787.18333333333317</v>
      </c>
      <c r="H196" s="36">
        <v>829.7833333333333</v>
      </c>
      <c r="I196" s="36">
        <v>840.4666666666667</v>
      </c>
      <c r="J196" s="36">
        <v>851.08333333333337</v>
      </c>
      <c r="K196" s="31">
        <v>829.85</v>
      </c>
      <c r="L196" s="31">
        <v>808.55</v>
      </c>
      <c r="M196" s="31">
        <v>0.91971000000000003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386.1</v>
      </c>
      <c r="D197" s="36">
        <v>382.31666666666661</v>
      </c>
      <c r="E197" s="36">
        <v>366.68333333333322</v>
      </c>
      <c r="F197" s="36">
        <v>347.26666666666659</v>
      </c>
      <c r="G197" s="36">
        <v>331.63333333333321</v>
      </c>
      <c r="H197" s="36">
        <v>401.73333333333323</v>
      </c>
      <c r="I197" s="36">
        <v>417.36666666666667</v>
      </c>
      <c r="J197" s="36">
        <v>436.78333333333325</v>
      </c>
      <c r="K197" s="31">
        <v>397.95</v>
      </c>
      <c r="L197" s="31">
        <v>362.9</v>
      </c>
      <c r="M197" s="31">
        <v>41.921379999999999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3529.85</v>
      </c>
      <c r="D198" s="36">
        <v>3533.2166666666667</v>
      </c>
      <c r="E198" s="36">
        <v>3454.6333333333332</v>
      </c>
      <c r="F198" s="36">
        <v>3379.4166666666665</v>
      </c>
      <c r="G198" s="36">
        <v>3300.833333333333</v>
      </c>
      <c r="H198" s="36">
        <v>3608.4333333333334</v>
      </c>
      <c r="I198" s="36">
        <v>3687.0166666666664</v>
      </c>
      <c r="J198" s="36">
        <v>3762.2333333333336</v>
      </c>
      <c r="K198" s="31">
        <v>3611.8</v>
      </c>
      <c r="L198" s="31">
        <v>3458</v>
      </c>
      <c r="M198" s="31">
        <v>1.1209199999999999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555</v>
      </c>
      <c r="D199" s="36">
        <v>553.33333333333337</v>
      </c>
      <c r="E199" s="36">
        <v>545.66666666666674</v>
      </c>
      <c r="F199" s="36">
        <v>536.33333333333337</v>
      </c>
      <c r="G199" s="36">
        <v>528.66666666666674</v>
      </c>
      <c r="H199" s="36">
        <v>562.66666666666674</v>
      </c>
      <c r="I199" s="36">
        <v>570.33333333333348</v>
      </c>
      <c r="J199" s="36">
        <v>579.66666666666674</v>
      </c>
      <c r="K199" s="31">
        <v>561</v>
      </c>
      <c r="L199" s="31">
        <v>544</v>
      </c>
      <c r="M199" s="31">
        <v>13.40714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674</v>
      </c>
      <c r="D200" s="36">
        <v>674.66666666666663</v>
      </c>
      <c r="E200" s="36">
        <v>668.33333333333326</v>
      </c>
      <c r="F200" s="36">
        <v>662.66666666666663</v>
      </c>
      <c r="G200" s="36">
        <v>656.33333333333326</v>
      </c>
      <c r="H200" s="36">
        <v>680.33333333333326</v>
      </c>
      <c r="I200" s="36">
        <v>686.66666666666652</v>
      </c>
      <c r="J200" s="36">
        <v>692.33333333333326</v>
      </c>
      <c r="K200" s="31">
        <v>681</v>
      </c>
      <c r="L200" s="31">
        <v>669</v>
      </c>
      <c r="M200" s="31">
        <v>6.4621599999999999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205.7</v>
      </c>
      <c r="D201" s="36">
        <v>205.98333333333335</v>
      </c>
      <c r="E201" s="36">
        <v>202.06666666666669</v>
      </c>
      <c r="F201" s="36">
        <v>198.43333333333334</v>
      </c>
      <c r="G201" s="36">
        <v>194.51666666666668</v>
      </c>
      <c r="H201" s="36">
        <v>209.6166666666667</v>
      </c>
      <c r="I201" s="36">
        <v>213.53333333333333</v>
      </c>
      <c r="J201" s="36">
        <v>217.16666666666671</v>
      </c>
      <c r="K201" s="31">
        <v>209.9</v>
      </c>
      <c r="L201" s="31">
        <v>202.35</v>
      </c>
      <c r="M201" s="31">
        <v>92.235209999999995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237.25</v>
      </c>
      <c r="D202" s="36">
        <v>239.81666666666669</v>
      </c>
      <c r="E202" s="36">
        <v>233.98333333333338</v>
      </c>
      <c r="F202" s="36">
        <v>230.7166666666667</v>
      </c>
      <c r="G202" s="36">
        <v>224.88333333333338</v>
      </c>
      <c r="H202" s="36">
        <v>243.08333333333337</v>
      </c>
      <c r="I202" s="36">
        <v>248.91666666666669</v>
      </c>
      <c r="J202" s="36">
        <v>252.18333333333337</v>
      </c>
      <c r="K202" s="31">
        <v>245.65</v>
      </c>
      <c r="L202" s="31">
        <v>236.55</v>
      </c>
      <c r="M202" s="31">
        <v>31.009419999999999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363.45</v>
      </c>
      <c r="D203" s="36">
        <v>365.41666666666669</v>
      </c>
      <c r="E203" s="36">
        <v>358.13333333333338</v>
      </c>
      <c r="F203" s="36">
        <v>352.81666666666672</v>
      </c>
      <c r="G203" s="36">
        <v>345.53333333333342</v>
      </c>
      <c r="H203" s="36">
        <v>370.73333333333335</v>
      </c>
      <c r="I203" s="36">
        <v>378.01666666666665</v>
      </c>
      <c r="J203" s="36">
        <v>383.33333333333331</v>
      </c>
      <c r="K203" s="31">
        <v>372.7</v>
      </c>
      <c r="L203" s="31">
        <v>360.1</v>
      </c>
      <c r="M203" s="31">
        <v>11.11491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1661.5</v>
      </c>
      <c r="D204" s="36">
        <v>1670.1666666666667</v>
      </c>
      <c r="E204" s="36">
        <v>1641.3333333333335</v>
      </c>
      <c r="F204" s="36">
        <v>1621.1666666666667</v>
      </c>
      <c r="G204" s="36">
        <v>1592.3333333333335</v>
      </c>
      <c r="H204" s="36">
        <v>1690.3333333333335</v>
      </c>
      <c r="I204" s="36">
        <v>1719.166666666667</v>
      </c>
      <c r="J204" s="36">
        <v>1739.3333333333335</v>
      </c>
      <c r="K204" s="31">
        <v>1699</v>
      </c>
      <c r="L204" s="31">
        <v>1650</v>
      </c>
      <c r="M204" s="31">
        <v>1.53854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1663.05</v>
      </c>
      <c r="D205" s="36">
        <v>1660.2666666666667</v>
      </c>
      <c r="E205" s="36">
        <v>1647.7833333333333</v>
      </c>
      <c r="F205" s="36">
        <v>1632.5166666666667</v>
      </c>
      <c r="G205" s="36">
        <v>1620.0333333333333</v>
      </c>
      <c r="H205" s="36">
        <v>1675.5333333333333</v>
      </c>
      <c r="I205" s="36">
        <v>1688.0166666666664</v>
      </c>
      <c r="J205" s="36">
        <v>1703.2833333333333</v>
      </c>
      <c r="K205" s="31">
        <v>1672.75</v>
      </c>
      <c r="L205" s="31">
        <v>1645</v>
      </c>
      <c r="M205" s="31">
        <v>22.404140000000002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3774.5</v>
      </c>
      <c r="D206" s="36">
        <v>3776.5499999999997</v>
      </c>
      <c r="E206" s="36">
        <v>3723.0999999999995</v>
      </c>
      <c r="F206" s="36">
        <v>3671.7</v>
      </c>
      <c r="G206" s="36">
        <v>3618.2499999999995</v>
      </c>
      <c r="H206" s="36">
        <v>3827.9499999999994</v>
      </c>
      <c r="I206" s="36">
        <v>3881.3999999999992</v>
      </c>
      <c r="J206" s="36">
        <v>3932.7999999999993</v>
      </c>
      <c r="K206" s="31">
        <v>3830</v>
      </c>
      <c r="L206" s="31">
        <v>3725.15</v>
      </c>
      <c r="M206" s="31">
        <v>6.5648499999999999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1454.3</v>
      </c>
      <c r="D207" s="36">
        <v>1441.1166666666668</v>
      </c>
      <c r="E207" s="36">
        <v>1424.9833333333336</v>
      </c>
      <c r="F207" s="36">
        <v>1395.6666666666667</v>
      </c>
      <c r="G207" s="36">
        <v>1379.5333333333335</v>
      </c>
      <c r="H207" s="36">
        <v>1470.4333333333336</v>
      </c>
      <c r="I207" s="36">
        <v>1486.5666666666668</v>
      </c>
      <c r="J207" s="36">
        <v>1515.8833333333337</v>
      </c>
      <c r="K207" s="31">
        <v>1457.25</v>
      </c>
      <c r="L207" s="31">
        <v>1411.8</v>
      </c>
      <c r="M207" s="31">
        <v>280.66753999999997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587.95000000000005</v>
      </c>
      <c r="D208" s="36">
        <v>584.56666666666672</v>
      </c>
      <c r="E208" s="36">
        <v>579.63333333333344</v>
      </c>
      <c r="F208" s="36">
        <v>571.31666666666672</v>
      </c>
      <c r="G208" s="36">
        <v>566.38333333333344</v>
      </c>
      <c r="H208" s="36">
        <v>592.88333333333344</v>
      </c>
      <c r="I208" s="36">
        <v>597.81666666666661</v>
      </c>
      <c r="J208" s="36">
        <v>606.13333333333344</v>
      </c>
      <c r="K208" s="31">
        <v>589.5</v>
      </c>
      <c r="L208" s="31">
        <v>576.25</v>
      </c>
      <c r="M208" s="31">
        <v>35.239660000000001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110.85</v>
      </c>
      <c r="D209" s="36">
        <v>110.55</v>
      </c>
      <c r="E209" s="36">
        <v>107.8</v>
      </c>
      <c r="F209" s="36">
        <v>104.75</v>
      </c>
      <c r="G209" s="36">
        <v>102</v>
      </c>
      <c r="H209" s="36">
        <v>113.6</v>
      </c>
      <c r="I209" s="36">
        <v>116.35</v>
      </c>
      <c r="J209" s="36">
        <v>119.39999999999999</v>
      </c>
      <c r="K209" s="31">
        <v>113.3</v>
      </c>
      <c r="L209" s="31">
        <v>107.5</v>
      </c>
      <c r="M209" s="31">
        <v>859.81340999999998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515.15</v>
      </c>
      <c r="D210" s="36">
        <v>515.66666666666663</v>
      </c>
      <c r="E210" s="36">
        <v>511.68333333333328</v>
      </c>
      <c r="F210" s="36">
        <v>508.2166666666667</v>
      </c>
      <c r="G210" s="36">
        <v>504.23333333333335</v>
      </c>
      <c r="H210" s="36">
        <v>519.13333333333321</v>
      </c>
      <c r="I210" s="36">
        <v>523.11666666666656</v>
      </c>
      <c r="J210" s="36">
        <v>526.58333333333314</v>
      </c>
      <c r="K210" s="31">
        <v>519.65</v>
      </c>
      <c r="L210" s="31">
        <v>512.20000000000005</v>
      </c>
      <c r="M210" s="31">
        <v>0.39004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834.1</v>
      </c>
      <c r="D211" s="36">
        <v>836.9666666666667</v>
      </c>
      <c r="E211" s="36">
        <v>830.13333333333344</v>
      </c>
      <c r="F211" s="36">
        <v>826.16666666666674</v>
      </c>
      <c r="G211" s="36">
        <v>819.33333333333348</v>
      </c>
      <c r="H211" s="36">
        <v>840.93333333333339</v>
      </c>
      <c r="I211" s="36">
        <v>847.76666666666665</v>
      </c>
      <c r="J211" s="36">
        <v>851.73333333333335</v>
      </c>
      <c r="K211" s="31">
        <v>843.8</v>
      </c>
      <c r="L211" s="31">
        <v>833</v>
      </c>
      <c r="M211" s="31">
        <v>2.1521699999999999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1395.2</v>
      </c>
      <c r="D212" s="36">
        <v>1400.5500000000002</v>
      </c>
      <c r="E212" s="36">
        <v>1386.7000000000003</v>
      </c>
      <c r="F212" s="36">
        <v>1378.2</v>
      </c>
      <c r="G212" s="36">
        <v>1364.3500000000001</v>
      </c>
      <c r="H212" s="36">
        <v>1409.0500000000004</v>
      </c>
      <c r="I212" s="36">
        <v>1422.9000000000003</v>
      </c>
      <c r="J212" s="36">
        <v>1431.4000000000005</v>
      </c>
      <c r="K212" s="31">
        <v>1414.4</v>
      </c>
      <c r="L212" s="31">
        <v>1392.05</v>
      </c>
      <c r="M212" s="31">
        <v>5.4268900000000002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4663.3500000000004</v>
      </c>
      <c r="D213" s="36">
        <v>4732.7833333333338</v>
      </c>
      <c r="E213" s="36">
        <v>4583.5666666666675</v>
      </c>
      <c r="F213" s="36">
        <v>4503.7833333333338</v>
      </c>
      <c r="G213" s="36">
        <v>4354.5666666666675</v>
      </c>
      <c r="H213" s="36">
        <v>4812.5666666666675</v>
      </c>
      <c r="I213" s="36">
        <v>4961.7833333333328</v>
      </c>
      <c r="J213" s="36">
        <v>5041.5666666666675</v>
      </c>
      <c r="K213" s="31">
        <v>4882</v>
      </c>
      <c r="L213" s="31">
        <v>4653</v>
      </c>
      <c r="M213" s="31">
        <v>11.537419999999999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511.6</v>
      </c>
      <c r="D214" s="36">
        <v>511.55</v>
      </c>
      <c r="E214" s="36">
        <v>507.20000000000005</v>
      </c>
      <c r="F214" s="36">
        <v>502.8</v>
      </c>
      <c r="G214" s="36">
        <v>498.45000000000005</v>
      </c>
      <c r="H214" s="36">
        <v>515.95000000000005</v>
      </c>
      <c r="I214" s="36">
        <v>520.30000000000007</v>
      </c>
      <c r="J214" s="36">
        <v>524.70000000000005</v>
      </c>
      <c r="K214" s="31">
        <v>515.9</v>
      </c>
      <c r="L214" s="31">
        <v>507.15</v>
      </c>
      <c r="M214" s="31">
        <v>51.869700000000002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2995.3</v>
      </c>
      <c r="D215" s="36">
        <v>2995.0333333333333</v>
      </c>
      <c r="E215" s="36">
        <v>2971.2666666666664</v>
      </c>
      <c r="F215" s="36">
        <v>2947.2333333333331</v>
      </c>
      <c r="G215" s="36">
        <v>2923.4666666666662</v>
      </c>
      <c r="H215" s="36">
        <v>3019.0666666666666</v>
      </c>
      <c r="I215" s="36">
        <v>3042.8333333333339</v>
      </c>
      <c r="J215" s="36">
        <v>3066.8666666666668</v>
      </c>
      <c r="K215" s="31">
        <v>3018.8</v>
      </c>
      <c r="L215" s="31">
        <v>2971</v>
      </c>
      <c r="M215" s="31">
        <v>9.7962399999999992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250.1</v>
      </c>
      <c r="D216" s="36">
        <v>252.33333333333334</v>
      </c>
      <c r="E216" s="36">
        <v>246.9666666666667</v>
      </c>
      <c r="F216" s="36">
        <v>243.83333333333334</v>
      </c>
      <c r="G216" s="36">
        <v>238.4666666666667</v>
      </c>
      <c r="H216" s="36">
        <v>255.4666666666667</v>
      </c>
      <c r="I216" s="36">
        <v>260.83333333333331</v>
      </c>
      <c r="J216" s="36">
        <v>263.9666666666667</v>
      </c>
      <c r="K216" s="31">
        <v>257.7</v>
      </c>
      <c r="L216" s="31">
        <v>249.2</v>
      </c>
      <c r="M216" s="31">
        <v>37.571370000000002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563.1</v>
      </c>
      <c r="D217" s="36">
        <v>556.5</v>
      </c>
      <c r="E217" s="36">
        <v>545.5</v>
      </c>
      <c r="F217" s="36">
        <v>527.9</v>
      </c>
      <c r="G217" s="36">
        <v>516.9</v>
      </c>
      <c r="H217" s="36">
        <v>574.1</v>
      </c>
      <c r="I217" s="36">
        <v>585.1</v>
      </c>
      <c r="J217" s="36">
        <v>602.70000000000005</v>
      </c>
      <c r="K217" s="31">
        <v>567.5</v>
      </c>
      <c r="L217" s="31">
        <v>538.9</v>
      </c>
      <c r="M217" s="31">
        <v>89.16525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2404.1</v>
      </c>
      <c r="D218" s="36">
        <v>2393.583333333333</v>
      </c>
      <c r="E218" s="36">
        <v>2378.7166666666662</v>
      </c>
      <c r="F218" s="36">
        <v>2353.333333333333</v>
      </c>
      <c r="G218" s="36">
        <v>2338.4666666666662</v>
      </c>
      <c r="H218" s="36">
        <v>2418.9666666666662</v>
      </c>
      <c r="I218" s="36">
        <v>2433.833333333333</v>
      </c>
      <c r="J218" s="36">
        <v>2459.2166666666662</v>
      </c>
      <c r="K218" s="31">
        <v>2408.4499999999998</v>
      </c>
      <c r="L218" s="31">
        <v>2368.1999999999998</v>
      </c>
      <c r="M218" s="31">
        <v>10.32995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311.10000000000002</v>
      </c>
      <c r="D219" s="36">
        <v>311.53333333333336</v>
      </c>
      <c r="E219" s="36">
        <v>310.06666666666672</v>
      </c>
      <c r="F219" s="36">
        <v>309.03333333333336</v>
      </c>
      <c r="G219" s="36">
        <v>307.56666666666672</v>
      </c>
      <c r="H219" s="36">
        <v>312.56666666666672</v>
      </c>
      <c r="I219" s="36">
        <v>314.0333333333333</v>
      </c>
      <c r="J219" s="36">
        <v>315.06666666666672</v>
      </c>
      <c r="K219" s="31">
        <v>313</v>
      </c>
      <c r="L219" s="31">
        <v>310.5</v>
      </c>
      <c r="M219" s="31">
        <v>1.9459500000000001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6103.35</v>
      </c>
      <c r="D220" s="36">
        <v>6154.2833333333328</v>
      </c>
      <c r="E220" s="36">
        <v>6010.5666666666657</v>
      </c>
      <c r="F220" s="36">
        <v>5917.7833333333328</v>
      </c>
      <c r="G220" s="36">
        <v>5774.0666666666657</v>
      </c>
      <c r="H220" s="36">
        <v>6247.0666666666657</v>
      </c>
      <c r="I220" s="36">
        <v>6390.7833333333328</v>
      </c>
      <c r="J220" s="36">
        <v>6483.5666666666657</v>
      </c>
      <c r="K220" s="31">
        <v>6298</v>
      </c>
      <c r="L220" s="31">
        <v>6061.5</v>
      </c>
      <c r="M220" s="31">
        <v>0.11821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928.9</v>
      </c>
      <c r="D221" s="36">
        <v>918.31666666666661</v>
      </c>
      <c r="E221" s="36">
        <v>899.63333333333321</v>
      </c>
      <c r="F221" s="36">
        <v>870.36666666666656</v>
      </c>
      <c r="G221" s="36">
        <v>851.68333333333317</v>
      </c>
      <c r="H221" s="36">
        <v>947.58333333333326</v>
      </c>
      <c r="I221" s="36">
        <v>966.26666666666665</v>
      </c>
      <c r="J221" s="36">
        <v>995.5333333333333</v>
      </c>
      <c r="K221" s="31">
        <v>937</v>
      </c>
      <c r="L221" s="31">
        <v>889.05</v>
      </c>
      <c r="M221" s="31">
        <v>5.8592500000000003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37114.550000000003</v>
      </c>
      <c r="D222" s="36">
        <v>37433.216666666667</v>
      </c>
      <c r="E222" s="36">
        <v>36547.433333333334</v>
      </c>
      <c r="F222" s="36">
        <v>35980.316666666666</v>
      </c>
      <c r="G222" s="36">
        <v>35094.533333333333</v>
      </c>
      <c r="H222" s="36">
        <v>38000.333333333336</v>
      </c>
      <c r="I222" s="36">
        <v>38886.116666666676</v>
      </c>
      <c r="J222" s="36">
        <v>39453.233333333337</v>
      </c>
      <c r="K222" s="31">
        <v>38319</v>
      </c>
      <c r="L222" s="31">
        <v>36866.1</v>
      </c>
      <c r="M222" s="31">
        <v>7.9500000000000001E-2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198.45</v>
      </c>
      <c r="D223" s="36">
        <v>196.86666666666667</v>
      </c>
      <c r="E223" s="36">
        <v>192.43333333333334</v>
      </c>
      <c r="F223" s="36">
        <v>186.41666666666666</v>
      </c>
      <c r="G223" s="36">
        <v>181.98333333333332</v>
      </c>
      <c r="H223" s="36">
        <v>202.88333333333335</v>
      </c>
      <c r="I223" s="36">
        <v>207.31666666666669</v>
      </c>
      <c r="J223" s="36">
        <v>213.33333333333337</v>
      </c>
      <c r="K223" s="31">
        <v>201.3</v>
      </c>
      <c r="L223" s="31">
        <v>190.85</v>
      </c>
      <c r="M223" s="31">
        <v>175.62475000000001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1048.75</v>
      </c>
      <c r="D224" s="36">
        <v>1044.8833333333334</v>
      </c>
      <c r="E224" s="36">
        <v>1037.1166666666668</v>
      </c>
      <c r="F224" s="36">
        <v>1025.4833333333333</v>
      </c>
      <c r="G224" s="36">
        <v>1017.7166666666667</v>
      </c>
      <c r="H224" s="36">
        <v>1056.5166666666669</v>
      </c>
      <c r="I224" s="36">
        <v>1064.2833333333338</v>
      </c>
      <c r="J224" s="36">
        <v>1075.916666666667</v>
      </c>
      <c r="K224" s="31">
        <v>1052.6500000000001</v>
      </c>
      <c r="L224" s="31">
        <v>1033.25</v>
      </c>
      <c r="M224" s="31">
        <v>112.93528000000001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1648.95</v>
      </c>
      <c r="D225" s="36">
        <v>1644.2166666666669</v>
      </c>
      <c r="E225" s="36">
        <v>1632.0333333333338</v>
      </c>
      <c r="F225" s="36">
        <v>1615.1166666666668</v>
      </c>
      <c r="G225" s="36">
        <v>1602.9333333333336</v>
      </c>
      <c r="H225" s="36">
        <v>1661.1333333333339</v>
      </c>
      <c r="I225" s="36">
        <v>1673.3166666666668</v>
      </c>
      <c r="J225" s="36">
        <v>1690.233333333334</v>
      </c>
      <c r="K225" s="31">
        <v>1656.4</v>
      </c>
      <c r="L225" s="31">
        <v>1627.3</v>
      </c>
      <c r="M225" s="31">
        <v>8.9455100000000005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521.65</v>
      </c>
      <c r="D226" s="36">
        <v>518.19999999999993</v>
      </c>
      <c r="E226" s="36">
        <v>513.09999999999991</v>
      </c>
      <c r="F226" s="36">
        <v>504.54999999999995</v>
      </c>
      <c r="G226" s="36">
        <v>499.44999999999993</v>
      </c>
      <c r="H226" s="36">
        <v>526.74999999999989</v>
      </c>
      <c r="I226" s="36">
        <v>531.85</v>
      </c>
      <c r="J226" s="36">
        <v>540.39999999999986</v>
      </c>
      <c r="K226" s="31">
        <v>523.29999999999995</v>
      </c>
      <c r="L226" s="31">
        <v>509.65</v>
      </c>
      <c r="M226" s="31">
        <v>15.40086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797.5</v>
      </c>
      <c r="D227" s="36">
        <v>795.86666666666667</v>
      </c>
      <c r="E227" s="36">
        <v>786.93333333333339</v>
      </c>
      <c r="F227" s="36">
        <v>776.36666666666667</v>
      </c>
      <c r="G227" s="36">
        <v>767.43333333333339</v>
      </c>
      <c r="H227" s="36">
        <v>806.43333333333339</v>
      </c>
      <c r="I227" s="36">
        <v>815.36666666666656</v>
      </c>
      <c r="J227" s="36">
        <v>825.93333333333339</v>
      </c>
      <c r="K227" s="31">
        <v>804.8</v>
      </c>
      <c r="L227" s="31">
        <v>785.3</v>
      </c>
      <c r="M227" s="31">
        <v>10.579140000000001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90.8</v>
      </c>
      <c r="D228" s="36">
        <v>91.083333333333329</v>
      </c>
      <c r="E228" s="36">
        <v>89.816666666666663</v>
      </c>
      <c r="F228" s="36">
        <v>88.833333333333329</v>
      </c>
      <c r="G228" s="36">
        <v>87.566666666666663</v>
      </c>
      <c r="H228" s="36">
        <v>92.066666666666663</v>
      </c>
      <c r="I228" s="36">
        <v>93.333333333333343</v>
      </c>
      <c r="J228" s="36">
        <v>94.316666666666663</v>
      </c>
      <c r="K228" s="31">
        <v>92.35</v>
      </c>
      <c r="L228" s="31">
        <v>90.1</v>
      </c>
      <c r="M228" s="31">
        <v>98.258049999999997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81.75</v>
      </c>
      <c r="D229" s="36">
        <v>81.86666666666666</v>
      </c>
      <c r="E229" s="36">
        <v>81.283333333333317</v>
      </c>
      <c r="F229" s="36">
        <v>80.816666666666663</v>
      </c>
      <c r="G229" s="36">
        <v>80.23333333333332</v>
      </c>
      <c r="H229" s="36">
        <v>82.333333333333314</v>
      </c>
      <c r="I229" s="36">
        <v>82.916666666666657</v>
      </c>
      <c r="J229" s="36">
        <v>83.383333333333312</v>
      </c>
      <c r="K229" s="31">
        <v>82.45</v>
      </c>
      <c r="L229" s="31">
        <v>81.400000000000006</v>
      </c>
      <c r="M229" s="31">
        <v>136.13029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116.6</v>
      </c>
      <c r="D230" s="36">
        <v>116.60000000000001</v>
      </c>
      <c r="E230" s="36">
        <v>116.00000000000001</v>
      </c>
      <c r="F230" s="36">
        <v>115.4</v>
      </c>
      <c r="G230" s="36">
        <v>114.80000000000001</v>
      </c>
      <c r="H230" s="36">
        <v>117.20000000000002</v>
      </c>
      <c r="I230" s="36">
        <v>117.80000000000001</v>
      </c>
      <c r="J230" s="36">
        <v>118.40000000000002</v>
      </c>
      <c r="K230" s="31">
        <v>117.2</v>
      </c>
      <c r="L230" s="31">
        <v>116</v>
      </c>
      <c r="M230" s="31">
        <v>37.899039999999999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599.75</v>
      </c>
      <c r="D231" s="36">
        <v>604.4666666666667</v>
      </c>
      <c r="E231" s="36">
        <v>591.73333333333335</v>
      </c>
      <c r="F231" s="36">
        <v>583.7166666666667</v>
      </c>
      <c r="G231" s="36">
        <v>570.98333333333335</v>
      </c>
      <c r="H231" s="36">
        <v>612.48333333333335</v>
      </c>
      <c r="I231" s="36">
        <v>625.2166666666667</v>
      </c>
      <c r="J231" s="36">
        <v>633.23333333333335</v>
      </c>
      <c r="K231" s="31">
        <v>617.20000000000005</v>
      </c>
      <c r="L231" s="31">
        <v>596.45000000000005</v>
      </c>
      <c r="M231" s="31">
        <v>2.4799099999999998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65.849999999999994</v>
      </c>
      <c r="D232" s="36">
        <v>65.933333333333337</v>
      </c>
      <c r="E232" s="36">
        <v>65.116666666666674</v>
      </c>
      <c r="F232" s="36">
        <v>64.38333333333334</v>
      </c>
      <c r="G232" s="36">
        <v>63.566666666666677</v>
      </c>
      <c r="H232" s="36">
        <v>66.666666666666671</v>
      </c>
      <c r="I232" s="36">
        <v>67.483333333333334</v>
      </c>
      <c r="J232" s="36">
        <v>68.216666666666669</v>
      </c>
      <c r="K232" s="31">
        <v>66.75</v>
      </c>
      <c r="L232" s="31">
        <v>65.2</v>
      </c>
      <c r="M232" s="31">
        <v>61.456049999999998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230.55</v>
      </c>
      <c r="D233" s="36">
        <v>230.53333333333333</v>
      </c>
      <c r="E233" s="36">
        <v>227.81666666666666</v>
      </c>
      <c r="F233" s="36">
        <v>225.08333333333334</v>
      </c>
      <c r="G233" s="36">
        <v>222.36666666666667</v>
      </c>
      <c r="H233" s="36">
        <v>233.26666666666665</v>
      </c>
      <c r="I233" s="36">
        <v>235.98333333333329</v>
      </c>
      <c r="J233" s="36">
        <v>238.71666666666664</v>
      </c>
      <c r="K233" s="31">
        <v>233.25</v>
      </c>
      <c r="L233" s="31">
        <v>227.8</v>
      </c>
      <c r="M233" s="31">
        <v>95.320099999999996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406.1</v>
      </c>
      <c r="D234" s="36">
        <v>406.95</v>
      </c>
      <c r="E234" s="36">
        <v>403.45</v>
      </c>
      <c r="F234" s="36">
        <v>400.8</v>
      </c>
      <c r="G234" s="36">
        <v>397.3</v>
      </c>
      <c r="H234" s="36">
        <v>409.59999999999997</v>
      </c>
      <c r="I234" s="36">
        <v>413.09999999999997</v>
      </c>
      <c r="J234" s="36">
        <v>415.74999999999994</v>
      </c>
      <c r="K234" s="31">
        <v>410.45</v>
      </c>
      <c r="L234" s="31">
        <v>404.3</v>
      </c>
      <c r="M234" s="31">
        <v>140.84218000000001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325.39999999999998</v>
      </c>
      <c r="D235" s="36">
        <v>327.2833333333333</v>
      </c>
      <c r="E235" s="36">
        <v>320.11666666666662</v>
      </c>
      <c r="F235" s="36">
        <v>314.83333333333331</v>
      </c>
      <c r="G235" s="36">
        <v>307.66666666666663</v>
      </c>
      <c r="H235" s="36">
        <v>332.56666666666661</v>
      </c>
      <c r="I235" s="36">
        <v>339.73333333333335</v>
      </c>
      <c r="J235" s="36">
        <v>345.01666666666659</v>
      </c>
      <c r="K235" s="31">
        <v>334.45</v>
      </c>
      <c r="L235" s="31">
        <v>322</v>
      </c>
      <c r="M235" s="31">
        <v>20.369700000000002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242.85</v>
      </c>
      <c r="D236" s="36">
        <v>242.48333333333335</v>
      </c>
      <c r="E236" s="36">
        <v>239.9666666666667</v>
      </c>
      <c r="F236" s="36">
        <v>237.08333333333334</v>
      </c>
      <c r="G236" s="36">
        <v>234.56666666666669</v>
      </c>
      <c r="H236" s="36">
        <v>245.3666666666667</v>
      </c>
      <c r="I236" s="36">
        <v>247.88333333333335</v>
      </c>
      <c r="J236" s="36">
        <v>250.76666666666671</v>
      </c>
      <c r="K236" s="31">
        <v>245</v>
      </c>
      <c r="L236" s="31">
        <v>239.6</v>
      </c>
      <c r="M236" s="31">
        <v>14.635300000000001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191.8</v>
      </c>
      <c r="D237" s="36">
        <v>191.66666666666666</v>
      </c>
      <c r="E237" s="36">
        <v>188.5333333333333</v>
      </c>
      <c r="F237" s="36">
        <v>185.26666666666665</v>
      </c>
      <c r="G237" s="36">
        <v>182.1333333333333</v>
      </c>
      <c r="H237" s="36">
        <v>194.93333333333331</v>
      </c>
      <c r="I237" s="36">
        <v>198.06666666666669</v>
      </c>
      <c r="J237" s="36">
        <v>201.33333333333331</v>
      </c>
      <c r="K237" s="31">
        <v>194.8</v>
      </c>
      <c r="L237" s="31">
        <v>188.4</v>
      </c>
      <c r="M237" s="31">
        <v>103.72099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2784.05</v>
      </c>
      <c r="D238" s="36">
        <v>2771.0666666666671</v>
      </c>
      <c r="E238" s="36">
        <v>2749.0333333333342</v>
      </c>
      <c r="F238" s="36">
        <v>2714.0166666666673</v>
      </c>
      <c r="G238" s="36">
        <v>2691.9833333333345</v>
      </c>
      <c r="H238" s="36">
        <v>2806.0833333333339</v>
      </c>
      <c r="I238" s="36">
        <v>2828.1166666666668</v>
      </c>
      <c r="J238" s="36">
        <v>2863.1333333333337</v>
      </c>
      <c r="K238" s="31">
        <v>2793.1</v>
      </c>
      <c r="L238" s="31">
        <v>2736.05</v>
      </c>
      <c r="M238" s="31">
        <v>3.5920800000000002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537.15</v>
      </c>
      <c r="D239" s="36">
        <v>538.4666666666667</v>
      </c>
      <c r="E239" s="36">
        <v>533.78333333333342</v>
      </c>
      <c r="F239" s="36">
        <v>530.41666666666674</v>
      </c>
      <c r="G239" s="36">
        <v>525.73333333333346</v>
      </c>
      <c r="H239" s="36">
        <v>541.83333333333337</v>
      </c>
      <c r="I239" s="36">
        <v>546.51666666666677</v>
      </c>
      <c r="J239" s="36">
        <v>549.88333333333333</v>
      </c>
      <c r="K239" s="31">
        <v>543.15</v>
      </c>
      <c r="L239" s="31">
        <v>535.1</v>
      </c>
      <c r="M239" s="31">
        <v>12.23512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146.44999999999999</v>
      </c>
      <c r="D240" s="36">
        <v>146.35</v>
      </c>
      <c r="E240" s="36">
        <v>145.14999999999998</v>
      </c>
      <c r="F240" s="36">
        <v>143.85</v>
      </c>
      <c r="G240" s="36">
        <v>142.64999999999998</v>
      </c>
      <c r="H240" s="36">
        <v>147.64999999999998</v>
      </c>
      <c r="I240" s="36">
        <v>148.84999999999997</v>
      </c>
      <c r="J240" s="36">
        <v>150.14999999999998</v>
      </c>
      <c r="K240" s="31">
        <v>147.55000000000001</v>
      </c>
      <c r="L240" s="31">
        <v>145.05000000000001</v>
      </c>
      <c r="M240" s="31">
        <v>62.764609999999998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548.65</v>
      </c>
      <c r="D241" s="36">
        <v>547.54999999999995</v>
      </c>
      <c r="E241" s="36">
        <v>543.89999999999986</v>
      </c>
      <c r="F241" s="36">
        <v>539.14999999999986</v>
      </c>
      <c r="G241" s="36">
        <v>535.49999999999977</v>
      </c>
      <c r="H241" s="36">
        <v>552.29999999999995</v>
      </c>
      <c r="I241" s="36">
        <v>555.95000000000005</v>
      </c>
      <c r="J241" s="36">
        <v>560.70000000000005</v>
      </c>
      <c r="K241" s="31">
        <v>551.20000000000005</v>
      </c>
      <c r="L241" s="31">
        <v>542.79999999999995</v>
      </c>
      <c r="M241" s="31">
        <v>24.923649999999999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188.75</v>
      </c>
      <c r="D242" s="36">
        <v>187.41666666666666</v>
      </c>
      <c r="E242" s="36">
        <v>185.13333333333333</v>
      </c>
      <c r="F242" s="36">
        <v>181.51666666666668</v>
      </c>
      <c r="G242" s="36">
        <v>179.23333333333335</v>
      </c>
      <c r="H242" s="36">
        <v>191.0333333333333</v>
      </c>
      <c r="I242" s="36">
        <v>193.31666666666666</v>
      </c>
      <c r="J242" s="36">
        <v>196.93333333333328</v>
      </c>
      <c r="K242" s="31">
        <v>189.7</v>
      </c>
      <c r="L242" s="31">
        <v>183.8</v>
      </c>
      <c r="M242" s="31">
        <v>349.36799999999999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69.55</v>
      </c>
      <c r="D243" s="36">
        <v>69.733333333333334</v>
      </c>
      <c r="E243" s="36">
        <v>68.816666666666663</v>
      </c>
      <c r="F243" s="36">
        <v>68.083333333333329</v>
      </c>
      <c r="G243" s="36">
        <v>67.166666666666657</v>
      </c>
      <c r="H243" s="36">
        <v>70.466666666666669</v>
      </c>
      <c r="I243" s="36">
        <v>71.383333333333326</v>
      </c>
      <c r="J243" s="36">
        <v>72.116666666666674</v>
      </c>
      <c r="K243" s="31">
        <v>70.650000000000006</v>
      </c>
      <c r="L243" s="31">
        <v>69</v>
      </c>
      <c r="M243" s="31">
        <v>185.96793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951.9</v>
      </c>
      <c r="D244" s="36">
        <v>950.35</v>
      </c>
      <c r="E244" s="36">
        <v>945.80000000000007</v>
      </c>
      <c r="F244" s="36">
        <v>939.7</v>
      </c>
      <c r="G244" s="36">
        <v>935.15000000000009</v>
      </c>
      <c r="H244" s="36">
        <v>956.45</v>
      </c>
      <c r="I244" s="36">
        <v>961</v>
      </c>
      <c r="J244" s="36">
        <v>967.1</v>
      </c>
      <c r="K244" s="31">
        <v>954.9</v>
      </c>
      <c r="L244" s="31">
        <v>944.25</v>
      </c>
      <c r="M244" s="31">
        <v>17.230350000000001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158.5</v>
      </c>
      <c r="D245" s="36">
        <v>158.79999999999998</v>
      </c>
      <c r="E245" s="36">
        <v>156.84999999999997</v>
      </c>
      <c r="F245" s="36">
        <v>155.19999999999999</v>
      </c>
      <c r="G245" s="36">
        <v>153.24999999999997</v>
      </c>
      <c r="H245" s="36">
        <v>160.44999999999996</v>
      </c>
      <c r="I245" s="36">
        <v>162.39999999999995</v>
      </c>
      <c r="J245" s="36">
        <v>164.04999999999995</v>
      </c>
      <c r="K245" s="31">
        <v>160.75</v>
      </c>
      <c r="L245" s="31">
        <v>157.15</v>
      </c>
      <c r="M245" s="31">
        <v>359.87220000000002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1503.5</v>
      </c>
      <c r="D246" s="36">
        <v>1505.5833333333333</v>
      </c>
      <c r="E246" s="36">
        <v>1490.1666666666665</v>
      </c>
      <c r="F246" s="36">
        <v>1476.8333333333333</v>
      </c>
      <c r="G246" s="36">
        <v>1461.4166666666665</v>
      </c>
      <c r="H246" s="36">
        <v>1518.9166666666665</v>
      </c>
      <c r="I246" s="36">
        <v>1534.333333333333</v>
      </c>
      <c r="J246" s="36">
        <v>1547.6666666666665</v>
      </c>
      <c r="K246" s="31">
        <v>1521</v>
      </c>
      <c r="L246" s="31">
        <v>1492.25</v>
      </c>
      <c r="M246" s="31">
        <v>0.48951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439.9</v>
      </c>
      <c r="D247" s="36">
        <v>438.64999999999992</v>
      </c>
      <c r="E247" s="36">
        <v>434.59999999999985</v>
      </c>
      <c r="F247" s="36">
        <v>429.29999999999995</v>
      </c>
      <c r="G247" s="36">
        <v>425.24999999999989</v>
      </c>
      <c r="H247" s="36">
        <v>443.94999999999982</v>
      </c>
      <c r="I247" s="36">
        <v>447.99999999999989</v>
      </c>
      <c r="J247" s="36">
        <v>453.29999999999978</v>
      </c>
      <c r="K247" s="31">
        <v>442.7</v>
      </c>
      <c r="L247" s="31">
        <v>433.35</v>
      </c>
      <c r="M247" s="31">
        <v>10.08187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221.4</v>
      </c>
      <c r="D248" s="36">
        <v>221.93333333333331</v>
      </c>
      <c r="E248" s="36">
        <v>218.86666666666662</v>
      </c>
      <c r="F248" s="36">
        <v>216.33333333333331</v>
      </c>
      <c r="G248" s="36">
        <v>213.26666666666662</v>
      </c>
      <c r="H248" s="36">
        <v>224.46666666666661</v>
      </c>
      <c r="I248" s="36">
        <v>227.53333333333327</v>
      </c>
      <c r="J248" s="36">
        <v>230.06666666666661</v>
      </c>
      <c r="K248" s="31">
        <v>225</v>
      </c>
      <c r="L248" s="31">
        <v>219.4</v>
      </c>
      <c r="M248" s="31">
        <v>100.04049999999999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1504.2</v>
      </c>
      <c r="D249" s="36">
        <v>1495.75</v>
      </c>
      <c r="E249" s="36">
        <v>1483.5</v>
      </c>
      <c r="F249" s="36">
        <v>1462.8</v>
      </c>
      <c r="G249" s="36">
        <v>1450.55</v>
      </c>
      <c r="H249" s="36">
        <v>1516.45</v>
      </c>
      <c r="I249" s="36">
        <v>1528.7</v>
      </c>
      <c r="J249" s="36">
        <v>1549.4</v>
      </c>
      <c r="K249" s="31">
        <v>1508</v>
      </c>
      <c r="L249" s="31">
        <v>1475.05</v>
      </c>
      <c r="M249" s="31">
        <v>23.900960000000001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35.200000000000003</v>
      </c>
      <c r="D250" s="36">
        <v>35.283333333333339</v>
      </c>
      <c r="E250" s="36">
        <v>34.866666666666674</v>
      </c>
      <c r="F250" s="36">
        <v>34.533333333333339</v>
      </c>
      <c r="G250" s="36">
        <v>34.116666666666674</v>
      </c>
      <c r="H250" s="36">
        <v>35.616666666666674</v>
      </c>
      <c r="I250" s="36">
        <v>36.033333333333346</v>
      </c>
      <c r="J250" s="36">
        <v>36.366666666666674</v>
      </c>
      <c r="K250" s="31">
        <v>35.700000000000003</v>
      </c>
      <c r="L250" s="31">
        <v>34.950000000000003</v>
      </c>
      <c r="M250" s="31">
        <v>146.70516000000001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5316.6</v>
      </c>
      <c r="D251" s="36">
        <v>5328.8666666666668</v>
      </c>
      <c r="E251" s="36">
        <v>5269.7333333333336</v>
      </c>
      <c r="F251" s="36">
        <v>5222.8666666666668</v>
      </c>
      <c r="G251" s="36">
        <v>5163.7333333333336</v>
      </c>
      <c r="H251" s="36">
        <v>5375.7333333333336</v>
      </c>
      <c r="I251" s="36">
        <v>5434.8666666666668</v>
      </c>
      <c r="J251" s="36">
        <v>5481.7333333333336</v>
      </c>
      <c r="K251" s="31">
        <v>5388</v>
      </c>
      <c r="L251" s="31">
        <v>5282</v>
      </c>
      <c r="M251" s="31">
        <v>1.8830499999999999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1685.25</v>
      </c>
      <c r="D252" s="36">
        <v>1682.75</v>
      </c>
      <c r="E252" s="36">
        <v>1671.25</v>
      </c>
      <c r="F252" s="36">
        <v>1657.25</v>
      </c>
      <c r="G252" s="36">
        <v>1645.75</v>
      </c>
      <c r="H252" s="36">
        <v>1696.75</v>
      </c>
      <c r="I252" s="36">
        <v>1708.25</v>
      </c>
      <c r="J252" s="36">
        <v>1722.25</v>
      </c>
      <c r="K252" s="31">
        <v>1694.25</v>
      </c>
      <c r="L252" s="31">
        <v>1668.75</v>
      </c>
      <c r="M252" s="31">
        <v>37.063890000000001</v>
      </c>
      <c r="N252" s="1"/>
      <c r="O252" s="1"/>
    </row>
    <row r="253" spans="1:15" ht="12.75" customHeight="1">
      <c r="A253" s="33">
        <v>243</v>
      </c>
      <c r="B253" s="53" t="s">
        <v>837</v>
      </c>
      <c r="C253" s="31">
        <v>3513.75</v>
      </c>
      <c r="D253" s="36">
        <v>3504.4833333333336</v>
      </c>
      <c r="E253" s="36">
        <v>3486.8666666666672</v>
      </c>
      <c r="F253" s="36">
        <v>3459.9833333333336</v>
      </c>
      <c r="G253" s="36">
        <v>3442.3666666666672</v>
      </c>
      <c r="H253" s="36">
        <v>3531.3666666666672</v>
      </c>
      <c r="I253" s="36">
        <v>3548.983333333334</v>
      </c>
      <c r="J253" s="36">
        <v>3575.8666666666672</v>
      </c>
      <c r="K253" s="31">
        <v>3522.1</v>
      </c>
      <c r="L253" s="31">
        <v>3477.6</v>
      </c>
      <c r="M253" s="31">
        <v>9.8699999999999996E-2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899.85</v>
      </c>
      <c r="D254" s="36">
        <v>904.29999999999984</v>
      </c>
      <c r="E254" s="36">
        <v>889.09999999999968</v>
      </c>
      <c r="F254" s="36">
        <v>878.3499999999998</v>
      </c>
      <c r="G254" s="36">
        <v>863.14999999999964</v>
      </c>
      <c r="H254" s="36">
        <v>915.04999999999973</v>
      </c>
      <c r="I254" s="36">
        <v>930.24999999999977</v>
      </c>
      <c r="J254" s="36">
        <v>940.99999999999977</v>
      </c>
      <c r="K254" s="31">
        <v>919.5</v>
      </c>
      <c r="L254" s="31">
        <v>893.55</v>
      </c>
      <c r="M254" s="31">
        <v>1.6547099999999999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3114.9</v>
      </c>
      <c r="D255" s="36">
        <v>3101.7166666666667</v>
      </c>
      <c r="E255" s="36">
        <v>3067.0833333333335</v>
      </c>
      <c r="F255" s="36">
        <v>3019.2666666666669</v>
      </c>
      <c r="G255" s="36">
        <v>2984.6333333333337</v>
      </c>
      <c r="H255" s="36">
        <v>3149.5333333333333</v>
      </c>
      <c r="I255" s="36">
        <v>3184.1666666666665</v>
      </c>
      <c r="J255" s="36">
        <v>3231.9833333333331</v>
      </c>
      <c r="K255" s="31">
        <v>3136.35</v>
      </c>
      <c r="L255" s="31">
        <v>3053.9</v>
      </c>
      <c r="M255" s="31">
        <v>7.4529500000000004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1235.4000000000001</v>
      </c>
      <c r="D256" s="36">
        <v>1230.9833333333333</v>
      </c>
      <c r="E256" s="36">
        <v>1212.6166666666668</v>
      </c>
      <c r="F256" s="36">
        <v>1189.8333333333335</v>
      </c>
      <c r="G256" s="36">
        <v>1171.4666666666669</v>
      </c>
      <c r="H256" s="36">
        <v>1253.7666666666667</v>
      </c>
      <c r="I256" s="36">
        <v>1272.133333333333</v>
      </c>
      <c r="J256" s="36">
        <v>1294.9166666666665</v>
      </c>
      <c r="K256" s="31">
        <v>1249.3499999999999</v>
      </c>
      <c r="L256" s="31">
        <v>1208.2</v>
      </c>
      <c r="M256" s="31">
        <v>2.6731600000000002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1648.95</v>
      </c>
      <c r="D257" s="36">
        <v>1646.9666666666665</v>
      </c>
      <c r="E257" s="36">
        <v>1631.9333333333329</v>
      </c>
      <c r="F257" s="36">
        <v>1614.9166666666665</v>
      </c>
      <c r="G257" s="36">
        <v>1599.883333333333</v>
      </c>
      <c r="H257" s="36">
        <v>1663.9833333333329</v>
      </c>
      <c r="I257" s="36">
        <v>1679.0166666666662</v>
      </c>
      <c r="J257" s="36">
        <v>1696.0333333333328</v>
      </c>
      <c r="K257" s="31">
        <v>1662</v>
      </c>
      <c r="L257" s="31">
        <v>1629.95</v>
      </c>
      <c r="M257" s="31">
        <v>1.2319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4201.7</v>
      </c>
      <c r="D258" s="36">
        <v>4189.0166666666664</v>
      </c>
      <c r="E258" s="36">
        <v>4159.583333333333</v>
      </c>
      <c r="F258" s="36">
        <v>4117.4666666666662</v>
      </c>
      <c r="G258" s="36">
        <v>4088.0333333333328</v>
      </c>
      <c r="H258" s="36">
        <v>4231.1333333333332</v>
      </c>
      <c r="I258" s="36">
        <v>4260.5666666666675</v>
      </c>
      <c r="J258" s="36">
        <v>4302.6833333333334</v>
      </c>
      <c r="K258" s="31">
        <v>4218.45</v>
      </c>
      <c r="L258" s="31">
        <v>4146.8999999999996</v>
      </c>
      <c r="M258" s="31">
        <v>0.79920999999999998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2289.5</v>
      </c>
      <c r="D259" s="36">
        <v>2302.6</v>
      </c>
      <c r="E259" s="36">
        <v>2250.7999999999997</v>
      </c>
      <c r="F259" s="36">
        <v>2212.1</v>
      </c>
      <c r="G259" s="36">
        <v>2160.2999999999997</v>
      </c>
      <c r="H259" s="36">
        <v>2341.2999999999997</v>
      </c>
      <c r="I259" s="36">
        <v>2393.1</v>
      </c>
      <c r="J259" s="36">
        <v>2431.7999999999997</v>
      </c>
      <c r="K259" s="31">
        <v>2354.4</v>
      </c>
      <c r="L259" s="31">
        <v>2263.9</v>
      </c>
      <c r="M259" s="31">
        <v>2.6743600000000001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942</v>
      </c>
      <c r="D260" s="36">
        <v>949.55000000000007</v>
      </c>
      <c r="E260" s="36">
        <v>931.10000000000014</v>
      </c>
      <c r="F260" s="36">
        <v>920.2</v>
      </c>
      <c r="G260" s="36">
        <v>901.75000000000011</v>
      </c>
      <c r="H260" s="36">
        <v>960.45000000000016</v>
      </c>
      <c r="I260" s="36">
        <v>978.9000000000002</v>
      </c>
      <c r="J260" s="36">
        <v>989.80000000000018</v>
      </c>
      <c r="K260" s="31">
        <v>968</v>
      </c>
      <c r="L260" s="31">
        <v>938.65</v>
      </c>
      <c r="M260" s="31">
        <v>1.9484699999999999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379.3</v>
      </c>
      <c r="D261" s="36">
        <v>380.45</v>
      </c>
      <c r="E261" s="36">
        <v>376.95</v>
      </c>
      <c r="F261" s="36">
        <v>374.6</v>
      </c>
      <c r="G261" s="36">
        <v>371.1</v>
      </c>
      <c r="H261" s="36">
        <v>382.79999999999995</v>
      </c>
      <c r="I261" s="36">
        <v>386.29999999999995</v>
      </c>
      <c r="J261" s="36">
        <v>388.64999999999992</v>
      </c>
      <c r="K261" s="31">
        <v>383.95</v>
      </c>
      <c r="L261" s="31">
        <v>378.1</v>
      </c>
      <c r="M261" s="31">
        <v>3.84294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100.85</v>
      </c>
      <c r="D262" s="36">
        <v>101.56666666666666</v>
      </c>
      <c r="E262" s="36">
        <v>99.73333333333332</v>
      </c>
      <c r="F262" s="36">
        <v>98.61666666666666</v>
      </c>
      <c r="G262" s="36">
        <v>96.783333333333317</v>
      </c>
      <c r="H262" s="36">
        <v>102.68333333333332</v>
      </c>
      <c r="I262" s="36">
        <v>104.51666666666667</v>
      </c>
      <c r="J262" s="36">
        <v>105.63333333333333</v>
      </c>
      <c r="K262" s="31">
        <v>103.4</v>
      </c>
      <c r="L262" s="31">
        <v>100.45</v>
      </c>
      <c r="M262" s="31">
        <v>19.830279999999998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490.6</v>
      </c>
      <c r="D263" s="36">
        <v>491.7</v>
      </c>
      <c r="E263" s="36">
        <v>485.4</v>
      </c>
      <c r="F263" s="36">
        <v>480.2</v>
      </c>
      <c r="G263" s="36">
        <v>473.9</v>
      </c>
      <c r="H263" s="36">
        <v>496.9</v>
      </c>
      <c r="I263" s="36">
        <v>503.20000000000005</v>
      </c>
      <c r="J263" s="36">
        <v>508.4</v>
      </c>
      <c r="K263" s="31">
        <v>498</v>
      </c>
      <c r="L263" s="31">
        <v>486.5</v>
      </c>
      <c r="M263" s="31">
        <v>24.203330000000001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821.2</v>
      </c>
      <c r="D264" s="36">
        <v>819.33333333333337</v>
      </c>
      <c r="E264" s="36">
        <v>813.66666666666674</v>
      </c>
      <c r="F264" s="36">
        <v>806.13333333333333</v>
      </c>
      <c r="G264" s="36">
        <v>800.4666666666667</v>
      </c>
      <c r="H264" s="36">
        <v>826.86666666666679</v>
      </c>
      <c r="I264" s="36">
        <v>832.53333333333353</v>
      </c>
      <c r="J264" s="36">
        <v>840.06666666666683</v>
      </c>
      <c r="K264" s="31">
        <v>825</v>
      </c>
      <c r="L264" s="31">
        <v>811.8</v>
      </c>
      <c r="M264" s="31">
        <v>13.84043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115.15</v>
      </c>
      <c r="D265" s="36">
        <v>115.64999999999999</v>
      </c>
      <c r="E265" s="36">
        <v>114.49999999999999</v>
      </c>
      <c r="F265" s="36">
        <v>113.85</v>
      </c>
      <c r="G265" s="36">
        <v>112.69999999999999</v>
      </c>
      <c r="H265" s="36">
        <v>116.29999999999998</v>
      </c>
      <c r="I265" s="36">
        <v>117.44999999999999</v>
      </c>
      <c r="J265" s="36">
        <v>118.09999999999998</v>
      </c>
      <c r="K265" s="31">
        <v>116.8</v>
      </c>
      <c r="L265" s="31">
        <v>115</v>
      </c>
      <c r="M265" s="31">
        <v>15.79393</v>
      </c>
      <c r="N265" s="1"/>
      <c r="O265" s="1"/>
    </row>
    <row r="266" spans="1:15" ht="12.75" customHeight="1">
      <c r="A266" s="33">
        <v>256</v>
      </c>
      <c r="B266" s="53" t="s">
        <v>1036</v>
      </c>
      <c r="C266" s="31">
        <v>537.25</v>
      </c>
      <c r="D266" s="36">
        <v>541.4666666666667</v>
      </c>
      <c r="E266" s="36">
        <v>524.48333333333335</v>
      </c>
      <c r="F266" s="36">
        <v>511.7166666666667</v>
      </c>
      <c r="G266" s="36">
        <v>494.73333333333335</v>
      </c>
      <c r="H266" s="36">
        <v>554.23333333333335</v>
      </c>
      <c r="I266" s="36">
        <v>571.2166666666667</v>
      </c>
      <c r="J266" s="36">
        <v>583.98333333333335</v>
      </c>
      <c r="K266" s="31">
        <v>558.45000000000005</v>
      </c>
      <c r="L266" s="31">
        <v>528.70000000000005</v>
      </c>
      <c r="M266" s="31">
        <v>19.454709999999999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642.85</v>
      </c>
      <c r="D267" s="36">
        <v>641.98333333333335</v>
      </c>
      <c r="E267" s="36">
        <v>632.11666666666667</v>
      </c>
      <c r="F267" s="36">
        <v>621.38333333333333</v>
      </c>
      <c r="G267" s="36">
        <v>611.51666666666665</v>
      </c>
      <c r="H267" s="36">
        <v>652.7166666666667</v>
      </c>
      <c r="I267" s="36">
        <v>662.58333333333348</v>
      </c>
      <c r="J267" s="36">
        <v>673.31666666666672</v>
      </c>
      <c r="K267" s="31">
        <v>651.85</v>
      </c>
      <c r="L267" s="31">
        <v>631.25</v>
      </c>
      <c r="M267" s="31">
        <v>20.148309999999999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760</v>
      </c>
      <c r="D268" s="36">
        <v>760.33333333333337</v>
      </c>
      <c r="E268" s="36">
        <v>752.66666666666674</v>
      </c>
      <c r="F268" s="36">
        <v>745.33333333333337</v>
      </c>
      <c r="G268" s="36">
        <v>737.66666666666674</v>
      </c>
      <c r="H268" s="36">
        <v>767.66666666666674</v>
      </c>
      <c r="I268" s="36">
        <v>775.33333333333348</v>
      </c>
      <c r="J268" s="36">
        <v>782.66666666666674</v>
      </c>
      <c r="K268" s="31">
        <v>768</v>
      </c>
      <c r="L268" s="31">
        <v>753</v>
      </c>
      <c r="M268" s="31">
        <v>17.1967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507.7</v>
      </c>
      <c r="D269" s="36">
        <v>505.40000000000003</v>
      </c>
      <c r="E269" s="36">
        <v>495.80000000000007</v>
      </c>
      <c r="F269" s="36">
        <v>483.90000000000003</v>
      </c>
      <c r="G269" s="36">
        <v>474.30000000000007</v>
      </c>
      <c r="H269" s="36">
        <v>517.30000000000007</v>
      </c>
      <c r="I269" s="36">
        <v>526.90000000000009</v>
      </c>
      <c r="J269" s="36">
        <v>538.80000000000007</v>
      </c>
      <c r="K269" s="31">
        <v>515</v>
      </c>
      <c r="L269" s="31">
        <v>493.5</v>
      </c>
      <c r="M269" s="31">
        <v>62.114159999999998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487.3</v>
      </c>
      <c r="D270" s="36">
        <v>486.2166666666667</v>
      </c>
      <c r="E270" s="36">
        <v>481.03333333333342</v>
      </c>
      <c r="F270" s="36">
        <v>474.76666666666671</v>
      </c>
      <c r="G270" s="36">
        <v>469.58333333333343</v>
      </c>
      <c r="H270" s="36">
        <v>492.48333333333341</v>
      </c>
      <c r="I270" s="36">
        <v>497.66666666666669</v>
      </c>
      <c r="J270" s="36">
        <v>503.93333333333339</v>
      </c>
      <c r="K270" s="31">
        <v>491.4</v>
      </c>
      <c r="L270" s="31">
        <v>479.95</v>
      </c>
      <c r="M270" s="31">
        <v>2.7612899999999998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600.79999999999995</v>
      </c>
      <c r="D271" s="36">
        <v>604.26666666666665</v>
      </c>
      <c r="E271" s="36">
        <v>592.5333333333333</v>
      </c>
      <c r="F271" s="36">
        <v>584.26666666666665</v>
      </c>
      <c r="G271" s="36">
        <v>572.5333333333333</v>
      </c>
      <c r="H271" s="36">
        <v>612.5333333333333</v>
      </c>
      <c r="I271" s="36">
        <v>624.26666666666665</v>
      </c>
      <c r="J271" s="36">
        <v>632.5333333333333</v>
      </c>
      <c r="K271" s="31">
        <v>616</v>
      </c>
      <c r="L271" s="31">
        <v>596</v>
      </c>
      <c r="M271" s="31">
        <v>1.71451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900.3</v>
      </c>
      <c r="D272" s="36">
        <v>898.4666666666667</v>
      </c>
      <c r="E272" s="36">
        <v>876.93333333333339</v>
      </c>
      <c r="F272" s="36">
        <v>853.56666666666672</v>
      </c>
      <c r="G272" s="36">
        <v>832.03333333333342</v>
      </c>
      <c r="H272" s="36">
        <v>921.83333333333337</v>
      </c>
      <c r="I272" s="36">
        <v>943.36666666666667</v>
      </c>
      <c r="J272" s="36">
        <v>966.73333333333335</v>
      </c>
      <c r="K272" s="31">
        <v>920</v>
      </c>
      <c r="L272" s="31">
        <v>875.1</v>
      </c>
      <c r="M272" s="31">
        <v>7.1868100000000004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469.7</v>
      </c>
      <c r="D273" s="36">
        <v>476.83333333333331</v>
      </c>
      <c r="E273" s="36">
        <v>460.96666666666664</v>
      </c>
      <c r="F273" s="36">
        <v>452.23333333333335</v>
      </c>
      <c r="G273" s="36">
        <v>436.36666666666667</v>
      </c>
      <c r="H273" s="36">
        <v>485.56666666666661</v>
      </c>
      <c r="I273" s="36">
        <v>501.43333333333328</v>
      </c>
      <c r="J273" s="36">
        <v>510.16666666666657</v>
      </c>
      <c r="K273" s="31">
        <v>492.7</v>
      </c>
      <c r="L273" s="31">
        <v>468.1</v>
      </c>
      <c r="M273" s="31">
        <v>14.954459999999999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719.65</v>
      </c>
      <c r="D274" s="36">
        <v>723.6</v>
      </c>
      <c r="E274" s="36">
        <v>714.05000000000007</v>
      </c>
      <c r="F274" s="36">
        <v>708.45</v>
      </c>
      <c r="G274" s="36">
        <v>698.90000000000009</v>
      </c>
      <c r="H274" s="36">
        <v>729.2</v>
      </c>
      <c r="I274" s="36">
        <v>738.75</v>
      </c>
      <c r="J274" s="36">
        <v>744.35</v>
      </c>
      <c r="K274" s="31">
        <v>733.15</v>
      </c>
      <c r="L274" s="31">
        <v>718</v>
      </c>
      <c r="M274" s="31">
        <v>3.5759400000000001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3291</v>
      </c>
      <c r="D275" s="36">
        <v>3281.4</v>
      </c>
      <c r="E275" s="36">
        <v>3262.4</v>
      </c>
      <c r="F275" s="36">
        <v>3233.8</v>
      </c>
      <c r="G275" s="36">
        <v>3214.8</v>
      </c>
      <c r="H275" s="36">
        <v>3310</v>
      </c>
      <c r="I275" s="36">
        <v>3329</v>
      </c>
      <c r="J275" s="36">
        <v>3357.6</v>
      </c>
      <c r="K275" s="31">
        <v>3300.4</v>
      </c>
      <c r="L275" s="31">
        <v>3252.8</v>
      </c>
      <c r="M275" s="31">
        <v>1.2000500000000001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270.7</v>
      </c>
      <c r="D276" s="36">
        <v>273.09999999999997</v>
      </c>
      <c r="E276" s="36">
        <v>266.79999999999995</v>
      </c>
      <c r="F276" s="36">
        <v>262.89999999999998</v>
      </c>
      <c r="G276" s="36">
        <v>256.59999999999997</v>
      </c>
      <c r="H276" s="36">
        <v>276.99999999999994</v>
      </c>
      <c r="I276" s="36">
        <v>283.3</v>
      </c>
      <c r="J276" s="36">
        <v>287.19999999999993</v>
      </c>
      <c r="K276" s="31">
        <v>279.39999999999998</v>
      </c>
      <c r="L276" s="31">
        <v>269.2</v>
      </c>
      <c r="M276" s="31">
        <v>5.11557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1619.75</v>
      </c>
      <c r="D277" s="36">
        <v>1625.45</v>
      </c>
      <c r="E277" s="36">
        <v>1605.3000000000002</v>
      </c>
      <c r="F277" s="36">
        <v>1590.8500000000001</v>
      </c>
      <c r="G277" s="36">
        <v>1570.7000000000003</v>
      </c>
      <c r="H277" s="36">
        <v>1639.9</v>
      </c>
      <c r="I277" s="36">
        <v>1660.0500000000002</v>
      </c>
      <c r="J277" s="36">
        <v>1674.5</v>
      </c>
      <c r="K277" s="31">
        <v>1645.6</v>
      </c>
      <c r="L277" s="31">
        <v>1611</v>
      </c>
      <c r="M277" s="31">
        <v>6.8379899999999996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345.8</v>
      </c>
      <c r="D278" s="36">
        <v>347.11666666666662</v>
      </c>
      <c r="E278" s="36">
        <v>343.58333333333326</v>
      </c>
      <c r="F278" s="36">
        <v>341.36666666666662</v>
      </c>
      <c r="G278" s="36">
        <v>337.83333333333326</v>
      </c>
      <c r="H278" s="36">
        <v>349.33333333333326</v>
      </c>
      <c r="I278" s="36">
        <v>352.86666666666667</v>
      </c>
      <c r="J278" s="36">
        <v>355.08333333333326</v>
      </c>
      <c r="K278" s="31">
        <v>350.65</v>
      </c>
      <c r="L278" s="31">
        <v>344.9</v>
      </c>
      <c r="M278" s="31">
        <v>2.2389299999999999</v>
      </c>
      <c r="N278" s="1"/>
      <c r="O278" s="1"/>
    </row>
    <row r="279" spans="1:15" ht="12.75" customHeight="1">
      <c r="A279" s="33">
        <v>269</v>
      </c>
      <c r="B279" s="53" t="s">
        <v>839</v>
      </c>
      <c r="C279" s="31">
        <v>4054.45</v>
      </c>
      <c r="D279" s="36">
        <v>4064.3666666666663</v>
      </c>
      <c r="E279" s="36">
        <v>3989.583333333333</v>
      </c>
      <c r="F279" s="36">
        <v>3924.7166666666667</v>
      </c>
      <c r="G279" s="36">
        <v>3849.9333333333334</v>
      </c>
      <c r="H279" s="36">
        <v>4129.2333333333327</v>
      </c>
      <c r="I279" s="36">
        <v>4204.0166666666664</v>
      </c>
      <c r="J279" s="36">
        <v>4268.8833333333323</v>
      </c>
      <c r="K279" s="31">
        <v>4139.1499999999996</v>
      </c>
      <c r="L279" s="31">
        <v>3999.5</v>
      </c>
      <c r="M279" s="31">
        <v>0.31720999999999999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1246.5</v>
      </c>
      <c r="D280" s="36">
        <v>1252.8666666666666</v>
      </c>
      <c r="E280" s="36">
        <v>1235.7333333333331</v>
      </c>
      <c r="F280" s="36">
        <v>1224.9666666666665</v>
      </c>
      <c r="G280" s="36">
        <v>1207.833333333333</v>
      </c>
      <c r="H280" s="36">
        <v>1263.6333333333332</v>
      </c>
      <c r="I280" s="36">
        <v>1280.7666666666669</v>
      </c>
      <c r="J280" s="36">
        <v>1291.5333333333333</v>
      </c>
      <c r="K280" s="31">
        <v>1270</v>
      </c>
      <c r="L280" s="31">
        <v>1242.0999999999999</v>
      </c>
      <c r="M280" s="31">
        <v>0.62726999999999999</v>
      </c>
      <c r="N280" s="1"/>
      <c r="O280" s="1"/>
    </row>
    <row r="281" spans="1:15" ht="12.75" customHeight="1">
      <c r="A281" s="33">
        <v>271</v>
      </c>
      <c r="B281" s="53" t="s">
        <v>826</v>
      </c>
      <c r="C281" s="31">
        <v>923.45</v>
      </c>
      <c r="D281" s="36">
        <v>930.20000000000016</v>
      </c>
      <c r="E281" s="36">
        <v>913.45000000000027</v>
      </c>
      <c r="F281" s="36">
        <v>903.45000000000016</v>
      </c>
      <c r="G281" s="36">
        <v>886.70000000000027</v>
      </c>
      <c r="H281" s="36">
        <v>940.20000000000027</v>
      </c>
      <c r="I281" s="36">
        <v>956.95</v>
      </c>
      <c r="J281" s="36">
        <v>966.95000000000027</v>
      </c>
      <c r="K281" s="31">
        <v>946.95</v>
      </c>
      <c r="L281" s="31">
        <v>920.2</v>
      </c>
      <c r="M281" s="31">
        <v>1.19072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364.55</v>
      </c>
      <c r="D282" s="36">
        <v>367.84999999999997</v>
      </c>
      <c r="E282" s="36">
        <v>359.69999999999993</v>
      </c>
      <c r="F282" s="36">
        <v>354.84999999999997</v>
      </c>
      <c r="G282" s="36">
        <v>346.69999999999993</v>
      </c>
      <c r="H282" s="36">
        <v>372.69999999999993</v>
      </c>
      <c r="I282" s="36">
        <v>380.84999999999991</v>
      </c>
      <c r="J282" s="36">
        <v>385.69999999999993</v>
      </c>
      <c r="K282" s="31">
        <v>376</v>
      </c>
      <c r="L282" s="31">
        <v>363</v>
      </c>
      <c r="M282" s="31">
        <v>18.693960000000001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310.89999999999998</v>
      </c>
      <c r="D283" s="36">
        <v>310.26666666666665</v>
      </c>
      <c r="E283" s="36">
        <v>308.13333333333333</v>
      </c>
      <c r="F283" s="36">
        <v>305.36666666666667</v>
      </c>
      <c r="G283" s="36">
        <v>303.23333333333335</v>
      </c>
      <c r="H283" s="36">
        <v>313.0333333333333</v>
      </c>
      <c r="I283" s="36">
        <v>315.16666666666663</v>
      </c>
      <c r="J283" s="36">
        <v>317.93333333333328</v>
      </c>
      <c r="K283" s="31">
        <v>312.39999999999998</v>
      </c>
      <c r="L283" s="31">
        <v>307.5</v>
      </c>
      <c r="M283" s="31">
        <v>1.7564299999999999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182.6</v>
      </c>
      <c r="D284" s="36">
        <v>182.78333333333333</v>
      </c>
      <c r="E284" s="36">
        <v>180.56666666666666</v>
      </c>
      <c r="F284" s="36">
        <v>178.53333333333333</v>
      </c>
      <c r="G284" s="36">
        <v>176.31666666666666</v>
      </c>
      <c r="H284" s="36">
        <v>184.81666666666666</v>
      </c>
      <c r="I284" s="36">
        <v>187.0333333333333</v>
      </c>
      <c r="J284" s="36">
        <v>189.06666666666666</v>
      </c>
      <c r="K284" s="31">
        <v>185</v>
      </c>
      <c r="L284" s="31">
        <v>180.75</v>
      </c>
      <c r="M284" s="31">
        <v>15.65564</v>
      </c>
      <c r="N284" s="1"/>
      <c r="O284" s="1"/>
    </row>
    <row r="285" spans="1:15" ht="12.75" customHeight="1">
      <c r="A285" s="33">
        <v>275</v>
      </c>
      <c r="B285" s="53" t="s">
        <v>1037</v>
      </c>
      <c r="C285" s="31">
        <v>2778.2</v>
      </c>
      <c r="D285" s="36">
        <v>2811</v>
      </c>
      <c r="E285" s="36">
        <v>2717.2</v>
      </c>
      <c r="F285" s="36">
        <v>2656.2</v>
      </c>
      <c r="G285" s="36">
        <v>2562.3999999999996</v>
      </c>
      <c r="H285" s="36">
        <v>2872</v>
      </c>
      <c r="I285" s="36">
        <v>2965.8</v>
      </c>
      <c r="J285" s="36">
        <v>3026.8</v>
      </c>
      <c r="K285" s="31">
        <v>2904.8</v>
      </c>
      <c r="L285" s="31">
        <v>2750</v>
      </c>
      <c r="M285" s="31">
        <v>1.0438400000000001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655.29999999999995</v>
      </c>
      <c r="D286" s="36">
        <v>658.7166666666667</v>
      </c>
      <c r="E286" s="36">
        <v>646.58333333333337</v>
      </c>
      <c r="F286" s="36">
        <v>637.86666666666667</v>
      </c>
      <c r="G286" s="36">
        <v>625.73333333333335</v>
      </c>
      <c r="H286" s="36">
        <v>667.43333333333339</v>
      </c>
      <c r="I286" s="36">
        <v>679.56666666666661</v>
      </c>
      <c r="J286" s="36">
        <v>688.28333333333342</v>
      </c>
      <c r="K286" s="31">
        <v>670.85</v>
      </c>
      <c r="L286" s="31">
        <v>650</v>
      </c>
      <c r="M286" s="31">
        <v>2.5987200000000001</v>
      </c>
      <c r="N286" s="1"/>
      <c r="O286" s="1"/>
    </row>
    <row r="287" spans="1:15" ht="12.75" customHeight="1">
      <c r="A287" s="33">
        <v>277</v>
      </c>
      <c r="B287" s="53" t="s">
        <v>838</v>
      </c>
      <c r="C287" s="31">
        <v>639.25</v>
      </c>
      <c r="D287" s="36">
        <v>638.51666666666665</v>
      </c>
      <c r="E287" s="36">
        <v>631.0333333333333</v>
      </c>
      <c r="F287" s="36">
        <v>622.81666666666661</v>
      </c>
      <c r="G287" s="36">
        <v>615.33333333333326</v>
      </c>
      <c r="H287" s="36">
        <v>646.73333333333335</v>
      </c>
      <c r="I287" s="36">
        <v>654.2166666666667</v>
      </c>
      <c r="J287" s="36">
        <v>662.43333333333339</v>
      </c>
      <c r="K287" s="31">
        <v>646</v>
      </c>
      <c r="L287" s="31">
        <v>630.29999999999995</v>
      </c>
      <c r="M287" s="31">
        <v>2.7930299999999999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1762.5</v>
      </c>
      <c r="D288" s="36">
        <v>1756.1666666666667</v>
      </c>
      <c r="E288" s="36">
        <v>1743.6833333333334</v>
      </c>
      <c r="F288" s="36">
        <v>1724.8666666666666</v>
      </c>
      <c r="G288" s="36">
        <v>1712.3833333333332</v>
      </c>
      <c r="H288" s="36">
        <v>1774.9833333333336</v>
      </c>
      <c r="I288" s="36">
        <v>1787.4666666666667</v>
      </c>
      <c r="J288" s="36">
        <v>1806.2833333333338</v>
      </c>
      <c r="K288" s="31">
        <v>1768.65</v>
      </c>
      <c r="L288" s="31">
        <v>1737.35</v>
      </c>
      <c r="M288" s="31">
        <v>76.111239999999995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2245.35</v>
      </c>
      <c r="D289" s="36">
        <v>2242.15</v>
      </c>
      <c r="E289" s="36">
        <v>2234.3000000000002</v>
      </c>
      <c r="F289" s="36">
        <v>2223.25</v>
      </c>
      <c r="G289" s="36">
        <v>2215.4</v>
      </c>
      <c r="H289" s="36">
        <v>2253.2000000000003</v>
      </c>
      <c r="I289" s="36">
        <v>2261.0499999999997</v>
      </c>
      <c r="J289" s="36">
        <v>2272.1000000000004</v>
      </c>
      <c r="K289" s="31">
        <v>2250</v>
      </c>
      <c r="L289" s="31">
        <v>2231.1</v>
      </c>
      <c r="M289" s="31">
        <v>0.66707000000000005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174.45</v>
      </c>
      <c r="D290" s="36">
        <v>174.5333333333333</v>
      </c>
      <c r="E290" s="36">
        <v>172.71666666666661</v>
      </c>
      <c r="F290" s="36">
        <v>170.98333333333332</v>
      </c>
      <c r="G290" s="36">
        <v>169.16666666666663</v>
      </c>
      <c r="H290" s="36">
        <v>176.26666666666659</v>
      </c>
      <c r="I290" s="36">
        <v>178.08333333333331</v>
      </c>
      <c r="J290" s="36">
        <v>179.81666666666658</v>
      </c>
      <c r="K290" s="31">
        <v>176.35</v>
      </c>
      <c r="L290" s="31">
        <v>172.8</v>
      </c>
      <c r="M290" s="31">
        <v>23.964670000000002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5410.9</v>
      </c>
      <c r="D291" s="36">
        <v>5417.6333333333332</v>
      </c>
      <c r="E291" s="36">
        <v>5365.2666666666664</v>
      </c>
      <c r="F291" s="36">
        <v>5319.6333333333332</v>
      </c>
      <c r="G291" s="36">
        <v>5267.2666666666664</v>
      </c>
      <c r="H291" s="36">
        <v>5463.2666666666664</v>
      </c>
      <c r="I291" s="36">
        <v>5515.6333333333332</v>
      </c>
      <c r="J291" s="36">
        <v>5561.2666666666664</v>
      </c>
      <c r="K291" s="31">
        <v>5470</v>
      </c>
      <c r="L291" s="31">
        <v>5372</v>
      </c>
      <c r="M291" s="31">
        <v>0.69672000000000001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638.95000000000005</v>
      </c>
      <c r="D292" s="36">
        <v>635.16666666666663</v>
      </c>
      <c r="E292" s="36">
        <v>630.43333333333328</v>
      </c>
      <c r="F292" s="36">
        <v>621.91666666666663</v>
      </c>
      <c r="G292" s="36">
        <v>617.18333333333328</v>
      </c>
      <c r="H292" s="36">
        <v>643.68333333333328</v>
      </c>
      <c r="I292" s="36">
        <v>648.41666666666663</v>
      </c>
      <c r="J292" s="36">
        <v>656.93333333333328</v>
      </c>
      <c r="K292" s="31">
        <v>639.9</v>
      </c>
      <c r="L292" s="31">
        <v>626.65</v>
      </c>
      <c r="M292" s="31">
        <v>15.02356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5504.35</v>
      </c>
      <c r="D293" s="36">
        <v>5525.2666666666664</v>
      </c>
      <c r="E293" s="36">
        <v>5460.5333333333328</v>
      </c>
      <c r="F293" s="36">
        <v>5416.7166666666662</v>
      </c>
      <c r="G293" s="36">
        <v>5351.9833333333327</v>
      </c>
      <c r="H293" s="36">
        <v>5569.083333333333</v>
      </c>
      <c r="I293" s="36">
        <v>5633.8166666666666</v>
      </c>
      <c r="J293" s="36">
        <v>5677.6333333333332</v>
      </c>
      <c r="K293" s="31">
        <v>5590</v>
      </c>
      <c r="L293" s="31">
        <v>5481.45</v>
      </c>
      <c r="M293" s="31">
        <v>4.1391900000000001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14723.95</v>
      </c>
      <c r="D294" s="36">
        <v>14787.683333333334</v>
      </c>
      <c r="E294" s="36">
        <v>14607.266666666668</v>
      </c>
      <c r="F294" s="36">
        <v>14490.583333333334</v>
      </c>
      <c r="G294" s="36">
        <v>14310.166666666668</v>
      </c>
      <c r="H294" s="36">
        <v>14904.366666666669</v>
      </c>
      <c r="I294" s="36">
        <v>15084.783333333333</v>
      </c>
      <c r="J294" s="36">
        <v>15201.466666666669</v>
      </c>
      <c r="K294" s="31">
        <v>14968.1</v>
      </c>
      <c r="L294" s="31">
        <v>14671</v>
      </c>
      <c r="M294" s="31">
        <v>2.5389999999999999E-2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3356.75</v>
      </c>
      <c r="D295" s="36">
        <v>3350.9833333333336</v>
      </c>
      <c r="E295" s="36">
        <v>3334.2166666666672</v>
      </c>
      <c r="F295" s="36">
        <v>3311.6833333333334</v>
      </c>
      <c r="G295" s="36">
        <v>3294.916666666667</v>
      </c>
      <c r="H295" s="36">
        <v>3373.5166666666673</v>
      </c>
      <c r="I295" s="36">
        <v>3390.2833333333338</v>
      </c>
      <c r="J295" s="36">
        <v>3412.8166666666675</v>
      </c>
      <c r="K295" s="31">
        <v>3367.75</v>
      </c>
      <c r="L295" s="31">
        <v>3328.45</v>
      </c>
      <c r="M295" s="31">
        <v>15.78162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514.45000000000005</v>
      </c>
      <c r="D296" s="36">
        <v>518.9666666666667</v>
      </c>
      <c r="E296" s="36">
        <v>508.43333333333339</v>
      </c>
      <c r="F296" s="36">
        <v>502.41666666666674</v>
      </c>
      <c r="G296" s="36">
        <v>491.88333333333344</v>
      </c>
      <c r="H296" s="36">
        <v>524.98333333333335</v>
      </c>
      <c r="I296" s="36">
        <v>535.51666666666665</v>
      </c>
      <c r="J296" s="36">
        <v>541.5333333333333</v>
      </c>
      <c r="K296" s="31">
        <v>529.5</v>
      </c>
      <c r="L296" s="31">
        <v>512.95000000000005</v>
      </c>
      <c r="M296" s="31">
        <v>4.8180699999999996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401.25</v>
      </c>
      <c r="D297" s="36">
        <v>403.84999999999997</v>
      </c>
      <c r="E297" s="36">
        <v>394.39999999999992</v>
      </c>
      <c r="F297" s="36">
        <v>387.54999999999995</v>
      </c>
      <c r="G297" s="36">
        <v>378.09999999999991</v>
      </c>
      <c r="H297" s="36">
        <v>410.69999999999993</v>
      </c>
      <c r="I297" s="36">
        <v>420.15</v>
      </c>
      <c r="J297" s="36">
        <v>426.99999999999994</v>
      </c>
      <c r="K297" s="31">
        <v>413.3</v>
      </c>
      <c r="L297" s="31">
        <v>397</v>
      </c>
      <c r="M297" s="31">
        <v>21.328109999999999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268.85000000000002</v>
      </c>
      <c r="D298" s="36">
        <v>269.93333333333334</v>
      </c>
      <c r="E298" s="36">
        <v>264.36666666666667</v>
      </c>
      <c r="F298" s="36">
        <v>259.88333333333333</v>
      </c>
      <c r="G298" s="36">
        <v>254.31666666666666</v>
      </c>
      <c r="H298" s="36">
        <v>274.41666666666669</v>
      </c>
      <c r="I298" s="36">
        <v>279.98333333333341</v>
      </c>
      <c r="J298" s="36">
        <v>284.4666666666667</v>
      </c>
      <c r="K298" s="31">
        <v>275.5</v>
      </c>
      <c r="L298" s="31">
        <v>265.45</v>
      </c>
      <c r="M298" s="31">
        <v>15.631069999999999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138.5</v>
      </c>
      <c r="D299" s="36">
        <v>139</v>
      </c>
      <c r="E299" s="36">
        <v>135.75</v>
      </c>
      <c r="F299" s="36">
        <v>133</v>
      </c>
      <c r="G299" s="36">
        <v>129.75</v>
      </c>
      <c r="H299" s="36">
        <v>141.75</v>
      </c>
      <c r="I299" s="36">
        <v>145</v>
      </c>
      <c r="J299" s="36">
        <v>147.75</v>
      </c>
      <c r="K299" s="31">
        <v>142.25</v>
      </c>
      <c r="L299" s="31">
        <v>136.25</v>
      </c>
      <c r="M299" s="31">
        <v>49.58623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1042.1500000000001</v>
      </c>
      <c r="D300" s="36">
        <v>1044.8666666666668</v>
      </c>
      <c r="E300" s="36">
        <v>1033.3333333333335</v>
      </c>
      <c r="F300" s="36">
        <v>1024.5166666666667</v>
      </c>
      <c r="G300" s="36">
        <v>1012.9833333333333</v>
      </c>
      <c r="H300" s="36">
        <v>1053.6833333333336</v>
      </c>
      <c r="I300" s="36">
        <v>1065.2166666666669</v>
      </c>
      <c r="J300" s="36">
        <v>1074.0333333333338</v>
      </c>
      <c r="K300" s="31">
        <v>1056.4000000000001</v>
      </c>
      <c r="L300" s="31">
        <v>1036.05</v>
      </c>
      <c r="M300" s="31">
        <v>31.731729999999999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5678.85</v>
      </c>
      <c r="D301" s="36">
        <v>5716.6166666666659</v>
      </c>
      <c r="E301" s="36">
        <v>5618.2333333333318</v>
      </c>
      <c r="F301" s="36">
        <v>5557.6166666666659</v>
      </c>
      <c r="G301" s="36">
        <v>5459.2333333333318</v>
      </c>
      <c r="H301" s="36">
        <v>5777.2333333333318</v>
      </c>
      <c r="I301" s="36">
        <v>5875.616666666665</v>
      </c>
      <c r="J301" s="36">
        <v>5936.2333333333318</v>
      </c>
      <c r="K301" s="31">
        <v>5815</v>
      </c>
      <c r="L301" s="31">
        <v>5656</v>
      </c>
      <c r="M301" s="31">
        <v>0.22309000000000001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1587.05</v>
      </c>
      <c r="D302" s="36">
        <v>1580.1333333333332</v>
      </c>
      <c r="E302" s="36">
        <v>1560.2166666666665</v>
      </c>
      <c r="F302" s="36">
        <v>1533.3833333333332</v>
      </c>
      <c r="G302" s="36">
        <v>1513.4666666666665</v>
      </c>
      <c r="H302" s="36">
        <v>1606.9666666666665</v>
      </c>
      <c r="I302" s="36">
        <v>1626.8833333333334</v>
      </c>
      <c r="J302" s="36">
        <v>1653.7166666666665</v>
      </c>
      <c r="K302" s="31">
        <v>1600.05</v>
      </c>
      <c r="L302" s="31">
        <v>1553.3</v>
      </c>
      <c r="M302" s="31">
        <v>15.07747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1215.05</v>
      </c>
      <c r="D303" s="36">
        <v>1209.3500000000001</v>
      </c>
      <c r="E303" s="36">
        <v>1198.7000000000003</v>
      </c>
      <c r="F303" s="36">
        <v>1182.3500000000001</v>
      </c>
      <c r="G303" s="36">
        <v>1171.7000000000003</v>
      </c>
      <c r="H303" s="36">
        <v>1225.7000000000003</v>
      </c>
      <c r="I303" s="36">
        <v>1236.3500000000004</v>
      </c>
      <c r="J303" s="36">
        <v>1252.7000000000003</v>
      </c>
      <c r="K303" s="31">
        <v>1220</v>
      </c>
      <c r="L303" s="31">
        <v>1193</v>
      </c>
      <c r="M303" s="31">
        <v>0.39996999999999999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86.25</v>
      </c>
      <c r="D304" s="36">
        <v>85.566666666666677</v>
      </c>
      <c r="E304" s="36">
        <v>84.833333333333357</v>
      </c>
      <c r="F304" s="36">
        <v>83.416666666666686</v>
      </c>
      <c r="G304" s="36">
        <v>82.683333333333366</v>
      </c>
      <c r="H304" s="36">
        <v>86.983333333333348</v>
      </c>
      <c r="I304" s="36">
        <v>87.716666666666669</v>
      </c>
      <c r="J304" s="36">
        <v>89.13333333333334</v>
      </c>
      <c r="K304" s="31">
        <v>86.3</v>
      </c>
      <c r="L304" s="31">
        <v>84.15</v>
      </c>
      <c r="M304" s="31">
        <v>89.34066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148626.1</v>
      </c>
      <c r="D305" s="36">
        <v>148231.23333333334</v>
      </c>
      <c r="E305" s="36">
        <v>147524.41666666669</v>
      </c>
      <c r="F305" s="36">
        <v>146422.73333333334</v>
      </c>
      <c r="G305" s="36">
        <v>145715.91666666669</v>
      </c>
      <c r="H305" s="36">
        <v>149332.91666666669</v>
      </c>
      <c r="I305" s="36">
        <v>150039.73333333334</v>
      </c>
      <c r="J305" s="36">
        <v>151141.41666666669</v>
      </c>
      <c r="K305" s="31">
        <v>148938.04999999999</v>
      </c>
      <c r="L305" s="31">
        <v>147129.54999999999</v>
      </c>
      <c r="M305" s="31">
        <v>6.5199999999999994E-2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1937.85</v>
      </c>
      <c r="D306" s="36">
        <v>1943.8500000000001</v>
      </c>
      <c r="E306" s="36">
        <v>1926.0000000000002</v>
      </c>
      <c r="F306" s="36">
        <v>1914.15</v>
      </c>
      <c r="G306" s="36">
        <v>1896.3000000000002</v>
      </c>
      <c r="H306" s="36">
        <v>1955.7000000000003</v>
      </c>
      <c r="I306" s="36">
        <v>1973.5500000000002</v>
      </c>
      <c r="J306" s="36">
        <v>1985.4000000000003</v>
      </c>
      <c r="K306" s="31">
        <v>1961.7</v>
      </c>
      <c r="L306" s="31">
        <v>1932</v>
      </c>
      <c r="M306" s="31">
        <v>1.1147199999999999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1117.55</v>
      </c>
      <c r="D307" s="36">
        <v>1126.5166666666667</v>
      </c>
      <c r="E307" s="36">
        <v>1096.0333333333333</v>
      </c>
      <c r="F307" s="36">
        <v>1074.5166666666667</v>
      </c>
      <c r="G307" s="36">
        <v>1044.0333333333333</v>
      </c>
      <c r="H307" s="36">
        <v>1148.0333333333333</v>
      </c>
      <c r="I307" s="36">
        <v>1178.5166666666664</v>
      </c>
      <c r="J307" s="36">
        <v>1200.0333333333333</v>
      </c>
      <c r="K307" s="31">
        <v>1157</v>
      </c>
      <c r="L307" s="31">
        <v>1105</v>
      </c>
      <c r="M307" s="31">
        <v>10.69807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1512.05</v>
      </c>
      <c r="D308" s="36">
        <v>1510.4333333333334</v>
      </c>
      <c r="E308" s="36">
        <v>1487.9166666666667</v>
      </c>
      <c r="F308" s="36">
        <v>1463.7833333333333</v>
      </c>
      <c r="G308" s="36">
        <v>1441.2666666666667</v>
      </c>
      <c r="H308" s="36">
        <v>1534.5666666666668</v>
      </c>
      <c r="I308" s="36">
        <v>1557.0833333333333</v>
      </c>
      <c r="J308" s="36">
        <v>1581.2166666666669</v>
      </c>
      <c r="K308" s="31">
        <v>1532.95</v>
      </c>
      <c r="L308" s="31">
        <v>1486.3</v>
      </c>
      <c r="M308" s="31">
        <v>2.1587399999999999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290.14999999999998</v>
      </c>
      <c r="D309" s="36">
        <v>289.76666666666665</v>
      </c>
      <c r="E309" s="36">
        <v>287.2833333333333</v>
      </c>
      <c r="F309" s="36">
        <v>284.41666666666663</v>
      </c>
      <c r="G309" s="36">
        <v>281.93333333333328</v>
      </c>
      <c r="H309" s="36">
        <v>292.63333333333333</v>
      </c>
      <c r="I309" s="36">
        <v>295.11666666666667</v>
      </c>
      <c r="J309" s="36">
        <v>297.98333333333335</v>
      </c>
      <c r="K309" s="31">
        <v>292.25</v>
      </c>
      <c r="L309" s="31">
        <v>286.89999999999998</v>
      </c>
      <c r="M309" s="31">
        <v>32.316479999999999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1853.65</v>
      </c>
      <c r="D310" s="36">
        <v>1844.7166666666665</v>
      </c>
      <c r="E310" s="36">
        <v>1829.4333333333329</v>
      </c>
      <c r="F310" s="36">
        <v>1805.2166666666665</v>
      </c>
      <c r="G310" s="36">
        <v>1789.9333333333329</v>
      </c>
      <c r="H310" s="36">
        <v>1868.9333333333329</v>
      </c>
      <c r="I310" s="36">
        <v>1884.2166666666662</v>
      </c>
      <c r="J310" s="36">
        <v>1908.4333333333329</v>
      </c>
      <c r="K310" s="31">
        <v>1860</v>
      </c>
      <c r="L310" s="31">
        <v>1820.5</v>
      </c>
      <c r="M310" s="31">
        <v>18.305620000000001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420.65</v>
      </c>
      <c r="D311" s="36">
        <v>422.08333333333331</v>
      </c>
      <c r="E311" s="36">
        <v>414.86666666666662</v>
      </c>
      <c r="F311" s="36">
        <v>409.08333333333331</v>
      </c>
      <c r="G311" s="36">
        <v>401.86666666666662</v>
      </c>
      <c r="H311" s="36">
        <v>427.86666666666662</v>
      </c>
      <c r="I311" s="36">
        <v>435.08333333333331</v>
      </c>
      <c r="J311" s="36">
        <v>440.86666666666662</v>
      </c>
      <c r="K311" s="31">
        <v>429.3</v>
      </c>
      <c r="L311" s="31">
        <v>416.3</v>
      </c>
      <c r="M311" s="31">
        <v>1.6136900000000001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602.35</v>
      </c>
      <c r="D312" s="36">
        <v>602.13333333333333</v>
      </c>
      <c r="E312" s="36">
        <v>594.11666666666667</v>
      </c>
      <c r="F312" s="36">
        <v>585.88333333333333</v>
      </c>
      <c r="G312" s="36">
        <v>577.86666666666667</v>
      </c>
      <c r="H312" s="36">
        <v>610.36666666666667</v>
      </c>
      <c r="I312" s="36">
        <v>618.38333333333333</v>
      </c>
      <c r="J312" s="36">
        <v>626.61666666666667</v>
      </c>
      <c r="K312" s="31">
        <v>610.15</v>
      </c>
      <c r="L312" s="31">
        <v>593.9</v>
      </c>
      <c r="M312" s="31">
        <v>3.5328599999999999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184.2</v>
      </c>
      <c r="D313" s="36">
        <v>183.73333333333335</v>
      </c>
      <c r="E313" s="36">
        <v>180.76666666666671</v>
      </c>
      <c r="F313" s="36">
        <v>177.33333333333337</v>
      </c>
      <c r="G313" s="36">
        <v>174.36666666666673</v>
      </c>
      <c r="H313" s="36">
        <v>187.16666666666669</v>
      </c>
      <c r="I313" s="36">
        <v>190.13333333333333</v>
      </c>
      <c r="J313" s="36">
        <v>193.56666666666666</v>
      </c>
      <c r="K313" s="31">
        <v>186.7</v>
      </c>
      <c r="L313" s="31">
        <v>180.3</v>
      </c>
      <c r="M313" s="31">
        <v>66.994810000000001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273.2</v>
      </c>
      <c r="D314" s="36">
        <v>276.21666666666664</v>
      </c>
      <c r="E314" s="36">
        <v>265.5333333333333</v>
      </c>
      <c r="F314" s="36">
        <v>257.86666666666667</v>
      </c>
      <c r="G314" s="36">
        <v>247.18333333333334</v>
      </c>
      <c r="H314" s="36">
        <v>283.88333333333327</v>
      </c>
      <c r="I314" s="36">
        <v>294.56666666666655</v>
      </c>
      <c r="J314" s="36">
        <v>302.23333333333323</v>
      </c>
      <c r="K314" s="31">
        <v>286.89999999999998</v>
      </c>
      <c r="L314" s="31">
        <v>268.55</v>
      </c>
      <c r="M314" s="31">
        <v>132.75282000000001</v>
      </c>
      <c r="N314" s="1"/>
      <c r="O314" s="1"/>
    </row>
    <row r="315" spans="1:15" ht="12.75" customHeight="1">
      <c r="A315" s="33">
        <v>305</v>
      </c>
      <c r="B315" s="53" t="s">
        <v>844</v>
      </c>
      <c r="C315" s="31">
        <v>2192.0500000000002</v>
      </c>
      <c r="D315" s="36">
        <v>2204.35</v>
      </c>
      <c r="E315" s="36">
        <v>2163.6999999999998</v>
      </c>
      <c r="F315" s="36">
        <v>2135.35</v>
      </c>
      <c r="G315" s="36">
        <v>2094.6999999999998</v>
      </c>
      <c r="H315" s="36">
        <v>2232.6999999999998</v>
      </c>
      <c r="I315" s="36">
        <v>2273.3500000000004</v>
      </c>
      <c r="J315" s="36">
        <v>2301.6999999999998</v>
      </c>
      <c r="K315" s="31">
        <v>2245</v>
      </c>
      <c r="L315" s="31">
        <v>2176</v>
      </c>
      <c r="M315" s="31">
        <v>1.71574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536.20000000000005</v>
      </c>
      <c r="D316" s="36">
        <v>532.7833333333333</v>
      </c>
      <c r="E316" s="36">
        <v>528.16666666666663</v>
      </c>
      <c r="F316" s="36">
        <v>520.13333333333333</v>
      </c>
      <c r="G316" s="36">
        <v>515.51666666666665</v>
      </c>
      <c r="H316" s="36">
        <v>540.81666666666661</v>
      </c>
      <c r="I316" s="36">
        <v>545.43333333333339</v>
      </c>
      <c r="J316" s="36">
        <v>553.46666666666658</v>
      </c>
      <c r="K316" s="31">
        <v>537.4</v>
      </c>
      <c r="L316" s="31">
        <v>524.75</v>
      </c>
      <c r="M316" s="31">
        <v>12.035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11446.45</v>
      </c>
      <c r="D317" s="36">
        <v>11414.083333333334</v>
      </c>
      <c r="E317" s="36">
        <v>11348.216666666667</v>
      </c>
      <c r="F317" s="36">
        <v>11249.983333333334</v>
      </c>
      <c r="G317" s="36">
        <v>11184.116666666667</v>
      </c>
      <c r="H317" s="36">
        <v>11512.316666666668</v>
      </c>
      <c r="I317" s="36">
        <v>11578.183333333332</v>
      </c>
      <c r="J317" s="36">
        <v>11676.416666666668</v>
      </c>
      <c r="K317" s="31">
        <v>11479.95</v>
      </c>
      <c r="L317" s="31">
        <v>11315.85</v>
      </c>
      <c r="M317" s="31">
        <v>3.55044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3062.55</v>
      </c>
      <c r="D318" s="36">
        <v>3079.1</v>
      </c>
      <c r="E318" s="36">
        <v>3018.45</v>
      </c>
      <c r="F318" s="36">
        <v>2974.35</v>
      </c>
      <c r="G318" s="36">
        <v>2913.7</v>
      </c>
      <c r="H318" s="36">
        <v>3123.2</v>
      </c>
      <c r="I318" s="36">
        <v>3183.8500000000004</v>
      </c>
      <c r="J318" s="36">
        <v>3227.95</v>
      </c>
      <c r="K318" s="31">
        <v>3139.75</v>
      </c>
      <c r="L318" s="31">
        <v>3035</v>
      </c>
      <c r="M318" s="31">
        <v>0.70174000000000003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964.8</v>
      </c>
      <c r="D319" s="36">
        <v>968.93333333333339</v>
      </c>
      <c r="E319" s="36">
        <v>952.91666666666674</v>
      </c>
      <c r="F319" s="36">
        <v>941.0333333333333</v>
      </c>
      <c r="G319" s="36">
        <v>925.01666666666665</v>
      </c>
      <c r="H319" s="36">
        <v>980.81666666666683</v>
      </c>
      <c r="I319" s="36">
        <v>996.83333333333348</v>
      </c>
      <c r="J319" s="36">
        <v>1008.7166666666669</v>
      </c>
      <c r="K319" s="31">
        <v>984.95</v>
      </c>
      <c r="L319" s="31">
        <v>957.05</v>
      </c>
      <c r="M319" s="31">
        <v>4.1454000000000004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866.15</v>
      </c>
      <c r="D320" s="36">
        <v>858.56666666666661</v>
      </c>
      <c r="E320" s="36">
        <v>847.58333333333326</v>
      </c>
      <c r="F320" s="36">
        <v>829.01666666666665</v>
      </c>
      <c r="G320" s="36">
        <v>818.0333333333333</v>
      </c>
      <c r="H320" s="36">
        <v>877.13333333333321</v>
      </c>
      <c r="I320" s="36">
        <v>888.11666666666656</v>
      </c>
      <c r="J320" s="36">
        <v>906.68333333333317</v>
      </c>
      <c r="K320" s="31">
        <v>869.55</v>
      </c>
      <c r="L320" s="31">
        <v>840</v>
      </c>
      <c r="M320" s="31">
        <v>10.5496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2136.75</v>
      </c>
      <c r="D321" s="36">
        <v>2138.9166666666665</v>
      </c>
      <c r="E321" s="36">
        <v>2117.833333333333</v>
      </c>
      <c r="F321" s="36">
        <v>2098.9166666666665</v>
      </c>
      <c r="G321" s="36">
        <v>2077.833333333333</v>
      </c>
      <c r="H321" s="36">
        <v>2157.833333333333</v>
      </c>
      <c r="I321" s="36">
        <v>2178.9166666666661</v>
      </c>
      <c r="J321" s="36">
        <v>2197.833333333333</v>
      </c>
      <c r="K321" s="31">
        <v>2160</v>
      </c>
      <c r="L321" s="31">
        <v>2120</v>
      </c>
      <c r="M321" s="31">
        <v>3.7484700000000002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711.85</v>
      </c>
      <c r="D322" s="36">
        <v>714.46666666666658</v>
      </c>
      <c r="E322" s="36">
        <v>701.93333333333317</v>
      </c>
      <c r="F322" s="36">
        <v>692.01666666666654</v>
      </c>
      <c r="G322" s="36">
        <v>679.48333333333312</v>
      </c>
      <c r="H322" s="36">
        <v>724.38333333333321</v>
      </c>
      <c r="I322" s="36">
        <v>736.91666666666674</v>
      </c>
      <c r="J322" s="36">
        <v>746.83333333333326</v>
      </c>
      <c r="K322" s="31">
        <v>727</v>
      </c>
      <c r="L322" s="31">
        <v>704.55</v>
      </c>
      <c r="M322" s="31">
        <v>7.4301500000000003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1150.8499999999999</v>
      </c>
      <c r="D323" s="36">
        <v>1152.9166666666667</v>
      </c>
      <c r="E323" s="36">
        <v>1123.8333333333335</v>
      </c>
      <c r="F323" s="36">
        <v>1096.8166666666668</v>
      </c>
      <c r="G323" s="36">
        <v>1067.7333333333336</v>
      </c>
      <c r="H323" s="36">
        <v>1179.9333333333334</v>
      </c>
      <c r="I323" s="36">
        <v>1209.0166666666669</v>
      </c>
      <c r="J323" s="36">
        <v>1236.0333333333333</v>
      </c>
      <c r="K323" s="31">
        <v>1182</v>
      </c>
      <c r="L323" s="31">
        <v>1125.9000000000001</v>
      </c>
      <c r="M323" s="31">
        <v>2.5981399999999999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1747.05</v>
      </c>
      <c r="D324" s="36">
        <v>1755.7</v>
      </c>
      <c r="E324" s="36">
        <v>1721.4</v>
      </c>
      <c r="F324" s="36">
        <v>1695.75</v>
      </c>
      <c r="G324" s="36">
        <v>1661.45</v>
      </c>
      <c r="H324" s="36">
        <v>1781.3500000000001</v>
      </c>
      <c r="I324" s="36">
        <v>1815.6499999999999</v>
      </c>
      <c r="J324" s="36">
        <v>1841.3000000000002</v>
      </c>
      <c r="K324" s="31">
        <v>1790</v>
      </c>
      <c r="L324" s="31">
        <v>1730.05</v>
      </c>
      <c r="M324" s="31">
        <v>2.73732</v>
      </c>
      <c r="N324" s="1"/>
      <c r="O324" s="1"/>
    </row>
    <row r="325" spans="1:15" ht="12.75" customHeight="1">
      <c r="A325" s="33">
        <v>315</v>
      </c>
      <c r="B325" s="53" t="s">
        <v>843</v>
      </c>
      <c r="C325" s="31">
        <v>427.5</v>
      </c>
      <c r="D325" s="36">
        <v>433.95</v>
      </c>
      <c r="E325" s="36">
        <v>417.95</v>
      </c>
      <c r="F325" s="36">
        <v>408.4</v>
      </c>
      <c r="G325" s="36">
        <v>392.4</v>
      </c>
      <c r="H325" s="36">
        <v>443.5</v>
      </c>
      <c r="I325" s="36">
        <v>459.5</v>
      </c>
      <c r="J325" s="36">
        <v>469.05</v>
      </c>
      <c r="K325" s="31">
        <v>449.95</v>
      </c>
      <c r="L325" s="31">
        <v>424.4</v>
      </c>
      <c r="M325" s="31">
        <v>20.715319999999998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71.75</v>
      </c>
      <c r="D326" s="36">
        <v>72.116666666666674</v>
      </c>
      <c r="E326" s="36">
        <v>70.933333333333351</v>
      </c>
      <c r="F326" s="36">
        <v>70.116666666666674</v>
      </c>
      <c r="G326" s="36">
        <v>68.933333333333351</v>
      </c>
      <c r="H326" s="36">
        <v>72.933333333333351</v>
      </c>
      <c r="I326" s="36">
        <v>74.116666666666688</v>
      </c>
      <c r="J326" s="36">
        <v>74.933333333333351</v>
      </c>
      <c r="K326" s="31">
        <v>73.3</v>
      </c>
      <c r="L326" s="31">
        <v>71.3</v>
      </c>
      <c r="M326" s="31">
        <v>51.397530000000003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1757.3</v>
      </c>
      <c r="D327" s="36">
        <v>1754.2833333333335</v>
      </c>
      <c r="E327" s="36">
        <v>1734.0666666666671</v>
      </c>
      <c r="F327" s="36">
        <v>1710.8333333333335</v>
      </c>
      <c r="G327" s="36">
        <v>1690.616666666667</v>
      </c>
      <c r="H327" s="36">
        <v>1777.5166666666671</v>
      </c>
      <c r="I327" s="36">
        <v>1797.7333333333338</v>
      </c>
      <c r="J327" s="36">
        <v>1820.9666666666672</v>
      </c>
      <c r="K327" s="31">
        <v>1774.5</v>
      </c>
      <c r="L327" s="31">
        <v>1731.05</v>
      </c>
      <c r="M327" s="31">
        <v>0.79876999999999998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2764.85</v>
      </c>
      <c r="D328" s="36">
        <v>2772.1833333333329</v>
      </c>
      <c r="E328" s="36">
        <v>2722.3666666666659</v>
      </c>
      <c r="F328" s="36">
        <v>2679.8833333333328</v>
      </c>
      <c r="G328" s="36">
        <v>2630.0666666666657</v>
      </c>
      <c r="H328" s="36">
        <v>2814.6666666666661</v>
      </c>
      <c r="I328" s="36">
        <v>2864.4833333333327</v>
      </c>
      <c r="J328" s="36">
        <v>2906.9666666666662</v>
      </c>
      <c r="K328" s="31">
        <v>2822</v>
      </c>
      <c r="L328" s="31">
        <v>2729.7</v>
      </c>
      <c r="M328" s="31">
        <v>3.3233100000000002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3708.05</v>
      </c>
      <c r="D329" s="36">
        <v>3721.7000000000003</v>
      </c>
      <c r="E329" s="36">
        <v>3677.4000000000005</v>
      </c>
      <c r="F329" s="36">
        <v>3646.7500000000005</v>
      </c>
      <c r="G329" s="36">
        <v>3602.4500000000007</v>
      </c>
      <c r="H329" s="36">
        <v>3752.3500000000004</v>
      </c>
      <c r="I329" s="36">
        <v>3796.6500000000005</v>
      </c>
      <c r="J329" s="36">
        <v>3827.3</v>
      </c>
      <c r="K329" s="31">
        <v>3766</v>
      </c>
      <c r="L329" s="31">
        <v>3691.05</v>
      </c>
      <c r="M329" s="31">
        <v>4.5094399999999997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1338.5</v>
      </c>
      <c r="D330" s="36">
        <v>1347.3</v>
      </c>
      <c r="E330" s="36">
        <v>1327.6999999999998</v>
      </c>
      <c r="F330" s="36">
        <v>1316.8999999999999</v>
      </c>
      <c r="G330" s="36">
        <v>1297.2999999999997</v>
      </c>
      <c r="H330" s="36">
        <v>1358.1</v>
      </c>
      <c r="I330" s="36">
        <v>1377.6999999999998</v>
      </c>
      <c r="J330" s="36">
        <v>1388.5</v>
      </c>
      <c r="K330" s="31">
        <v>1366.9</v>
      </c>
      <c r="L330" s="31">
        <v>1336.5</v>
      </c>
      <c r="M330" s="31">
        <v>4.1707799999999997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1041.1500000000001</v>
      </c>
      <c r="D331" s="36">
        <v>1051.1166666666668</v>
      </c>
      <c r="E331" s="36">
        <v>1022.2333333333336</v>
      </c>
      <c r="F331" s="36">
        <v>1003.3166666666668</v>
      </c>
      <c r="G331" s="36">
        <v>974.43333333333362</v>
      </c>
      <c r="H331" s="36">
        <v>1070.0333333333335</v>
      </c>
      <c r="I331" s="36">
        <v>1098.9166666666667</v>
      </c>
      <c r="J331" s="36">
        <v>1117.8333333333335</v>
      </c>
      <c r="K331" s="31">
        <v>1080</v>
      </c>
      <c r="L331" s="31">
        <v>1032.2</v>
      </c>
      <c r="M331" s="31">
        <v>31.02666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142.6</v>
      </c>
      <c r="D332" s="36">
        <v>144</v>
      </c>
      <c r="E332" s="36">
        <v>140.6</v>
      </c>
      <c r="F332" s="36">
        <v>138.6</v>
      </c>
      <c r="G332" s="36">
        <v>135.19999999999999</v>
      </c>
      <c r="H332" s="36">
        <v>146</v>
      </c>
      <c r="I332" s="36">
        <v>149.39999999999998</v>
      </c>
      <c r="J332" s="36">
        <v>151.4</v>
      </c>
      <c r="K332" s="31">
        <v>147.4</v>
      </c>
      <c r="L332" s="31">
        <v>142</v>
      </c>
      <c r="M332" s="31">
        <v>278.98133000000001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226.2</v>
      </c>
      <c r="D333" s="36">
        <v>227.83333333333334</v>
      </c>
      <c r="E333" s="36">
        <v>223.86666666666667</v>
      </c>
      <c r="F333" s="36">
        <v>221.53333333333333</v>
      </c>
      <c r="G333" s="36">
        <v>217.56666666666666</v>
      </c>
      <c r="H333" s="36">
        <v>230.16666666666669</v>
      </c>
      <c r="I333" s="36">
        <v>234.13333333333333</v>
      </c>
      <c r="J333" s="36">
        <v>236.4666666666667</v>
      </c>
      <c r="K333" s="31">
        <v>231.8</v>
      </c>
      <c r="L333" s="31">
        <v>225.5</v>
      </c>
      <c r="M333" s="31">
        <v>29.139800000000001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94.8</v>
      </c>
      <c r="D334" s="36">
        <v>95.899999999999991</v>
      </c>
      <c r="E334" s="36">
        <v>93.09999999999998</v>
      </c>
      <c r="F334" s="36">
        <v>91.399999999999991</v>
      </c>
      <c r="G334" s="36">
        <v>88.59999999999998</v>
      </c>
      <c r="H334" s="36">
        <v>97.59999999999998</v>
      </c>
      <c r="I334" s="36">
        <v>100.39999999999999</v>
      </c>
      <c r="J334" s="36">
        <v>102.09999999999998</v>
      </c>
      <c r="K334" s="31">
        <v>98.7</v>
      </c>
      <c r="L334" s="31">
        <v>94.2</v>
      </c>
      <c r="M334" s="31">
        <v>1340.7264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255.3</v>
      </c>
      <c r="D335" s="36">
        <v>254.66666666666666</v>
      </c>
      <c r="E335" s="36">
        <v>251.0333333333333</v>
      </c>
      <c r="F335" s="36">
        <v>246.76666666666665</v>
      </c>
      <c r="G335" s="36">
        <v>243.1333333333333</v>
      </c>
      <c r="H335" s="36">
        <v>258.93333333333328</v>
      </c>
      <c r="I335" s="36">
        <v>262.56666666666672</v>
      </c>
      <c r="J335" s="36">
        <v>266.83333333333331</v>
      </c>
      <c r="K335" s="31">
        <v>258.3</v>
      </c>
      <c r="L335" s="31">
        <v>250.4</v>
      </c>
      <c r="M335" s="31">
        <v>36.855080000000001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240.95</v>
      </c>
      <c r="D336" s="36">
        <v>242.91666666666666</v>
      </c>
      <c r="E336" s="36">
        <v>237.23333333333332</v>
      </c>
      <c r="F336" s="36">
        <v>233.51666666666665</v>
      </c>
      <c r="G336" s="36">
        <v>227.83333333333331</v>
      </c>
      <c r="H336" s="36">
        <v>246.63333333333333</v>
      </c>
      <c r="I336" s="36">
        <v>252.31666666666666</v>
      </c>
      <c r="J336" s="36">
        <v>256.0333333333333</v>
      </c>
      <c r="K336" s="31">
        <v>248.6</v>
      </c>
      <c r="L336" s="31">
        <v>239.2</v>
      </c>
      <c r="M336" s="31">
        <v>186.76447999999999</v>
      </c>
      <c r="N336" s="1"/>
      <c r="O336" s="1"/>
    </row>
    <row r="337" spans="1:15" ht="12.75" customHeight="1">
      <c r="A337" s="33">
        <v>327</v>
      </c>
      <c r="B337" s="53" t="s">
        <v>841</v>
      </c>
      <c r="C337" s="31">
        <v>63.25</v>
      </c>
      <c r="D337" s="36">
        <v>63.550000000000004</v>
      </c>
      <c r="E337" s="36">
        <v>62.45</v>
      </c>
      <c r="F337" s="36">
        <v>61.65</v>
      </c>
      <c r="G337" s="36">
        <v>60.55</v>
      </c>
      <c r="H337" s="36">
        <v>64.350000000000009</v>
      </c>
      <c r="I337" s="36">
        <v>65.450000000000017</v>
      </c>
      <c r="J337" s="36">
        <v>66.250000000000014</v>
      </c>
      <c r="K337" s="31">
        <v>64.650000000000006</v>
      </c>
      <c r="L337" s="31">
        <v>62.75</v>
      </c>
      <c r="M337" s="31">
        <v>87.421430000000001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345.7</v>
      </c>
      <c r="D338" s="36">
        <v>343.33333333333331</v>
      </c>
      <c r="E338" s="36">
        <v>340.16666666666663</v>
      </c>
      <c r="F338" s="36">
        <v>334.63333333333333</v>
      </c>
      <c r="G338" s="36">
        <v>331.46666666666664</v>
      </c>
      <c r="H338" s="36">
        <v>348.86666666666662</v>
      </c>
      <c r="I338" s="36">
        <v>352.03333333333325</v>
      </c>
      <c r="J338" s="36">
        <v>357.56666666666661</v>
      </c>
      <c r="K338" s="31">
        <v>346.5</v>
      </c>
      <c r="L338" s="31">
        <v>337.8</v>
      </c>
      <c r="M338" s="31">
        <v>193.40526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1359</v>
      </c>
      <c r="D339" s="36">
        <v>1356.8166666666666</v>
      </c>
      <c r="E339" s="36">
        <v>1346.6333333333332</v>
      </c>
      <c r="F339" s="36">
        <v>1334.2666666666667</v>
      </c>
      <c r="G339" s="36">
        <v>1324.0833333333333</v>
      </c>
      <c r="H339" s="36">
        <v>1369.1833333333332</v>
      </c>
      <c r="I339" s="36">
        <v>1379.3666666666666</v>
      </c>
      <c r="J339" s="36">
        <v>1391.7333333333331</v>
      </c>
      <c r="K339" s="31">
        <v>1367</v>
      </c>
      <c r="L339" s="31">
        <v>1344.45</v>
      </c>
      <c r="M339" s="31">
        <v>2.1918099999999998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160.25</v>
      </c>
      <c r="D340" s="36">
        <v>161.20000000000002</v>
      </c>
      <c r="E340" s="36">
        <v>158.40000000000003</v>
      </c>
      <c r="F340" s="36">
        <v>156.55000000000001</v>
      </c>
      <c r="G340" s="36">
        <v>153.75000000000003</v>
      </c>
      <c r="H340" s="36">
        <v>163.05000000000004</v>
      </c>
      <c r="I340" s="36">
        <v>165.85000000000005</v>
      </c>
      <c r="J340" s="36">
        <v>167.70000000000005</v>
      </c>
      <c r="K340" s="31">
        <v>164</v>
      </c>
      <c r="L340" s="31">
        <v>159.35</v>
      </c>
      <c r="M340" s="31">
        <v>156.72506000000001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3203.5</v>
      </c>
      <c r="D341" s="36">
        <v>3187.8333333333335</v>
      </c>
      <c r="E341" s="36">
        <v>3156.666666666667</v>
      </c>
      <c r="F341" s="36">
        <v>3109.8333333333335</v>
      </c>
      <c r="G341" s="36">
        <v>3078.666666666667</v>
      </c>
      <c r="H341" s="36">
        <v>3234.666666666667</v>
      </c>
      <c r="I341" s="36">
        <v>3265.8333333333339</v>
      </c>
      <c r="J341" s="36">
        <v>3312.666666666667</v>
      </c>
      <c r="K341" s="31">
        <v>3219</v>
      </c>
      <c r="L341" s="31">
        <v>3141</v>
      </c>
      <c r="M341" s="31">
        <v>1.569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833.3</v>
      </c>
      <c r="D342" s="36">
        <v>840.15</v>
      </c>
      <c r="E342" s="36">
        <v>820.65</v>
      </c>
      <c r="F342" s="36">
        <v>808</v>
      </c>
      <c r="G342" s="36">
        <v>788.5</v>
      </c>
      <c r="H342" s="36">
        <v>852.8</v>
      </c>
      <c r="I342" s="36">
        <v>872.3</v>
      </c>
      <c r="J342" s="36">
        <v>884.94999999999993</v>
      </c>
      <c r="K342" s="31">
        <v>859.65</v>
      </c>
      <c r="L342" s="31">
        <v>827.5</v>
      </c>
      <c r="M342" s="31">
        <v>1.2599899999999999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2539.4</v>
      </c>
      <c r="D343" s="36">
        <v>2526.1000000000004</v>
      </c>
      <c r="E343" s="36">
        <v>2510.4000000000005</v>
      </c>
      <c r="F343" s="36">
        <v>2481.4</v>
      </c>
      <c r="G343" s="36">
        <v>2465.7000000000003</v>
      </c>
      <c r="H343" s="36">
        <v>2555.1000000000008</v>
      </c>
      <c r="I343" s="36">
        <v>2570.8000000000006</v>
      </c>
      <c r="J343" s="36">
        <v>2599.8000000000011</v>
      </c>
      <c r="K343" s="31">
        <v>2541.8000000000002</v>
      </c>
      <c r="L343" s="31">
        <v>2497.1</v>
      </c>
      <c r="M343" s="31">
        <v>6.3144400000000003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119</v>
      </c>
      <c r="D344" s="36">
        <v>118.7</v>
      </c>
      <c r="E344" s="36">
        <v>116.4</v>
      </c>
      <c r="F344" s="36">
        <v>113.8</v>
      </c>
      <c r="G344" s="36">
        <v>111.5</v>
      </c>
      <c r="H344" s="36">
        <v>121.30000000000001</v>
      </c>
      <c r="I344" s="36">
        <v>123.6</v>
      </c>
      <c r="J344" s="36">
        <v>126.20000000000002</v>
      </c>
      <c r="K344" s="31">
        <v>121</v>
      </c>
      <c r="L344" s="31">
        <v>116.1</v>
      </c>
      <c r="M344" s="31">
        <v>9.6689600000000002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502.75</v>
      </c>
      <c r="D345" s="36">
        <v>505.91666666666669</v>
      </c>
      <c r="E345" s="36">
        <v>496.83333333333337</v>
      </c>
      <c r="F345" s="36">
        <v>490.91666666666669</v>
      </c>
      <c r="G345" s="36">
        <v>481.83333333333337</v>
      </c>
      <c r="H345" s="36">
        <v>511.83333333333337</v>
      </c>
      <c r="I345" s="36">
        <v>520.91666666666674</v>
      </c>
      <c r="J345" s="36">
        <v>526.83333333333337</v>
      </c>
      <c r="K345" s="31">
        <v>515</v>
      </c>
      <c r="L345" s="31">
        <v>500</v>
      </c>
      <c r="M345" s="31">
        <v>3.2110300000000001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345</v>
      </c>
      <c r="D346" s="36">
        <v>347.0333333333333</v>
      </c>
      <c r="E346" s="36">
        <v>341.06666666666661</v>
      </c>
      <c r="F346" s="36">
        <v>337.13333333333333</v>
      </c>
      <c r="G346" s="36">
        <v>331.16666666666663</v>
      </c>
      <c r="H346" s="36">
        <v>350.96666666666658</v>
      </c>
      <c r="I346" s="36">
        <v>356.93333333333328</v>
      </c>
      <c r="J346" s="36">
        <v>360.86666666666656</v>
      </c>
      <c r="K346" s="31">
        <v>353</v>
      </c>
      <c r="L346" s="31">
        <v>343.1</v>
      </c>
      <c r="M346" s="31">
        <v>4.2208199999999998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1309.5</v>
      </c>
      <c r="D347" s="36">
        <v>1308</v>
      </c>
      <c r="E347" s="36">
        <v>1297.5</v>
      </c>
      <c r="F347" s="36">
        <v>1285.5</v>
      </c>
      <c r="G347" s="36">
        <v>1275</v>
      </c>
      <c r="H347" s="36">
        <v>1320</v>
      </c>
      <c r="I347" s="36">
        <v>1330.5</v>
      </c>
      <c r="J347" s="36">
        <v>1342.5</v>
      </c>
      <c r="K347" s="31">
        <v>1318.5</v>
      </c>
      <c r="L347" s="31">
        <v>1296</v>
      </c>
      <c r="M347" s="31">
        <v>4.6757600000000004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276.60000000000002</v>
      </c>
      <c r="D348" s="36">
        <v>277.26666666666665</v>
      </c>
      <c r="E348" s="36">
        <v>273.38333333333333</v>
      </c>
      <c r="F348" s="36">
        <v>270.16666666666669</v>
      </c>
      <c r="G348" s="36">
        <v>266.28333333333336</v>
      </c>
      <c r="H348" s="36">
        <v>280.48333333333329</v>
      </c>
      <c r="I348" s="36">
        <v>284.36666666666662</v>
      </c>
      <c r="J348" s="36">
        <v>287.58333333333326</v>
      </c>
      <c r="K348" s="31">
        <v>281.14999999999998</v>
      </c>
      <c r="L348" s="31">
        <v>274.05</v>
      </c>
      <c r="M348" s="31">
        <v>189.68785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604.70000000000005</v>
      </c>
      <c r="D349" s="36">
        <v>602.9</v>
      </c>
      <c r="E349" s="36">
        <v>575.79999999999995</v>
      </c>
      <c r="F349" s="36">
        <v>546.9</v>
      </c>
      <c r="G349" s="36">
        <v>519.79999999999995</v>
      </c>
      <c r="H349" s="36">
        <v>631.79999999999995</v>
      </c>
      <c r="I349" s="36">
        <v>658.90000000000009</v>
      </c>
      <c r="J349" s="36">
        <v>687.8</v>
      </c>
      <c r="K349" s="31">
        <v>630</v>
      </c>
      <c r="L349" s="31">
        <v>574</v>
      </c>
      <c r="M349" s="31">
        <v>129.97336000000001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2089.75</v>
      </c>
      <c r="D350" s="36">
        <v>2100.75</v>
      </c>
      <c r="E350" s="36">
        <v>2054.6999999999998</v>
      </c>
      <c r="F350" s="36">
        <v>2019.6499999999996</v>
      </c>
      <c r="G350" s="36">
        <v>1973.5999999999995</v>
      </c>
      <c r="H350" s="36">
        <v>2135.8000000000002</v>
      </c>
      <c r="I350" s="36">
        <v>2181.8500000000004</v>
      </c>
      <c r="J350" s="36">
        <v>2216.9000000000005</v>
      </c>
      <c r="K350" s="31">
        <v>2146.8000000000002</v>
      </c>
      <c r="L350" s="31">
        <v>2065.6999999999998</v>
      </c>
      <c r="M350" s="31">
        <v>15.3424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376.25</v>
      </c>
      <c r="D351" s="36">
        <v>376.25</v>
      </c>
      <c r="E351" s="36">
        <v>376.25</v>
      </c>
      <c r="F351" s="36">
        <v>376.25</v>
      </c>
      <c r="G351" s="36">
        <v>376.25</v>
      </c>
      <c r="H351" s="36">
        <v>376.25</v>
      </c>
      <c r="I351" s="36">
        <v>376.25</v>
      </c>
      <c r="J351" s="36">
        <v>376.25</v>
      </c>
      <c r="K351" s="31">
        <v>376.25</v>
      </c>
      <c r="L351" s="31">
        <v>376.25</v>
      </c>
      <c r="M351" s="31">
        <v>10.09337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7796.25</v>
      </c>
      <c r="D352" s="36">
        <v>7806.083333333333</v>
      </c>
      <c r="E352" s="36">
        <v>7690.1666666666661</v>
      </c>
      <c r="F352" s="36">
        <v>7584.083333333333</v>
      </c>
      <c r="G352" s="36">
        <v>7468.1666666666661</v>
      </c>
      <c r="H352" s="36">
        <v>7912.1666666666661</v>
      </c>
      <c r="I352" s="36">
        <v>8028.0833333333321</v>
      </c>
      <c r="J352" s="36">
        <v>8134.1666666666661</v>
      </c>
      <c r="K352" s="31">
        <v>7922</v>
      </c>
      <c r="L352" s="31">
        <v>7700</v>
      </c>
      <c r="M352" s="31">
        <v>1.2686200000000001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208.55</v>
      </c>
      <c r="D353" s="36">
        <v>208.9</v>
      </c>
      <c r="E353" s="36">
        <v>206.5</v>
      </c>
      <c r="F353" s="36">
        <v>204.45</v>
      </c>
      <c r="G353" s="36">
        <v>202.04999999999998</v>
      </c>
      <c r="H353" s="36">
        <v>210.95000000000002</v>
      </c>
      <c r="I353" s="36">
        <v>213.35000000000005</v>
      </c>
      <c r="J353" s="36">
        <v>215.40000000000003</v>
      </c>
      <c r="K353" s="31">
        <v>211.3</v>
      </c>
      <c r="L353" s="31">
        <v>206.85</v>
      </c>
      <c r="M353" s="31">
        <v>3.1478799999999998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996.2</v>
      </c>
      <c r="D354" s="36">
        <v>993.2833333333333</v>
      </c>
      <c r="E354" s="36">
        <v>981.91666666666663</v>
      </c>
      <c r="F354" s="36">
        <v>967.63333333333333</v>
      </c>
      <c r="G354" s="36">
        <v>956.26666666666665</v>
      </c>
      <c r="H354" s="36">
        <v>1007.5666666666666</v>
      </c>
      <c r="I354" s="36">
        <v>1018.9333333333334</v>
      </c>
      <c r="J354" s="36">
        <v>1033.2166666666667</v>
      </c>
      <c r="K354" s="31">
        <v>1004.65</v>
      </c>
      <c r="L354" s="31">
        <v>979</v>
      </c>
      <c r="M354" s="31">
        <v>11.21846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313.14999999999998</v>
      </c>
      <c r="D355" s="36">
        <v>314.63333333333333</v>
      </c>
      <c r="E355" s="36">
        <v>310.76666666666665</v>
      </c>
      <c r="F355" s="36">
        <v>308.38333333333333</v>
      </c>
      <c r="G355" s="36">
        <v>304.51666666666665</v>
      </c>
      <c r="H355" s="36">
        <v>317.01666666666665</v>
      </c>
      <c r="I355" s="36">
        <v>320.88333333333333</v>
      </c>
      <c r="J355" s="36">
        <v>323.26666666666665</v>
      </c>
      <c r="K355" s="31">
        <v>318.5</v>
      </c>
      <c r="L355" s="31">
        <v>312.25</v>
      </c>
      <c r="M355" s="31">
        <v>17.782330000000002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3683.4</v>
      </c>
      <c r="D356" s="36">
        <v>3676.2166666666667</v>
      </c>
      <c r="E356" s="36">
        <v>3657.4333333333334</v>
      </c>
      <c r="F356" s="36">
        <v>3631.4666666666667</v>
      </c>
      <c r="G356" s="36">
        <v>3612.6833333333334</v>
      </c>
      <c r="H356" s="36">
        <v>3702.1833333333334</v>
      </c>
      <c r="I356" s="36">
        <v>3720.9666666666672</v>
      </c>
      <c r="J356" s="36">
        <v>3746.9333333333334</v>
      </c>
      <c r="K356" s="31">
        <v>3695</v>
      </c>
      <c r="L356" s="31">
        <v>3650.25</v>
      </c>
      <c r="M356" s="31">
        <v>3.0495199999999998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742.7</v>
      </c>
      <c r="D357" s="36">
        <v>748.36666666666667</v>
      </c>
      <c r="E357" s="36">
        <v>735.33333333333337</v>
      </c>
      <c r="F357" s="36">
        <v>727.9666666666667</v>
      </c>
      <c r="G357" s="36">
        <v>714.93333333333339</v>
      </c>
      <c r="H357" s="36">
        <v>755.73333333333335</v>
      </c>
      <c r="I357" s="36">
        <v>768.76666666666665</v>
      </c>
      <c r="J357" s="36">
        <v>776.13333333333333</v>
      </c>
      <c r="K357" s="31">
        <v>761.4</v>
      </c>
      <c r="L357" s="31">
        <v>741</v>
      </c>
      <c r="M357" s="31">
        <v>3.8311600000000001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410.55</v>
      </c>
      <c r="D358" s="36">
        <v>412.7</v>
      </c>
      <c r="E358" s="36">
        <v>404.9</v>
      </c>
      <c r="F358" s="36">
        <v>399.25</v>
      </c>
      <c r="G358" s="36">
        <v>391.45</v>
      </c>
      <c r="H358" s="36">
        <v>418.34999999999997</v>
      </c>
      <c r="I358" s="36">
        <v>426.15000000000003</v>
      </c>
      <c r="J358" s="36">
        <v>431.79999999999995</v>
      </c>
      <c r="K358" s="31">
        <v>420.5</v>
      </c>
      <c r="L358" s="31">
        <v>407.05</v>
      </c>
      <c r="M358" s="31">
        <v>2.19658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1375</v>
      </c>
      <c r="D359" s="36">
        <v>1377.9166666666667</v>
      </c>
      <c r="E359" s="36">
        <v>1368.1333333333334</v>
      </c>
      <c r="F359" s="36">
        <v>1361.2666666666667</v>
      </c>
      <c r="G359" s="36">
        <v>1351.4833333333333</v>
      </c>
      <c r="H359" s="36">
        <v>1384.7833333333335</v>
      </c>
      <c r="I359" s="36">
        <v>1394.5666666666668</v>
      </c>
      <c r="J359" s="36">
        <v>1401.4333333333336</v>
      </c>
      <c r="K359" s="31">
        <v>1387.7</v>
      </c>
      <c r="L359" s="31">
        <v>1371.05</v>
      </c>
      <c r="M359" s="31">
        <v>2.6360299999999999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36442.75</v>
      </c>
      <c r="D360" s="36">
        <v>36444.5</v>
      </c>
      <c r="E360" s="36">
        <v>36209.550000000003</v>
      </c>
      <c r="F360" s="36">
        <v>35976.350000000006</v>
      </c>
      <c r="G360" s="36">
        <v>35741.400000000009</v>
      </c>
      <c r="H360" s="36">
        <v>36677.699999999997</v>
      </c>
      <c r="I360" s="36">
        <v>36912.649999999994</v>
      </c>
      <c r="J360" s="36">
        <v>37145.849999999991</v>
      </c>
      <c r="K360" s="31">
        <v>36679.449999999997</v>
      </c>
      <c r="L360" s="31">
        <v>36211.300000000003</v>
      </c>
      <c r="M360" s="31">
        <v>0.25208999999999998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1647.5</v>
      </c>
      <c r="D361" s="36">
        <v>1633.8333333333333</v>
      </c>
      <c r="E361" s="36">
        <v>1615.6666666666665</v>
      </c>
      <c r="F361" s="36">
        <v>1583.8333333333333</v>
      </c>
      <c r="G361" s="36">
        <v>1565.6666666666665</v>
      </c>
      <c r="H361" s="36">
        <v>1665.6666666666665</v>
      </c>
      <c r="I361" s="36">
        <v>1683.833333333333</v>
      </c>
      <c r="J361" s="36">
        <v>1715.6666666666665</v>
      </c>
      <c r="K361" s="31">
        <v>1652</v>
      </c>
      <c r="L361" s="31">
        <v>1602</v>
      </c>
      <c r="M361" s="31">
        <v>8.8495299999999997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8700.9</v>
      </c>
      <c r="D362" s="36">
        <v>8716.6333333333332</v>
      </c>
      <c r="E362" s="36">
        <v>8634.2666666666664</v>
      </c>
      <c r="F362" s="36">
        <v>8567.6333333333332</v>
      </c>
      <c r="G362" s="36">
        <v>8485.2666666666664</v>
      </c>
      <c r="H362" s="36">
        <v>8783.2666666666664</v>
      </c>
      <c r="I362" s="36">
        <v>8865.6333333333314</v>
      </c>
      <c r="J362" s="36">
        <v>8932.2666666666664</v>
      </c>
      <c r="K362" s="31">
        <v>8799</v>
      </c>
      <c r="L362" s="31">
        <v>8650</v>
      </c>
      <c r="M362" s="31">
        <v>1.4311100000000001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281.25</v>
      </c>
      <c r="D363" s="36">
        <v>281.48333333333335</v>
      </c>
      <c r="E363" s="36">
        <v>278.36666666666667</v>
      </c>
      <c r="F363" s="36">
        <v>275.48333333333335</v>
      </c>
      <c r="G363" s="36">
        <v>272.36666666666667</v>
      </c>
      <c r="H363" s="36">
        <v>284.36666666666667</v>
      </c>
      <c r="I363" s="36">
        <v>287.48333333333335</v>
      </c>
      <c r="J363" s="36">
        <v>290.36666666666667</v>
      </c>
      <c r="K363" s="31">
        <v>284.60000000000002</v>
      </c>
      <c r="L363" s="31">
        <v>278.60000000000002</v>
      </c>
      <c r="M363" s="31">
        <v>48.771479999999997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4611.3</v>
      </c>
      <c r="D364" s="36">
        <v>4616.2</v>
      </c>
      <c r="E364" s="36">
        <v>4594.3999999999996</v>
      </c>
      <c r="F364" s="36">
        <v>4577.5</v>
      </c>
      <c r="G364" s="36">
        <v>4555.7</v>
      </c>
      <c r="H364" s="36">
        <v>4633.0999999999995</v>
      </c>
      <c r="I364" s="36">
        <v>4654.9000000000005</v>
      </c>
      <c r="J364" s="36">
        <v>4671.7999999999993</v>
      </c>
      <c r="K364" s="31">
        <v>4638</v>
      </c>
      <c r="L364" s="31">
        <v>4599.3</v>
      </c>
      <c r="M364" s="31">
        <v>0.19933000000000001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2826.65</v>
      </c>
      <c r="D365" s="36">
        <v>2832.8166666666671</v>
      </c>
      <c r="E365" s="36">
        <v>2775.6333333333341</v>
      </c>
      <c r="F365" s="36">
        <v>2724.6166666666672</v>
      </c>
      <c r="G365" s="36">
        <v>2667.4333333333343</v>
      </c>
      <c r="H365" s="36">
        <v>2883.8333333333339</v>
      </c>
      <c r="I365" s="36">
        <v>2941.0166666666673</v>
      </c>
      <c r="J365" s="36">
        <v>2992.0333333333338</v>
      </c>
      <c r="K365" s="31">
        <v>2890</v>
      </c>
      <c r="L365" s="31">
        <v>2781.8</v>
      </c>
      <c r="M365" s="31">
        <v>5.4206099999999999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2745.6</v>
      </c>
      <c r="D366" s="36">
        <v>2729.2000000000003</v>
      </c>
      <c r="E366" s="36">
        <v>2708.4000000000005</v>
      </c>
      <c r="F366" s="36">
        <v>2671.2000000000003</v>
      </c>
      <c r="G366" s="36">
        <v>2650.4000000000005</v>
      </c>
      <c r="H366" s="36">
        <v>2766.4000000000005</v>
      </c>
      <c r="I366" s="36">
        <v>2787.2000000000007</v>
      </c>
      <c r="J366" s="36">
        <v>2824.4000000000005</v>
      </c>
      <c r="K366" s="31">
        <v>2750</v>
      </c>
      <c r="L366" s="31">
        <v>2692</v>
      </c>
      <c r="M366" s="31">
        <v>3.5834199999999998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886.55</v>
      </c>
      <c r="D367" s="36">
        <v>885.80000000000007</v>
      </c>
      <c r="E367" s="36">
        <v>881.85000000000014</v>
      </c>
      <c r="F367" s="36">
        <v>877.15000000000009</v>
      </c>
      <c r="G367" s="36">
        <v>873.20000000000016</v>
      </c>
      <c r="H367" s="36">
        <v>890.50000000000011</v>
      </c>
      <c r="I367" s="36">
        <v>894.45000000000016</v>
      </c>
      <c r="J367" s="36">
        <v>899.15000000000009</v>
      </c>
      <c r="K367" s="31">
        <v>889.75</v>
      </c>
      <c r="L367" s="31">
        <v>881.1</v>
      </c>
      <c r="M367" s="31">
        <v>5.4116799999999996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132.35</v>
      </c>
      <c r="D368" s="36">
        <v>133.19999999999999</v>
      </c>
      <c r="E368" s="36">
        <v>131.19999999999999</v>
      </c>
      <c r="F368" s="36">
        <v>130.05000000000001</v>
      </c>
      <c r="G368" s="36">
        <v>128.05000000000001</v>
      </c>
      <c r="H368" s="36">
        <v>134.34999999999997</v>
      </c>
      <c r="I368" s="36">
        <v>136.34999999999997</v>
      </c>
      <c r="J368" s="36">
        <v>137.49999999999994</v>
      </c>
      <c r="K368" s="31">
        <v>135.19999999999999</v>
      </c>
      <c r="L368" s="31">
        <v>132.05000000000001</v>
      </c>
      <c r="M368" s="31">
        <v>14.05039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1591.3</v>
      </c>
      <c r="D369" s="36">
        <v>1593.0333333333335</v>
      </c>
      <c r="E369" s="36">
        <v>1550.0666666666671</v>
      </c>
      <c r="F369" s="36">
        <v>1508.8333333333335</v>
      </c>
      <c r="G369" s="36">
        <v>1465.866666666667</v>
      </c>
      <c r="H369" s="36">
        <v>1634.2666666666671</v>
      </c>
      <c r="I369" s="36">
        <v>1677.2333333333338</v>
      </c>
      <c r="J369" s="36">
        <v>1718.4666666666672</v>
      </c>
      <c r="K369" s="31">
        <v>1636</v>
      </c>
      <c r="L369" s="31">
        <v>1551.8</v>
      </c>
      <c r="M369" s="31">
        <v>0.75827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4732.1499999999996</v>
      </c>
      <c r="D370" s="36">
        <v>4749.4333333333334</v>
      </c>
      <c r="E370" s="36">
        <v>4679.0666666666666</v>
      </c>
      <c r="F370" s="36">
        <v>4625.9833333333336</v>
      </c>
      <c r="G370" s="36">
        <v>4555.6166666666668</v>
      </c>
      <c r="H370" s="36">
        <v>4802.5166666666664</v>
      </c>
      <c r="I370" s="36">
        <v>4872.8833333333332</v>
      </c>
      <c r="J370" s="36">
        <v>4925.9666666666662</v>
      </c>
      <c r="K370" s="31">
        <v>4819.8</v>
      </c>
      <c r="L370" s="31">
        <v>4696.3500000000004</v>
      </c>
      <c r="M370" s="31">
        <v>7.3513599999999997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908.7</v>
      </c>
      <c r="D371" s="36">
        <v>912.54999999999984</v>
      </c>
      <c r="E371" s="36">
        <v>902.6999999999997</v>
      </c>
      <c r="F371" s="36">
        <v>896.69999999999982</v>
      </c>
      <c r="G371" s="36">
        <v>886.84999999999968</v>
      </c>
      <c r="H371" s="36">
        <v>918.54999999999973</v>
      </c>
      <c r="I371" s="36">
        <v>928.39999999999986</v>
      </c>
      <c r="J371" s="36">
        <v>934.39999999999975</v>
      </c>
      <c r="K371" s="31">
        <v>922.4</v>
      </c>
      <c r="L371" s="31">
        <v>906.55</v>
      </c>
      <c r="M371" s="31">
        <v>0.75504000000000004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468.85</v>
      </c>
      <c r="D372" s="36">
        <v>470.2833333333333</v>
      </c>
      <c r="E372" s="36">
        <v>465.61666666666662</v>
      </c>
      <c r="F372" s="36">
        <v>462.38333333333333</v>
      </c>
      <c r="G372" s="36">
        <v>457.71666666666664</v>
      </c>
      <c r="H372" s="36">
        <v>473.51666666666659</v>
      </c>
      <c r="I372" s="36">
        <v>478.18333333333334</v>
      </c>
      <c r="J372" s="36">
        <v>481.41666666666657</v>
      </c>
      <c r="K372" s="31">
        <v>474.95</v>
      </c>
      <c r="L372" s="31">
        <v>467.05</v>
      </c>
      <c r="M372" s="31">
        <v>7.0862999999999996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426.1</v>
      </c>
      <c r="D373" s="36">
        <v>426.33333333333331</v>
      </c>
      <c r="E373" s="36">
        <v>421.86666666666662</v>
      </c>
      <c r="F373" s="36">
        <v>417.63333333333333</v>
      </c>
      <c r="G373" s="36">
        <v>413.16666666666663</v>
      </c>
      <c r="H373" s="36">
        <v>430.56666666666661</v>
      </c>
      <c r="I373" s="36">
        <v>435.0333333333333</v>
      </c>
      <c r="J373" s="36">
        <v>439.26666666666659</v>
      </c>
      <c r="K373" s="31">
        <v>430.8</v>
      </c>
      <c r="L373" s="31">
        <v>422.1</v>
      </c>
      <c r="M373" s="31">
        <v>67.343310000000002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287.89999999999998</v>
      </c>
      <c r="D374" s="36">
        <v>284.7833333333333</v>
      </c>
      <c r="E374" s="36">
        <v>280.81666666666661</v>
      </c>
      <c r="F374" s="36">
        <v>273.73333333333329</v>
      </c>
      <c r="G374" s="36">
        <v>269.76666666666659</v>
      </c>
      <c r="H374" s="36">
        <v>291.86666666666662</v>
      </c>
      <c r="I374" s="36">
        <v>295.83333333333331</v>
      </c>
      <c r="J374" s="36">
        <v>302.91666666666663</v>
      </c>
      <c r="K374" s="31">
        <v>288.75</v>
      </c>
      <c r="L374" s="31">
        <v>277.7</v>
      </c>
      <c r="M374" s="31">
        <v>430.53543000000002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511.25</v>
      </c>
      <c r="D375" s="36">
        <v>512.38333333333333</v>
      </c>
      <c r="E375" s="36">
        <v>504.86666666666667</v>
      </c>
      <c r="F375" s="36">
        <v>498.48333333333335</v>
      </c>
      <c r="G375" s="36">
        <v>490.9666666666667</v>
      </c>
      <c r="H375" s="36">
        <v>518.76666666666665</v>
      </c>
      <c r="I375" s="36">
        <v>526.2833333333333</v>
      </c>
      <c r="J375" s="36">
        <v>532.66666666666663</v>
      </c>
      <c r="K375" s="31">
        <v>519.9</v>
      </c>
      <c r="L375" s="31">
        <v>506</v>
      </c>
      <c r="M375" s="31">
        <v>7.3783899999999996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1164.5</v>
      </c>
      <c r="D376" s="36">
        <v>1160.7333333333333</v>
      </c>
      <c r="E376" s="36">
        <v>1137.5666666666666</v>
      </c>
      <c r="F376" s="36">
        <v>1110.6333333333332</v>
      </c>
      <c r="G376" s="36">
        <v>1087.4666666666665</v>
      </c>
      <c r="H376" s="36">
        <v>1187.6666666666667</v>
      </c>
      <c r="I376" s="36">
        <v>1210.8333333333333</v>
      </c>
      <c r="J376" s="36">
        <v>1237.7666666666669</v>
      </c>
      <c r="K376" s="31">
        <v>1183.9000000000001</v>
      </c>
      <c r="L376" s="31">
        <v>1133.8</v>
      </c>
      <c r="M376" s="31">
        <v>6.42882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590.65</v>
      </c>
      <c r="D377" s="36">
        <v>592.66666666666663</v>
      </c>
      <c r="E377" s="36">
        <v>587.13333333333321</v>
      </c>
      <c r="F377" s="36">
        <v>583.61666666666656</v>
      </c>
      <c r="G377" s="36">
        <v>578.08333333333314</v>
      </c>
      <c r="H377" s="36">
        <v>596.18333333333328</v>
      </c>
      <c r="I377" s="36">
        <v>601.71666666666681</v>
      </c>
      <c r="J377" s="36">
        <v>605.23333333333335</v>
      </c>
      <c r="K377" s="31">
        <v>598.20000000000005</v>
      </c>
      <c r="L377" s="31">
        <v>589.15</v>
      </c>
      <c r="M377" s="31">
        <v>1.36446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170.4</v>
      </c>
      <c r="D378" s="36">
        <v>172.03333333333333</v>
      </c>
      <c r="E378" s="36">
        <v>168.36666666666667</v>
      </c>
      <c r="F378" s="36">
        <v>166.33333333333334</v>
      </c>
      <c r="G378" s="36">
        <v>162.66666666666669</v>
      </c>
      <c r="H378" s="36">
        <v>174.06666666666666</v>
      </c>
      <c r="I378" s="36">
        <v>177.73333333333335</v>
      </c>
      <c r="J378" s="36">
        <v>179.76666666666665</v>
      </c>
      <c r="K378" s="31">
        <v>175.7</v>
      </c>
      <c r="L378" s="31">
        <v>170</v>
      </c>
      <c r="M378" s="31">
        <v>2.5336099999999999</v>
      </c>
      <c r="N378" s="1"/>
      <c r="O378" s="1"/>
    </row>
    <row r="379" spans="1:15" ht="12.75" customHeight="1">
      <c r="A379" s="33">
        <v>369</v>
      </c>
      <c r="B379" s="53" t="s">
        <v>1038</v>
      </c>
      <c r="C379" s="31">
        <v>5037.45</v>
      </c>
      <c r="D379" s="36">
        <v>5041.2333333333327</v>
      </c>
      <c r="E379" s="36">
        <v>5007.866666666665</v>
      </c>
      <c r="F379" s="36">
        <v>4978.2833333333319</v>
      </c>
      <c r="G379" s="36">
        <v>4944.9166666666642</v>
      </c>
      <c r="H379" s="36">
        <v>5070.8166666666657</v>
      </c>
      <c r="I379" s="36">
        <v>5104.1833333333325</v>
      </c>
      <c r="J379" s="36">
        <v>5133.7666666666664</v>
      </c>
      <c r="K379" s="31">
        <v>5074.6000000000004</v>
      </c>
      <c r="L379" s="31">
        <v>5011.6499999999996</v>
      </c>
      <c r="M379" s="31">
        <v>6.3079999999999997E-2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16554.95</v>
      </c>
      <c r="D380" s="36">
        <v>16515.466666666667</v>
      </c>
      <c r="E380" s="36">
        <v>16409.483333333334</v>
      </c>
      <c r="F380" s="36">
        <v>16264.016666666666</v>
      </c>
      <c r="G380" s="36">
        <v>16158.033333333333</v>
      </c>
      <c r="H380" s="36">
        <v>16660.933333333334</v>
      </c>
      <c r="I380" s="36">
        <v>16766.916666666672</v>
      </c>
      <c r="J380" s="36">
        <v>16912.383333333335</v>
      </c>
      <c r="K380" s="31">
        <v>16621.45</v>
      </c>
      <c r="L380" s="31">
        <v>16370</v>
      </c>
      <c r="M380" s="31">
        <v>2.146E-2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129.5</v>
      </c>
      <c r="D381" s="36">
        <v>129.4</v>
      </c>
      <c r="E381" s="36">
        <v>128.30000000000001</v>
      </c>
      <c r="F381" s="36">
        <v>127.1</v>
      </c>
      <c r="G381" s="36">
        <v>126</v>
      </c>
      <c r="H381" s="36">
        <v>130.60000000000002</v>
      </c>
      <c r="I381" s="36">
        <v>131.69999999999999</v>
      </c>
      <c r="J381" s="36">
        <v>132.90000000000003</v>
      </c>
      <c r="K381" s="31">
        <v>130.5</v>
      </c>
      <c r="L381" s="31">
        <v>128.19999999999999</v>
      </c>
      <c r="M381" s="31">
        <v>325.39004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525.65</v>
      </c>
      <c r="D382" s="36">
        <v>531</v>
      </c>
      <c r="E382" s="36">
        <v>519</v>
      </c>
      <c r="F382" s="36">
        <v>512.35</v>
      </c>
      <c r="G382" s="36">
        <v>500.35</v>
      </c>
      <c r="H382" s="36">
        <v>537.65</v>
      </c>
      <c r="I382" s="36">
        <v>549.65</v>
      </c>
      <c r="J382" s="36">
        <v>556.29999999999995</v>
      </c>
      <c r="K382" s="31">
        <v>543</v>
      </c>
      <c r="L382" s="31">
        <v>524.35</v>
      </c>
      <c r="M382" s="31">
        <v>11.95506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263.2</v>
      </c>
      <c r="D383" s="36">
        <v>264.09999999999997</v>
      </c>
      <c r="E383" s="36">
        <v>259.09999999999991</v>
      </c>
      <c r="F383" s="36">
        <v>254.99999999999994</v>
      </c>
      <c r="G383" s="36">
        <v>249.99999999999989</v>
      </c>
      <c r="H383" s="36">
        <v>268.19999999999993</v>
      </c>
      <c r="I383" s="36">
        <v>273.20000000000005</v>
      </c>
      <c r="J383" s="36">
        <v>277.29999999999995</v>
      </c>
      <c r="K383" s="31">
        <v>269.10000000000002</v>
      </c>
      <c r="L383" s="31">
        <v>260</v>
      </c>
      <c r="M383" s="31">
        <v>98.218050000000005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467.2</v>
      </c>
      <c r="D384" s="36">
        <v>468.2</v>
      </c>
      <c r="E384" s="36">
        <v>462</v>
      </c>
      <c r="F384" s="36">
        <v>456.8</v>
      </c>
      <c r="G384" s="36">
        <v>450.6</v>
      </c>
      <c r="H384" s="36">
        <v>473.4</v>
      </c>
      <c r="I384" s="36">
        <v>479.59999999999991</v>
      </c>
      <c r="J384" s="36">
        <v>484.79999999999995</v>
      </c>
      <c r="K384" s="31">
        <v>474.4</v>
      </c>
      <c r="L384" s="31">
        <v>463</v>
      </c>
      <c r="M384" s="31">
        <v>82.322689999999994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618.29999999999995</v>
      </c>
      <c r="D385" s="36">
        <v>621.5</v>
      </c>
      <c r="E385" s="36">
        <v>611</v>
      </c>
      <c r="F385" s="36">
        <v>603.70000000000005</v>
      </c>
      <c r="G385" s="36">
        <v>593.20000000000005</v>
      </c>
      <c r="H385" s="36">
        <v>628.79999999999995</v>
      </c>
      <c r="I385" s="36">
        <v>639.29999999999995</v>
      </c>
      <c r="J385" s="36">
        <v>646.59999999999991</v>
      </c>
      <c r="K385" s="31">
        <v>632</v>
      </c>
      <c r="L385" s="31">
        <v>614.20000000000005</v>
      </c>
      <c r="M385" s="31">
        <v>2.1673499999999999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746.15</v>
      </c>
      <c r="D386" s="36">
        <v>751.25</v>
      </c>
      <c r="E386" s="36">
        <v>736.6</v>
      </c>
      <c r="F386" s="36">
        <v>727.05000000000007</v>
      </c>
      <c r="G386" s="36">
        <v>712.40000000000009</v>
      </c>
      <c r="H386" s="36">
        <v>760.8</v>
      </c>
      <c r="I386" s="36">
        <v>775.45</v>
      </c>
      <c r="J386" s="36">
        <v>784.99999999999989</v>
      </c>
      <c r="K386" s="31">
        <v>765.9</v>
      </c>
      <c r="L386" s="31">
        <v>741.7</v>
      </c>
      <c r="M386" s="31">
        <v>14.608140000000001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1703.3</v>
      </c>
      <c r="D387" s="36">
        <v>1709.4333333333334</v>
      </c>
      <c r="E387" s="36">
        <v>1693.8666666666668</v>
      </c>
      <c r="F387" s="36">
        <v>1684.4333333333334</v>
      </c>
      <c r="G387" s="36">
        <v>1668.8666666666668</v>
      </c>
      <c r="H387" s="36">
        <v>1718.8666666666668</v>
      </c>
      <c r="I387" s="36">
        <v>1734.4333333333334</v>
      </c>
      <c r="J387" s="36">
        <v>1743.8666666666668</v>
      </c>
      <c r="K387" s="31">
        <v>1725</v>
      </c>
      <c r="L387" s="31">
        <v>1700</v>
      </c>
      <c r="M387" s="31">
        <v>0.48377999999999999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267.25</v>
      </c>
      <c r="D388" s="36">
        <v>265.88333333333333</v>
      </c>
      <c r="E388" s="36">
        <v>262.51666666666665</v>
      </c>
      <c r="F388" s="36">
        <v>257.7833333333333</v>
      </c>
      <c r="G388" s="36">
        <v>254.41666666666663</v>
      </c>
      <c r="H388" s="36">
        <v>270.61666666666667</v>
      </c>
      <c r="I388" s="36">
        <v>273.98333333333335</v>
      </c>
      <c r="J388" s="36">
        <v>278.7166666666667</v>
      </c>
      <c r="K388" s="31">
        <v>269.25</v>
      </c>
      <c r="L388" s="31">
        <v>261.14999999999998</v>
      </c>
      <c r="M388" s="31">
        <v>153.98430999999999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211.9</v>
      </c>
      <c r="D389" s="36">
        <v>213.15</v>
      </c>
      <c r="E389" s="36">
        <v>207.75</v>
      </c>
      <c r="F389" s="36">
        <v>203.6</v>
      </c>
      <c r="G389" s="36">
        <v>198.2</v>
      </c>
      <c r="H389" s="36">
        <v>217.3</v>
      </c>
      <c r="I389" s="36">
        <v>222.70000000000005</v>
      </c>
      <c r="J389" s="36">
        <v>226.85000000000002</v>
      </c>
      <c r="K389" s="31">
        <v>218.55</v>
      </c>
      <c r="L389" s="31">
        <v>209</v>
      </c>
      <c r="M389" s="31">
        <v>131.71172999999999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1267.0999999999999</v>
      </c>
      <c r="D390" s="36">
        <v>1274.4833333333333</v>
      </c>
      <c r="E390" s="36">
        <v>1245.6166666666668</v>
      </c>
      <c r="F390" s="36">
        <v>1224.1333333333334</v>
      </c>
      <c r="G390" s="36">
        <v>1195.2666666666669</v>
      </c>
      <c r="H390" s="36">
        <v>1295.9666666666667</v>
      </c>
      <c r="I390" s="36">
        <v>1324.833333333333</v>
      </c>
      <c r="J390" s="36">
        <v>1346.3166666666666</v>
      </c>
      <c r="K390" s="31">
        <v>1303.3499999999999</v>
      </c>
      <c r="L390" s="31">
        <v>1253</v>
      </c>
      <c r="M390" s="31">
        <v>2.0344699999999998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345.75</v>
      </c>
      <c r="D391" s="36">
        <v>347.5333333333333</v>
      </c>
      <c r="E391" s="36">
        <v>335.26666666666659</v>
      </c>
      <c r="F391" s="36">
        <v>324.7833333333333</v>
      </c>
      <c r="G391" s="36">
        <v>312.51666666666659</v>
      </c>
      <c r="H391" s="36">
        <v>358.01666666666659</v>
      </c>
      <c r="I391" s="36">
        <v>370.28333333333325</v>
      </c>
      <c r="J391" s="36">
        <v>380.76666666666659</v>
      </c>
      <c r="K391" s="31">
        <v>359.8</v>
      </c>
      <c r="L391" s="31">
        <v>337.05</v>
      </c>
      <c r="M391" s="31">
        <v>29.915620000000001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246.85</v>
      </c>
      <c r="D392" s="36">
        <v>247.68333333333331</v>
      </c>
      <c r="E392" s="36">
        <v>244.56666666666661</v>
      </c>
      <c r="F392" s="36">
        <v>242.2833333333333</v>
      </c>
      <c r="G392" s="36">
        <v>239.1666666666666</v>
      </c>
      <c r="H392" s="36">
        <v>249.96666666666661</v>
      </c>
      <c r="I392" s="36">
        <v>253.08333333333334</v>
      </c>
      <c r="J392" s="36">
        <v>255.36666666666662</v>
      </c>
      <c r="K392" s="31">
        <v>250.8</v>
      </c>
      <c r="L392" s="31">
        <v>245.4</v>
      </c>
      <c r="M392" s="31">
        <v>2.3675899999999999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149.15</v>
      </c>
      <c r="D393" s="36">
        <v>150.80000000000001</v>
      </c>
      <c r="E393" s="36">
        <v>146.90000000000003</v>
      </c>
      <c r="F393" s="36">
        <v>144.65000000000003</v>
      </c>
      <c r="G393" s="36">
        <v>140.75000000000006</v>
      </c>
      <c r="H393" s="36">
        <v>153.05000000000001</v>
      </c>
      <c r="I393" s="36">
        <v>156.94999999999999</v>
      </c>
      <c r="J393" s="36">
        <v>159.19999999999999</v>
      </c>
      <c r="K393" s="31">
        <v>154.69999999999999</v>
      </c>
      <c r="L393" s="31">
        <v>148.55000000000001</v>
      </c>
      <c r="M393" s="31">
        <v>26.604500000000002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3052.45</v>
      </c>
      <c r="D394" s="36">
        <v>3064.8666666666668</v>
      </c>
      <c r="E394" s="36">
        <v>3031.0833333333335</v>
      </c>
      <c r="F394" s="36">
        <v>3009.7166666666667</v>
      </c>
      <c r="G394" s="36">
        <v>2975.9333333333334</v>
      </c>
      <c r="H394" s="36">
        <v>3086.2333333333336</v>
      </c>
      <c r="I394" s="36">
        <v>3120.0166666666664</v>
      </c>
      <c r="J394" s="36">
        <v>3141.3833333333337</v>
      </c>
      <c r="K394" s="31">
        <v>3098.65</v>
      </c>
      <c r="L394" s="31">
        <v>3043.5</v>
      </c>
      <c r="M394" s="31">
        <v>0.25190000000000001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83.2</v>
      </c>
      <c r="D395" s="36">
        <v>84</v>
      </c>
      <c r="E395" s="36">
        <v>82.2</v>
      </c>
      <c r="F395" s="36">
        <v>81.2</v>
      </c>
      <c r="G395" s="36">
        <v>79.400000000000006</v>
      </c>
      <c r="H395" s="36">
        <v>85</v>
      </c>
      <c r="I395" s="36">
        <v>86.800000000000011</v>
      </c>
      <c r="J395" s="36">
        <v>87.8</v>
      </c>
      <c r="K395" s="31">
        <v>85.8</v>
      </c>
      <c r="L395" s="31">
        <v>83</v>
      </c>
      <c r="M395" s="31">
        <v>29.531099999999999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1771.2</v>
      </c>
      <c r="D396" s="36">
        <v>1770.9666666666669</v>
      </c>
      <c r="E396" s="36">
        <v>1742.0333333333338</v>
      </c>
      <c r="F396" s="36">
        <v>1712.8666666666668</v>
      </c>
      <c r="G396" s="36">
        <v>1683.9333333333336</v>
      </c>
      <c r="H396" s="36">
        <v>1800.1333333333339</v>
      </c>
      <c r="I396" s="36">
        <v>1829.0666666666668</v>
      </c>
      <c r="J396" s="36">
        <v>1858.233333333334</v>
      </c>
      <c r="K396" s="31">
        <v>1799.9</v>
      </c>
      <c r="L396" s="31">
        <v>1741.8</v>
      </c>
      <c r="M396" s="31">
        <v>3.3822999999999999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211</v>
      </c>
      <c r="D397" s="36">
        <v>210.88333333333333</v>
      </c>
      <c r="E397" s="36">
        <v>205.36666666666665</v>
      </c>
      <c r="F397" s="36">
        <v>199.73333333333332</v>
      </c>
      <c r="G397" s="36">
        <v>194.21666666666664</v>
      </c>
      <c r="H397" s="36">
        <v>216.51666666666665</v>
      </c>
      <c r="I397" s="36">
        <v>222.0333333333333</v>
      </c>
      <c r="J397" s="36">
        <v>227.66666666666666</v>
      </c>
      <c r="K397" s="31">
        <v>216.4</v>
      </c>
      <c r="L397" s="31">
        <v>205.25</v>
      </c>
      <c r="M397" s="31">
        <v>37.269390000000001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832.1</v>
      </c>
      <c r="D398" s="36">
        <v>834.6</v>
      </c>
      <c r="E398" s="36">
        <v>829.25</v>
      </c>
      <c r="F398" s="36">
        <v>826.4</v>
      </c>
      <c r="G398" s="36">
        <v>821.05</v>
      </c>
      <c r="H398" s="36">
        <v>837.45</v>
      </c>
      <c r="I398" s="36">
        <v>842.80000000000018</v>
      </c>
      <c r="J398" s="36">
        <v>845.65000000000009</v>
      </c>
      <c r="K398" s="31">
        <v>839.95</v>
      </c>
      <c r="L398" s="31">
        <v>831.75</v>
      </c>
      <c r="M398" s="31">
        <v>2.4327100000000002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2942.05</v>
      </c>
      <c r="D399" s="36">
        <v>2938.8833333333332</v>
      </c>
      <c r="E399" s="36">
        <v>2926.7666666666664</v>
      </c>
      <c r="F399" s="36">
        <v>2911.4833333333331</v>
      </c>
      <c r="G399" s="36">
        <v>2899.3666666666663</v>
      </c>
      <c r="H399" s="36">
        <v>2954.1666666666665</v>
      </c>
      <c r="I399" s="36">
        <v>2966.2833333333333</v>
      </c>
      <c r="J399" s="36">
        <v>2981.5666666666666</v>
      </c>
      <c r="K399" s="31">
        <v>2951</v>
      </c>
      <c r="L399" s="31">
        <v>2923.6</v>
      </c>
      <c r="M399" s="31">
        <v>35.587479999999999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111.9</v>
      </c>
      <c r="D400" s="36">
        <v>112.89999999999999</v>
      </c>
      <c r="E400" s="36">
        <v>110.54999999999998</v>
      </c>
      <c r="F400" s="36">
        <v>109.19999999999999</v>
      </c>
      <c r="G400" s="36">
        <v>106.84999999999998</v>
      </c>
      <c r="H400" s="36">
        <v>114.24999999999999</v>
      </c>
      <c r="I400" s="36">
        <v>116.59999999999998</v>
      </c>
      <c r="J400" s="36">
        <v>117.94999999999999</v>
      </c>
      <c r="K400" s="31">
        <v>115.25</v>
      </c>
      <c r="L400" s="31">
        <v>111.55</v>
      </c>
      <c r="M400" s="31">
        <v>12.37349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760.4</v>
      </c>
      <c r="D401" s="36">
        <v>760.16666666666663</v>
      </c>
      <c r="E401" s="36">
        <v>753.33333333333326</v>
      </c>
      <c r="F401" s="36">
        <v>746.26666666666665</v>
      </c>
      <c r="G401" s="36">
        <v>739.43333333333328</v>
      </c>
      <c r="H401" s="36">
        <v>767.23333333333323</v>
      </c>
      <c r="I401" s="36">
        <v>774.06666666666649</v>
      </c>
      <c r="J401" s="36">
        <v>781.13333333333321</v>
      </c>
      <c r="K401" s="31">
        <v>767</v>
      </c>
      <c r="L401" s="31">
        <v>753.1</v>
      </c>
      <c r="M401" s="31">
        <v>0.4955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1621.75</v>
      </c>
      <c r="D402" s="36">
        <v>1638.1333333333332</v>
      </c>
      <c r="E402" s="36">
        <v>1603.6166666666663</v>
      </c>
      <c r="F402" s="36">
        <v>1585.4833333333331</v>
      </c>
      <c r="G402" s="36">
        <v>1550.9666666666662</v>
      </c>
      <c r="H402" s="36">
        <v>1656.2666666666664</v>
      </c>
      <c r="I402" s="36">
        <v>1690.7833333333333</v>
      </c>
      <c r="J402" s="36">
        <v>1708.9166666666665</v>
      </c>
      <c r="K402" s="31">
        <v>1672.65</v>
      </c>
      <c r="L402" s="31">
        <v>1620</v>
      </c>
      <c r="M402" s="31">
        <v>3.7976100000000002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739.75</v>
      </c>
      <c r="D403" s="36">
        <v>734.71666666666658</v>
      </c>
      <c r="E403" s="36">
        <v>728.08333333333314</v>
      </c>
      <c r="F403" s="36">
        <v>716.41666666666652</v>
      </c>
      <c r="G403" s="36">
        <v>709.78333333333308</v>
      </c>
      <c r="H403" s="36">
        <v>746.38333333333321</v>
      </c>
      <c r="I403" s="36">
        <v>753.01666666666665</v>
      </c>
      <c r="J403" s="36">
        <v>764.68333333333328</v>
      </c>
      <c r="K403" s="31">
        <v>741.35</v>
      </c>
      <c r="L403" s="31">
        <v>723.05</v>
      </c>
      <c r="M403" s="31">
        <v>17.316980000000001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1513.55</v>
      </c>
      <c r="D404" s="36">
        <v>1501.5166666666664</v>
      </c>
      <c r="E404" s="36">
        <v>1485.3833333333328</v>
      </c>
      <c r="F404" s="36">
        <v>1457.2166666666662</v>
      </c>
      <c r="G404" s="36">
        <v>1441.0833333333326</v>
      </c>
      <c r="H404" s="36">
        <v>1529.6833333333329</v>
      </c>
      <c r="I404" s="36">
        <v>1545.8166666666666</v>
      </c>
      <c r="J404" s="36">
        <v>1573.9833333333331</v>
      </c>
      <c r="K404" s="31">
        <v>1517.65</v>
      </c>
      <c r="L404" s="31">
        <v>1473.35</v>
      </c>
      <c r="M404" s="31">
        <v>15.69035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123.15</v>
      </c>
      <c r="D405" s="36">
        <v>123.75</v>
      </c>
      <c r="E405" s="36">
        <v>121.2</v>
      </c>
      <c r="F405" s="36">
        <v>119.25</v>
      </c>
      <c r="G405" s="36">
        <v>116.7</v>
      </c>
      <c r="H405" s="36">
        <v>125.7</v>
      </c>
      <c r="I405" s="36">
        <v>128.25</v>
      </c>
      <c r="J405" s="36">
        <v>130.19999999999999</v>
      </c>
      <c r="K405" s="31">
        <v>126.3</v>
      </c>
      <c r="L405" s="31">
        <v>121.8</v>
      </c>
      <c r="M405" s="31">
        <v>318.93112000000002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4480.95</v>
      </c>
      <c r="D406" s="36">
        <v>4470.333333333333</v>
      </c>
      <c r="E406" s="36">
        <v>4435.6666666666661</v>
      </c>
      <c r="F406" s="36">
        <v>4390.3833333333332</v>
      </c>
      <c r="G406" s="36">
        <v>4355.7166666666662</v>
      </c>
      <c r="H406" s="36">
        <v>4515.6166666666659</v>
      </c>
      <c r="I406" s="36">
        <v>4550.2833333333319</v>
      </c>
      <c r="J406" s="36">
        <v>4595.5666666666657</v>
      </c>
      <c r="K406" s="31">
        <v>4505</v>
      </c>
      <c r="L406" s="31">
        <v>4425.05</v>
      </c>
      <c r="M406" s="31">
        <v>0.24367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2383.1999999999998</v>
      </c>
      <c r="D407" s="36">
        <v>2365.8333333333335</v>
      </c>
      <c r="E407" s="36">
        <v>2342.666666666667</v>
      </c>
      <c r="F407" s="36">
        <v>2302.1333333333337</v>
      </c>
      <c r="G407" s="36">
        <v>2278.9666666666672</v>
      </c>
      <c r="H407" s="36">
        <v>2406.3666666666668</v>
      </c>
      <c r="I407" s="36">
        <v>2429.5333333333338</v>
      </c>
      <c r="J407" s="36">
        <v>2470.0666666666666</v>
      </c>
      <c r="K407" s="31">
        <v>2389</v>
      </c>
      <c r="L407" s="31">
        <v>2325.3000000000002</v>
      </c>
      <c r="M407" s="31">
        <v>4.5178900000000004</v>
      </c>
      <c r="N407" s="1"/>
      <c r="O407" s="1"/>
    </row>
    <row r="408" spans="1:15" ht="12.75" customHeight="1">
      <c r="A408" s="33">
        <v>398</v>
      </c>
      <c r="B408" s="53" t="s">
        <v>1039</v>
      </c>
      <c r="C408" s="31">
        <v>2037.3</v>
      </c>
      <c r="D408" s="36">
        <v>2053.7666666666669</v>
      </c>
      <c r="E408" s="36">
        <v>2009.5333333333338</v>
      </c>
      <c r="F408" s="36">
        <v>1981.7666666666669</v>
      </c>
      <c r="G408" s="36">
        <v>1937.5333333333338</v>
      </c>
      <c r="H408" s="36">
        <v>2081.5333333333338</v>
      </c>
      <c r="I408" s="36">
        <v>2125.7666666666664</v>
      </c>
      <c r="J408" s="36">
        <v>2153.5333333333338</v>
      </c>
      <c r="K408" s="31">
        <v>2098</v>
      </c>
      <c r="L408" s="31">
        <v>2026</v>
      </c>
      <c r="M408" s="31">
        <v>0.22481000000000001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113.5</v>
      </c>
      <c r="D409" s="36">
        <v>112.98333333333333</v>
      </c>
      <c r="E409" s="36">
        <v>112.01666666666667</v>
      </c>
      <c r="F409" s="36">
        <v>110.53333333333333</v>
      </c>
      <c r="G409" s="36">
        <v>109.56666666666666</v>
      </c>
      <c r="H409" s="36">
        <v>114.46666666666667</v>
      </c>
      <c r="I409" s="36">
        <v>115.43333333333334</v>
      </c>
      <c r="J409" s="36">
        <v>116.91666666666667</v>
      </c>
      <c r="K409" s="31">
        <v>113.95</v>
      </c>
      <c r="L409" s="31">
        <v>111.5</v>
      </c>
      <c r="M409" s="31">
        <v>70.649850000000001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9126.4500000000007</v>
      </c>
      <c r="D410" s="36">
        <v>9167.1166666666668</v>
      </c>
      <c r="E410" s="36">
        <v>9049.3833333333332</v>
      </c>
      <c r="F410" s="36">
        <v>8972.3166666666657</v>
      </c>
      <c r="G410" s="36">
        <v>8854.5833333333321</v>
      </c>
      <c r="H410" s="36">
        <v>9244.1833333333343</v>
      </c>
      <c r="I410" s="36">
        <v>9361.9166666666679</v>
      </c>
      <c r="J410" s="36">
        <v>9438.9833333333354</v>
      </c>
      <c r="K410" s="31">
        <v>9284.85</v>
      </c>
      <c r="L410" s="31">
        <v>9090.0499999999993</v>
      </c>
      <c r="M410" s="31">
        <v>7.417E-2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1408</v>
      </c>
      <c r="D411" s="36">
        <v>1396.8833333333332</v>
      </c>
      <c r="E411" s="36">
        <v>1371.1166666666663</v>
      </c>
      <c r="F411" s="36">
        <v>1334.2333333333331</v>
      </c>
      <c r="G411" s="36">
        <v>1308.4666666666662</v>
      </c>
      <c r="H411" s="36">
        <v>1433.7666666666664</v>
      </c>
      <c r="I411" s="36">
        <v>1459.5333333333333</v>
      </c>
      <c r="J411" s="36">
        <v>1496.4166666666665</v>
      </c>
      <c r="K411" s="31">
        <v>1422.65</v>
      </c>
      <c r="L411" s="31">
        <v>1360</v>
      </c>
      <c r="M411" s="31">
        <v>1.39836</v>
      </c>
      <c r="N411" s="1"/>
      <c r="O411" s="1"/>
    </row>
    <row r="412" spans="1:15" ht="12.75" customHeight="1">
      <c r="A412" s="33">
        <v>402</v>
      </c>
      <c r="B412" t="s">
        <v>1040</v>
      </c>
      <c r="C412" s="31">
        <v>407.05</v>
      </c>
      <c r="D412" s="36">
        <v>409.58333333333331</v>
      </c>
      <c r="E412" s="36">
        <v>403.36666666666662</v>
      </c>
      <c r="F412" s="36">
        <v>399.68333333333328</v>
      </c>
      <c r="G412" s="36">
        <v>393.46666666666658</v>
      </c>
      <c r="H412" s="36">
        <v>413.26666666666665</v>
      </c>
      <c r="I412" s="36">
        <v>419.48333333333335</v>
      </c>
      <c r="J412" s="36">
        <v>423.16666666666669</v>
      </c>
      <c r="K412" s="31">
        <v>415.8</v>
      </c>
      <c r="L412" s="31">
        <v>405.9</v>
      </c>
      <c r="M412" s="31">
        <v>5.8628200000000001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2905.5</v>
      </c>
      <c r="D413" s="36">
        <v>2945.4166666666665</v>
      </c>
      <c r="E413" s="36">
        <v>2846.083333333333</v>
      </c>
      <c r="F413" s="36">
        <v>2786.6666666666665</v>
      </c>
      <c r="G413" s="36">
        <v>2687.333333333333</v>
      </c>
      <c r="H413" s="36">
        <v>3004.833333333333</v>
      </c>
      <c r="I413" s="36">
        <v>3104.1666666666661</v>
      </c>
      <c r="J413" s="36">
        <v>3163.583333333333</v>
      </c>
      <c r="K413" s="31">
        <v>3044.75</v>
      </c>
      <c r="L413" s="31">
        <v>2886</v>
      </c>
      <c r="M413" s="31">
        <v>0.75231999999999999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379.5</v>
      </c>
      <c r="D414" s="36">
        <v>382.55</v>
      </c>
      <c r="E414" s="36">
        <v>372.65000000000003</v>
      </c>
      <c r="F414" s="36">
        <v>365.8</v>
      </c>
      <c r="G414" s="36">
        <v>355.90000000000003</v>
      </c>
      <c r="H414" s="36">
        <v>389.40000000000003</v>
      </c>
      <c r="I414" s="36">
        <v>399.3</v>
      </c>
      <c r="J414" s="36">
        <v>406.15000000000003</v>
      </c>
      <c r="K414" s="31">
        <v>392.45</v>
      </c>
      <c r="L414" s="31">
        <v>375.7</v>
      </c>
      <c r="M414" s="31">
        <v>2.9429699999999999</v>
      </c>
      <c r="N414" s="1"/>
      <c r="O414" s="1"/>
    </row>
    <row r="415" spans="1:15" ht="12.75" customHeight="1">
      <c r="A415" s="33">
        <v>405</v>
      </c>
      <c r="B415" s="53" t="s">
        <v>1041</v>
      </c>
      <c r="C415" s="31">
        <v>1080.9000000000001</v>
      </c>
      <c r="D415" s="36">
        <v>1079.0666666666666</v>
      </c>
      <c r="E415" s="36">
        <v>1067.3833333333332</v>
      </c>
      <c r="F415" s="36">
        <v>1053.8666666666666</v>
      </c>
      <c r="G415" s="36">
        <v>1042.1833333333332</v>
      </c>
      <c r="H415" s="36">
        <v>1092.5833333333333</v>
      </c>
      <c r="I415" s="36">
        <v>1104.2666666666667</v>
      </c>
      <c r="J415" s="36">
        <v>1117.7833333333333</v>
      </c>
      <c r="K415" s="31">
        <v>1090.75</v>
      </c>
      <c r="L415" s="31">
        <v>1065.55</v>
      </c>
      <c r="M415" s="31">
        <v>0.30721999999999999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760.45</v>
      </c>
      <c r="D416" s="36">
        <v>759.93333333333339</v>
      </c>
      <c r="E416" s="36">
        <v>753.11666666666679</v>
      </c>
      <c r="F416" s="36">
        <v>745.78333333333342</v>
      </c>
      <c r="G416" s="36">
        <v>738.96666666666681</v>
      </c>
      <c r="H416" s="36">
        <v>767.26666666666677</v>
      </c>
      <c r="I416" s="36">
        <v>774.08333333333337</v>
      </c>
      <c r="J416" s="36">
        <v>781.41666666666674</v>
      </c>
      <c r="K416" s="31">
        <v>766.75</v>
      </c>
      <c r="L416" s="31">
        <v>752.6</v>
      </c>
      <c r="M416" s="31">
        <v>0.24790000000000001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26524.9</v>
      </c>
      <c r="D417" s="36">
        <v>26579.116666666669</v>
      </c>
      <c r="E417" s="36">
        <v>26358.283333333336</v>
      </c>
      <c r="F417" s="36">
        <v>26191.666666666668</v>
      </c>
      <c r="G417" s="36">
        <v>25970.833333333336</v>
      </c>
      <c r="H417" s="36">
        <v>26745.733333333337</v>
      </c>
      <c r="I417" s="36">
        <v>26966.566666666666</v>
      </c>
      <c r="J417" s="36">
        <v>27133.183333333338</v>
      </c>
      <c r="K417" s="31">
        <v>26799.95</v>
      </c>
      <c r="L417" s="31">
        <v>26412.5</v>
      </c>
      <c r="M417" s="31">
        <v>0.20365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49.95</v>
      </c>
      <c r="D418" s="36">
        <v>49.65</v>
      </c>
      <c r="E418" s="36">
        <v>48.099999999999994</v>
      </c>
      <c r="F418" s="36">
        <v>46.249999999999993</v>
      </c>
      <c r="G418" s="36">
        <v>44.699999999999989</v>
      </c>
      <c r="H418" s="36">
        <v>51.5</v>
      </c>
      <c r="I418" s="36">
        <v>53.05</v>
      </c>
      <c r="J418" s="36">
        <v>54.900000000000006</v>
      </c>
      <c r="K418" s="31">
        <v>51.2</v>
      </c>
      <c r="L418" s="31">
        <v>47.8</v>
      </c>
      <c r="M418" s="31">
        <v>417.35428000000002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2416.65</v>
      </c>
      <c r="D419" s="36">
        <v>2418.9333333333334</v>
      </c>
      <c r="E419" s="36">
        <v>2393.0166666666669</v>
      </c>
      <c r="F419" s="36">
        <v>2369.3833333333337</v>
      </c>
      <c r="G419" s="36">
        <v>2343.4666666666672</v>
      </c>
      <c r="H419" s="36">
        <v>2442.5666666666666</v>
      </c>
      <c r="I419" s="36">
        <v>2468.4833333333327</v>
      </c>
      <c r="J419" s="36">
        <v>2492.1166666666663</v>
      </c>
      <c r="K419" s="31">
        <v>2444.85</v>
      </c>
      <c r="L419" s="31">
        <v>2395.3000000000002</v>
      </c>
      <c r="M419" s="31">
        <v>8.7934099999999997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662.95</v>
      </c>
      <c r="D420" s="36">
        <v>664.88333333333333</v>
      </c>
      <c r="E420" s="36">
        <v>657.76666666666665</v>
      </c>
      <c r="F420" s="36">
        <v>652.58333333333337</v>
      </c>
      <c r="G420" s="36">
        <v>645.4666666666667</v>
      </c>
      <c r="H420" s="36">
        <v>670.06666666666661</v>
      </c>
      <c r="I420" s="36">
        <v>677.18333333333317</v>
      </c>
      <c r="J420" s="36">
        <v>682.36666666666656</v>
      </c>
      <c r="K420" s="31">
        <v>672</v>
      </c>
      <c r="L420" s="31">
        <v>659.7</v>
      </c>
      <c r="M420" s="31">
        <v>3.0894200000000001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4435.75</v>
      </c>
      <c r="D421" s="36">
        <v>4432.7666666666664</v>
      </c>
      <c r="E421" s="36">
        <v>4410.5333333333328</v>
      </c>
      <c r="F421" s="36">
        <v>4385.3166666666666</v>
      </c>
      <c r="G421" s="36">
        <v>4363.083333333333</v>
      </c>
      <c r="H421" s="36">
        <v>4457.9833333333327</v>
      </c>
      <c r="I421" s="36">
        <v>4480.2166666666662</v>
      </c>
      <c r="J421" s="36">
        <v>4505.4333333333325</v>
      </c>
      <c r="K421" s="31">
        <v>4455</v>
      </c>
      <c r="L421" s="31">
        <v>4407.55</v>
      </c>
      <c r="M421" s="31">
        <v>1.30657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1386.8</v>
      </c>
      <c r="D422" s="36">
        <v>1398.8500000000001</v>
      </c>
      <c r="E422" s="36">
        <v>1366.7500000000002</v>
      </c>
      <c r="F422" s="36">
        <v>1346.7</v>
      </c>
      <c r="G422" s="36">
        <v>1314.6000000000001</v>
      </c>
      <c r="H422" s="36">
        <v>1418.9000000000003</v>
      </c>
      <c r="I422" s="36">
        <v>1451.0000000000002</v>
      </c>
      <c r="J422" s="36">
        <v>1471.0500000000004</v>
      </c>
      <c r="K422" s="31">
        <v>1430.95</v>
      </c>
      <c r="L422" s="31">
        <v>1378.8</v>
      </c>
      <c r="M422" s="31">
        <v>1.5160100000000001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6593.75</v>
      </c>
      <c r="D423" s="36">
        <v>6617.8666666666659</v>
      </c>
      <c r="E423" s="36">
        <v>6526.8833333333314</v>
      </c>
      <c r="F423" s="36">
        <v>6460.0166666666655</v>
      </c>
      <c r="G423" s="36">
        <v>6369.033333333331</v>
      </c>
      <c r="H423" s="36">
        <v>6684.7333333333318</v>
      </c>
      <c r="I423" s="36">
        <v>6775.7166666666672</v>
      </c>
      <c r="J423" s="36">
        <v>6842.5833333333321</v>
      </c>
      <c r="K423" s="31">
        <v>6708.85</v>
      </c>
      <c r="L423" s="31">
        <v>6551</v>
      </c>
      <c r="M423" s="31">
        <v>0.67596999999999996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639.85</v>
      </c>
      <c r="D424" s="36">
        <v>638.31666666666661</v>
      </c>
      <c r="E424" s="36">
        <v>620.13333333333321</v>
      </c>
      <c r="F424" s="36">
        <v>600.41666666666663</v>
      </c>
      <c r="G424" s="36">
        <v>582.23333333333323</v>
      </c>
      <c r="H424" s="36">
        <v>658.03333333333319</v>
      </c>
      <c r="I424" s="36">
        <v>676.21666666666658</v>
      </c>
      <c r="J424" s="36">
        <v>695.93333333333317</v>
      </c>
      <c r="K424" s="31">
        <v>656.5</v>
      </c>
      <c r="L424" s="31">
        <v>618.6</v>
      </c>
      <c r="M424" s="31">
        <v>53.268059999999998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821.15</v>
      </c>
      <c r="D425" s="36">
        <v>833.93333333333339</v>
      </c>
      <c r="E425" s="36">
        <v>802.21666666666681</v>
      </c>
      <c r="F425" s="36">
        <v>783.28333333333342</v>
      </c>
      <c r="G425" s="36">
        <v>751.56666666666683</v>
      </c>
      <c r="H425" s="36">
        <v>852.86666666666679</v>
      </c>
      <c r="I425" s="36">
        <v>884.58333333333348</v>
      </c>
      <c r="J425" s="36">
        <v>903.51666666666677</v>
      </c>
      <c r="K425" s="31">
        <v>865.65</v>
      </c>
      <c r="L425" s="31">
        <v>815</v>
      </c>
      <c r="M425" s="31">
        <v>7.3511600000000001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566.15</v>
      </c>
      <c r="D426" s="36">
        <v>565.71666666666658</v>
      </c>
      <c r="E426" s="36">
        <v>559.63333333333321</v>
      </c>
      <c r="F426" s="36">
        <v>553.11666666666667</v>
      </c>
      <c r="G426" s="36">
        <v>547.0333333333333</v>
      </c>
      <c r="H426" s="36">
        <v>572.23333333333312</v>
      </c>
      <c r="I426" s="36">
        <v>578.31666666666638</v>
      </c>
      <c r="J426" s="36">
        <v>584.83333333333303</v>
      </c>
      <c r="K426" s="31">
        <v>571.79999999999995</v>
      </c>
      <c r="L426" s="31">
        <v>559.20000000000005</v>
      </c>
      <c r="M426" s="31">
        <v>1.7726299999999999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760.1</v>
      </c>
      <c r="D427" s="36">
        <v>759.19999999999993</v>
      </c>
      <c r="E427" s="36">
        <v>754.89999999999986</v>
      </c>
      <c r="F427" s="36">
        <v>749.69999999999993</v>
      </c>
      <c r="G427" s="36">
        <v>745.39999999999986</v>
      </c>
      <c r="H427" s="36">
        <v>764.39999999999986</v>
      </c>
      <c r="I427" s="36">
        <v>768.69999999999982</v>
      </c>
      <c r="J427" s="36">
        <v>773.89999999999986</v>
      </c>
      <c r="K427" s="31">
        <v>763.5</v>
      </c>
      <c r="L427" s="31">
        <v>754</v>
      </c>
      <c r="M427" s="31">
        <v>125.28399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130.35</v>
      </c>
      <c r="D428" s="36">
        <v>129.35</v>
      </c>
      <c r="E428" s="36">
        <v>127.29999999999998</v>
      </c>
      <c r="F428" s="36">
        <v>124.24999999999999</v>
      </c>
      <c r="G428" s="36">
        <v>122.19999999999997</v>
      </c>
      <c r="H428" s="36">
        <v>132.39999999999998</v>
      </c>
      <c r="I428" s="36">
        <v>134.44999999999999</v>
      </c>
      <c r="J428" s="36">
        <v>137.5</v>
      </c>
      <c r="K428" s="31">
        <v>131.4</v>
      </c>
      <c r="L428" s="31">
        <v>126.3</v>
      </c>
      <c r="M428" s="31">
        <v>350.81975999999997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597.29999999999995</v>
      </c>
      <c r="D429" s="36">
        <v>600.88333333333333</v>
      </c>
      <c r="E429" s="36">
        <v>586.9666666666667</v>
      </c>
      <c r="F429" s="36">
        <v>576.63333333333333</v>
      </c>
      <c r="G429" s="36">
        <v>562.7166666666667</v>
      </c>
      <c r="H429" s="36">
        <v>611.2166666666667</v>
      </c>
      <c r="I429" s="36">
        <v>625.13333333333344</v>
      </c>
      <c r="J429" s="36">
        <v>635.4666666666667</v>
      </c>
      <c r="K429" s="31">
        <v>614.79999999999995</v>
      </c>
      <c r="L429" s="31">
        <v>590.54999999999995</v>
      </c>
      <c r="M429" s="31">
        <v>7.0506599999999997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134.44999999999999</v>
      </c>
      <c r="D430" s="36">
        <v>134.5</v>
      </c>
      <c r="E430" s="36">
        <v>133.1</v>
      </c>
      <c r="F430" s="36">
        <v>131.75</v>
      </c>
      <c r="G430" s="36">
        <v>130.35</v>
      </c>
      <c r="H430" s="36">
        <v>135.85</v>
      </c>
      <c r="I430" s="36">
        <v>137.24999999999997</v>
      </c>
      <c r="J430" s="36">
        <v>138.6</v>
      </c>
      <c r="K430" s="31">
        <v>135.9</v>
      </c>
      <c r="L430" s="31">
        <v>133.15</v>
      </c>
      <c r="M430" s="31">
        <v>8.1168399999999998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377.8</v>
      </c>
      <c r="D431" s="36">
        <v>377.76666666666665</v>
      </c>
      <c r="E431" s="36">
        <v>375.0333333333333</v>
      </c>
      <c r="F431" s="36">
        <v>372.26666666666665</v>
      </c>
      <c r="G431" s="36">
        <v>369.5333333333333</v>
      </c>
      <c r="H431" s="36">
        <v>380.5333333333333</v>
      </c>
      <c r="I431" s="36">
        <v>383.26666666666665</v>
      </c>
      <c r="J431" s="36">
        <v>386.0333333333333</v>
      </c>
      <c r="K431" s="31">
        <v>380.5</v>
      </c>
      <c r="L431" s="31">
        <v>375</v>
      </c>
      <c r="M431" s="31">
        <v>1.51745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368.5</v>
      </c>
      <c r="D432" s="36">
        <v>373.16666666666669</v>
      </c>
      <c r="E432" s="36">
        <v>360.33333333333337</v>
      </c>
      <c r="F432" s="36">
        <v>352.16666666666669</v>
      </c>
      <c r="G432" s="36">
        <v>339.33333333333337</v>
      </c>
      <c r="H432" s="36">
        <v>381.33333333333337</v>
      </c>
      <c r="I432" s="36">
        <v>394.16666666666674</v>
      </c>
      <c r="J432" s="36">
        <v>402.33333333333337</v>
      </c>
      <c r="K432" s="31">
        <v>386</v>
      </c>
      <c r="L432" s="31">
        <v>365</v>
      </c>
      <c r="M432" s="31">
        <v>3.0187599999999999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1538.7</v>
      </c>
      <c r="D433" s="36">
        <v>1530.9833333333333</v>
      </c>
      <c r="E433" s="36">
        <v>1519.9666666666667</v>
      </c>
      <c r="F433" s="36">
        <v>1501.2333333333333</v>
      </c>
      <c r="G433" s="36">
        <v>1490.2166666666667</v>
      </c>
      <c r="H433" s="36">
        <v>1549.7166666666667</v>
      </c>
      <c r="I433" s="36">
        <v>1560.7333333333336</v>
      </c>
      <c r="J433" s="36">
        <v>1579.4666666666667</v>
      </c>
      <c r="K433" s="31">
        <v>1542</v>
      </c>
      <c r="L433" s="31">
        <v>1512.25</v>
      </c>
      <c r="M433" s="31">
        <v>22.30669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621.29999999999995</v>
      </c>
      <c r="D434" s="36">
        <v>622.75</v>
      </c>
      <c r="E434" s="36">
        <v>615.4</v>
      </c>
      <c r="F434" s="36">
        <v>609.5</v>
      </c>
      <c r="G434" s="36">
        <v>602.15</v>
      </c>
      <c r="H434" s="36">
        <v>628.65</v>
      </c>
      <c r="I434" s="36">
        <v>635.99999999999989</v>
      </c>
      <c r="J434" s="36">
        <v>641.9</v>
      </c>
      <c r="K434" s="31">
        <v>630.1</v>
      </c>
      <c r="L434" s="31">
        <v>616.85</v>
      </c>
      <c r="M434" s="31">
        <v>7.0636299999999999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4119.6499999999996</v>
      </c>
      <c r="D435" s="36">
        <v>4116.2</v>
      </c>
      <c r="E435" s="36">
        <v>4028.45</v>
      </c>
      <c r="F435" s="36">
        <v>3937.25</v>
      </c>
      <c r="G435" s="36">
        <v>3849.5</v>
      </c>
      <c r="H435" s="36">
        <v>4207.3999999999996</v>
      </c>
      <c r="I435" s="36">
        <v>4295.1499999999996</v>
      </c>
      <c r="J435" s="36">
        <v>4386.3499999999995</v>
      </c>
      <c r="K435" s="31">
        <v>4203.95</v>
      </c>
      <c r="L435" s="31">
        <v>4025</v>
      </c>
      <c r="M435" s="31">
        <v>4.8815799999999996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1093.0999999999999</v>
      </c>
      <c r="D436" s="36">
        <v>1096.2166666666665</v>
      </c>
      <c r="E436" s="36">
        <v>1084.883333333333</v>
      </c>
      <c r="F436" s="36">
        <v>1076.6666666666665</v>
      </c>
      <c r="G436" s="36">
        <v>1065.333333333333</v>
      </c>
      <c r="H436" s="36">
        <v>1104.4333333333329</v>
      </c>
      <c r="I436" s="36">
        <v>1115.7666666666664</v>
      </c>
      <c r="J436" s="36">
        <v>1123.9833333333329</v>
      </c>
      <c r="K436" s="31">
        <v>1107.55</v>
      </c>
      <c r="L436" s="31">
        <v>1088</v>
      </c>
      <c r="M436" s="31">
        <v>0.26850000000000002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483.1</v>
      </c>
      <c r="D437" s="36">
        <v>477.7166666666667</v>
      </c>
      <c r="E437" s="36">
        <v>469.53333333333342</v>
      </c>
      <c r="F437" s="36">
        <v>455.9666666666667</v>
      </c>
      <c r="G437" s="36">
        <v>447.78333333333342</v>
      </c>
      <c r="H437" s="36">
        <v>491.28333333333342</v>
      </c>
      <c r="I437" s="36">
        <v>499.4666666666667</v>
      </c>
      <c r="J437" s="36">
        <v>513.03333333333342</v>
      </c>
      <c r="K437" s="31">
        <v>485.9</v>
      </c>
      <c r="L437" s="31">
        <v>464.15</v>
      </c>
      <c r="M437" s="31">
        <v>10.721170000000001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393.1</v>
      </c>
      <c r="D438" s="36">
        <v>392.26666666666665</v>
      </c>
      <c r="E438" s="36">
        <v>388.13333333333333</v>
      </c>
      <c r="F438" s="36">
        <v>383.16666666666669</v>
      </c>
      <c r="G438" s="36">
        <v>379.03333333333336</v>
      </c>
      <c r="H438" s="36">
        <v>397.23333333333329</v>
      </c>
      <c r="I438" s="36">
        <v>401.36666666666662</v>
      </c>
      <c r="J438" s="36">
        <v>406.33333333333326</v>
      </c>
      <c r="K438" s="31">
        <v>396.4</v>
      </c>
      <c r="L438" s="31">
        <v>387.3</v>
      </c>
      <c r="M438" s="31">
        <v>1.6438699999999999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4066.75</v>
      </c>
      <c r="D439" s="36">
        <v>4046.7999999999997</v>
      </c>
      <c r="E439" s="36">
        <v>4003.2999999999993</v>
      </c>
      <c r="F439" s="36">
        <v>3939.8499999999995</v>
      </c>
      <c r="G439" s="36">
        <v>3896.349999999999</v>
      </c>
      <c r="H439" s="36">
        <v>4110.25</v>
      </c>
      <c r="I439" s="36">
        <v>4153.75</v>
      </c>
      <c r="J439" s="36">
        <v>4217.2</v>
      </c>
      <c r="K439" s="31">
        <v>4090.3</v>
      </c>
      <c r="L439" s="31">
        <v>3983.35</v>
      </c>
      <c r="M439" s="31">
        <v>0.75726000000000004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672.15</v>
      </c>
      <c r="D440" s="36">
        <v>672.9</v>
      </c>
      <c r="E440" s="36">
        <v>667.9</v>
      </c>
      <c r="F440" s="36">
        <v>663.65</v>
      </c>
      <c r="G440" s="36">
        <v>658.65</v>
      </c>
      <c r="H440" s="36">
        <v>677.15</v>
      </c>
      <c r="I440" s="36">
        <v>682.15</v>
      </c>
      <c r="J440" s="36">
        <v>686.4</v>
      </c>
      <c r="K440" s="31">
        <v>677.9</v>
      </c>
      <c r="L440" s="31">
        <v>668.65</v>
      </c>
      <c r="M440" s="31">
        <v>0.69913999999999998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45.8</v>
      </c>
      <c r="D441" s="36">
        <v>46.083333333333336</v>
      </c>
      <c r="E441" s="36">
        <v>45.31666666666667</v>
      </c>
      <c r="F441" s="36">
        <v>44.833333333333336</v>
      </c>
      <c r="G441" s="36">
        <v>44.06666666666667</v>
      </c>
      <c r="H441" s="36">
        <v>46.56666666666667</v>
      </c>
      <c r="I441" s="36">
        <v>47.333333333333336</v>
      </c>
      <c r="J441" s="36">
        <v>47.81666666666667</v>
      </c>
      <c r="K441" s="31">
        <v>46.85</v>
      </c>
      <c r="L441" s="31">
        <v>45.6</v>
      </c>
      <c r="M441" s="31">
        <v>201.08564999999999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751.3</v>
      </c>
      <c r="D442" s="36">
        <v>745.51666666666677</v>
      </c>
      <c r="E442" s="36">
        <v>735.03333333333353</v>
      </c>
      <c r="F442" s="36">
        <v>718.76666666666677</v>
      </c>
      <c r="G442" s="36">
        <v>708.28333333333353</v>
      </c>
      <c r="H442" s="36">
        <v>761.78333333333353</v>
      </c>
      <c r="I442" s="36">
        <v>772.26666666666688</v>
      </c>
      <c r="J442" s="36">
        <v>788.53333333333353</v>
      </c>
      <c r="K442" s="31">
        <v>756</v>
      </c>
      <c r="L442" s="31">
        <v>729.25</v>
      </c>
      <c r="M442" s="31">
        <v>30.938649999999999</v>
      </c>
      <c r="N442" s="1"/>
      <c r="O442" s="1"/>
    </row>
    <row r="443" spans="1:15" ht="12.75" customHeight="1">
      <c r="A443" s="33">
        <v>433</v>
      </c>
      <c r="B443" s="53" t="s">
        <v>1042</v>
      </c>
      <c r="C443" s="31">
        <v>925.3</v>
      </c>
      <c r="D443" s="36">
        <v>925.88333333333333</v>
      </c>
      <c r="E443" s="36">
        <v>916.76666666666665</v>
      </c>
      <c r="F443" s="36">
        <v>908.23333333333335</v>
      </c>
      <c r="G443" s="36">
        <v>899.11666666666667</v>
      </c>
      <c r="H443" s="36">
        <v>934.41666666666663</v>
      </c>
      <c r="I443" s="36">
        <v>943.53333333333319</v>
      </c>
      <c r="J443" s="36">
        <v>952.06666666666661</v>
      </c>
      <c r="K443" s="31">
        <v>935</v>
      </c>
      <c r="L443" s="31">
        <v>917.35</v>
      </c>
      <c r="M443" s="31">
        <v>0.57806000000000002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755.1</v>
      </c>
      <c r="D444" s="36">
        <v>757.7166666666667</v>
      </c>
      <c r="E444" s="36">
        <v>748.38333333333344</v>
      </c>
      <c r="F444" s="36">
        <v>741.66666666666674</v>
      </c>
      <c r="G444" s="36">
        <v>732.33333333333348</v>
      </c>
      <c r="H444" s="36">
        <v>764.43333333333339</v>
      </c>
      <c r="I444" s="36">
        <v>773.76666666666665</v>
      </c>
      <c r="J444" s="36">
        <v>780.48333333333335</v>
      </c>
      <c r="K444" s="31">
        <v>767.05</v>
      </c>
      <c r="L444" s="31">
        <v>751</v>
      </c>
      <c r="M444" s="31">
        <v>3.2018</v>
      </c>
      <c r="N444" s="1"/>
      <c r="O444" s="1"/>
    </row>
    <row r="445" spans="1:15" ht="12.75" customHeight="1">
      <c r="A445" s="33">
        <v>435</v>
      </c>
      <c r="B445" s="53" t="s">
        <v>1043</v>
      </c>
      <c r="C445" s="31">
        <v>511.3</v>
      </c>
      <c r="D445" s="36">
        <v>515.13333333333333</v>
      </c>
      <c r="E445" s="36">
        <v>505.56666666666661</v>
      </c>
      <c r="F445" s="36">
        <v>499.83333333333326</v>
      </c>
      <c r="G445" s="36">
        <v>490.26666666666654</v>
      </c>
      <c r="H445" s="36">
        <v>520.86666666666667</v>
      </c>
      <c r="I445" s="36">
        <v>530.43333333333351</v>
      </c>
      <c r="J445" s="36">
        <v>536.16666666666674</v>
      </c>
      <c r="K445" s="31">
        <v>524.70000000000005</v>
      </c>
      <c r="L445" s="31">
        <v>509.4</v>
      </c>
      <c r="M445" s="31">
        <v>3.7919800000000001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757.5</v>
      </c>
      <c r="D446" s="36">
        <v>759.5333333333333</v>
      </c>
      <c r="E446" s="36">
        <v>754.06666666666661</v>
      </c>
      <c r="F446" s="36">
        <v>750.63333333333333</v>
      </c>
      <c r="G446" s="36">
        <v>745.16666666666663</v>
      </c>
      <c r="H446" s="36">
        <v>762.96666666666658</v>
      </c>
      <c r="I446" s="36">
        <v>768.43333333333328</v>
      </c>
      <c r="J446" s="36">
        <v>771.86666666666656</v>
      </c>
      <c r="K446" s="31">
        <v>765</v>
      </c>
      <c r="L446" s="31">
        <v>756.1</v>
      </c>
      <c r="M446" s="31">
        <v>0.24068000000000001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64.400000000000006</v>
      </c>
      <c r="D447" s="36">
        <v>63.633333333333333</v>
      </c>
      <c r="E447" s="36">
        <v>62.86666666666666</v>
      </c>
      <c r="F447" s="36">
        <v>61.333333333333329</v>
      </c>
      <c r="G447" s="36">
        <v>60.566666666666656</v>
      </c>
      <c r="H447" s="36">
        <v>65.166666666666657</v>
      </c>
      <c r="I447" s="36">
        <v>65.933333333333337</v>
      </c>
      <c r="J447" s="36">
        <v>67.466666666666669</v>
      </c>
      <c r="K447" s="31">
        <v>64.400000000000006</v>
      </c>
      <c r="L447" s="31">
        <v>62.1</v>
      </c>
      <c r="M447" s="31">
        <v>93.534220000000005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2118.1999999999998</v>
      </c>
      <c r="D448" s="36">
        <v>2116.85</v>
      </c>
      <c r="E448" s="36">
        <v>2095.1999999999998</v>
      </c>
      <c r="F448" s="36">
        <v>2072.1999999999998</v>
      </c>
      <c r="G448" s="36">
        <v>2050.5499999999997</v>
      </c>
      <c r="H448" s="36">
        <v>2139.85</v>
      </c>
      <c r="I448" s="36">
        <v>2161.5000000000005</v>
      </c>
      <c r="J448" s="36">
        <v>2184.5</v>
      </c>
      <c r="K448" s="31">
        <v>2138.5</v>
      </c>
      <c r="L448" s="31">
        <v>2093.85</v>
      </c>
      <c r="M448" s="31">
        <v>6.1127599999999997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1003.65</v>
      </c>
      <c r="D449" s="36">
        <v>1003</v>
      </c>
      <c r="E449" s="36">
        <v>997.65</v>
      </c>
      <c r="F449" s="36">
        <v>991.65</v>
      </c>
      <c r="G449" s="36">
        <v>986.3</v>
      </c>
      <c r="H449" s="36">
        <v>1009</v>
      </c>
      <c r="I449" s="36">
        <v>1014.3499999999999</v>
      </c>
      <c r="J449" s="36">
        <v>1020.35</v>
      </c>
      <c r="K449" s="31">
        <v>1008.35</v>
      </c>
      <c r="L449" s="31">
        <v>997</v>
      </c>
      <c r="M449" s="31">
        <v>1.9686300000000001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983.35</v>
      </c>
      <c r="D450" s="36">
        <v>983.13333333333333</v>
      </c>
      <c r="E450" s="36">
        <v>974.31666666666661</v>
      </c>
      <c r="F450" s="36">
        <v>965.2833333333333</v>
      </c>
      <c r="G450" s="36">
        <v>956.46666666666658</v>
      </c>
      <c r="H450" s="36">
        <v>992.16666666666663</v>
      </c>
      <c r="I450" s="36">
        <v>1000.9833333333335</v>
      </c>
      <c r="J450" s="36">
        <v>1010.0166666666667</v>
      </c>
      <c r="K450" s="31">
        <v>991.95</v>
      </c>
      <c r="L450" s="31">
        <v>974.1</v>
      </c>
      <c r="M450" s="31">
        <v>8.7738200000000006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1821.85</v>
      </c>
      <c r="D451" s="36">
        <v>1826.0833333333333</v>
      </c>
      <c r="E451" s="36">
        <v>1809.3166666666666</v>
      </c>
      <c r="F451" s="36">
        <v>1796.7833333333333</v>
      </c>
      <c r="G451" s="36">
        <v>1780.0166666666667</v>
      </c>
      <c r="H451" s="36">
        <v>1838.6166666666666</v>
      </c>
      <c r="I451" s="36">
        <v>1855.3833333333334</v>
      </c>
      <c r="J451" s="36">
        <v>1867.9166666666665</v>
      </c>
      <c r="K451" s="31">
        <v>1842.85</v>
      </c>
      <c r="L451" s="31">
        <v>1813.55</v>
      </c>
      <c r="M451" s="31">
        <v>8.9447100000000006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4030.65</v>
      </c>
      <c r="D452" s="36">
        <v>4046.2166666666667</v>
      </c>
      <c r="E452" s="36">
        <v>3994.4333333333334</v>
      </c>
      <c r="F452" s="36">
        <v>3958.2166666666667</v>
      </c>
      <c r="G452" s="36">
        <v>3906.4333333333334</v>
      </c>
      <c r="H452" s="36">
        <v>4082.4333333333334</v>
      </c>
      <c r="I452" s="36">
        <v>4134.2166666666672</v>
      </c>
      <c r="J452" s="36">
        <v>4170.4333333333334</v>
      </c>
      <c r="K452" s="31">
        <v>4098</v>
      </c>
      <c r="L452" s="31">
        <v>4010</v>
      </c>
      <c r="M452" s="31">
        <v>11.93648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1154.4000000000001</v>
      </c>
      <c r="D453" s="36">
        <v>1150.7333333333333</v>
      </c>
      <c r="E453" s="36">
        <v>1142.4666666666667</v>
      </c>
      <c r="F453" s="36">
        <v>1130.5333333333333</v>
      </c>
      <c r="G453" s="36">
        <v>1122.2666666666667</v>
      </c>
      <c r="H453" s="36">
        <v>1162.6666666666667</v>
      </c>
      <c r="I453" s="36">
        <v>1170.9333333333336</v>
      </c>
      <c r="J453" s="36">
        <v>1182.8666666666668</v>
      </c>
      <c r="K453" s="31">
        <v>1159</v>
      </c>
      <c r="L453" s="31">
        <v>1138.8</v>
      </c>
      <c r="M453" s="31">
        <v>10.56193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7776.3</v>
      </c>
      <c r="D454" s="36">
        <v>7741.4833333333336</v>
      </c>
      <c r="E454" s="36">
        <v>7644.8166666666675</v>
      </c>
      <c r="F454" s="36">
        <v>7513.3333333333339</v>
      </c>
      <c r="G454" s="36">
        <v>7416.6666666666679</v>
      </c>
      <c r="H454" s="36">
        <v>7872.9666666666672</v>
      </c>
      <c r="I454" s="36">
        <v>7969.6333333333332</v>
      </c>
      <c r="J454" s="36">
        <v>8101.1166666666668</v>
      </c>
      <c r="K454" s="31">
        <v>7838.15</v>
      </c>
      <c r="L454" s="31">
        <v>7610</v>
      </c>
      <c r="M454" s="31">
        <v>1.9104099999999999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5852</v>
      </c>
      <c r="D455" s="36">
        <v>5824.416666666667</v>
      </c>
      <c r="E455" s="36">
        <v>5755.8833333333341</v>
      </c>
      <c r="F455" s="36">
        <v>5659.7666666666673</v>
      </c>
      <c r="G455" s="36">
        <v>5591.2333333333345</v>
      </c>
      <c r="H455" s="36">
        <v>5920.5333333333338</v>
      </c>
      <c r="I455" s="36">
        <v>5989.0666666666666</v>
      </c>
      <c r="J455" s="36">
        <v>6085.1833333333334</v>
      </c>
      <c r="K455" s="31">
        <v>5892.95</v>
      </c>
      <c r="L455" s="31">
        <v>5728.3</v>
      </c>
      <c r="M455" s="31">
        <v>0.77087000000000006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612.85</v>
      </c>
      <c r="D456" s="36">
        <v>612.4</v>
      </c>
      <c r="E456" s="36">
        <v>608</v>
      </c>
      <c r="F456" s="36">
        <v>603.15</v>
      </c>
      <c r="G456" s="36">
        <v>598.75</v>
      </c>
      <c r="H456" s="36">
        <v>617.25</v>
      </c>
      <c r="I456" s="36">
        <v>621.64999999999986</v>
      </c>
      <c r="J456" s="36">
        <v>626.5</v>
      </c>
      <c r="K456" s="31">
        <v>616.79999999999995</v>
      </c>
      <c r="L456" s="31">
        <v>607.54999999999995</v>
      </c>
      <c r="M456" s="31">
        <v>11.06799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926.35</v>
      </c>
      <c r="D457" s="36">
        <v>927.13333333333333</v>
      </c>
      <c r="E457" s="36">
        <v>919.61666666666667</v>
      </c>
      <c r="F457" s="36">
        <v>912.88333333333333</v>
      </c>
      <c r="G457" s="36">
        <v>905.36666666666667</v>
      </c>
      <c r="H457" s="36">
        <v>933.86666666666667</v>
      </c>
      <c r="I457" s="36">
        <v>941.38333333333333</v>
      </c>
      <c r="J457" s="36">
        <v>948.11666666666667</v>
      </c>
      <c r="K457" s="31">
        <v>934.65</v>
      </c>
      <c r="L457" s="31">
        <v>920.4</v>
      </c>
      <c r="M457" s="31">
        <v>47.336390000000002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378.95</v>
      </c>
      <c r="D458" s="36">
        <v>379.16666666666669</v>
      </c>
      <c r="E458" s="36">
        <v>375.83333333333337</v>
      </c>
      <c r="F458" s="36">
        <v>372.7166666666667</v>
      </c>
      <c r="G458" s="36">
        <v>369.38333333333338</v>
      </c>
      <c r="H458" s="36">
        <v>382.28333333333336</v>
      </c>
      <c r="I458" s="36">
        <v>385.61666666666673</v>
      </c>
      <c r="J458" s="36">
        <v>388.73333333333335</v>
      </c>
      <c r="K458" s="31">
        <v>382.5</v>
      </c>
      <c r="L458" s="31">
        <v>376.05</v>
      </c>
      <c r="M458" s="31">
        <v>72.981020000000001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141.05000000000001</v>
      </c>
      <c r="D459" s="36">
        <v>141.11666666666667</v>
      </c>
      <c r="E459" s="36">
        <v>139.98333333333335</v>
      </c>
      <c r="F459" s="36">
        <v>138.91666666666669</v>
      </c>
      <c r="G459" s="36">
        <v>137.78333333333336</v>
      </c>
      <c r="H459" s="36">
        <v>142.18333333333334</v>
      </c>
      <c r="I459" s="36">
        <v>143.31666666666666</v>
      </c>
      <c r="J459" s="36">
        <v>144.38333333333333</v>
      </c>
      <c r="K459" s="31">
        <v>142.25</v>
      </c>
      <c r="L459" s="31">
        <v>140.05000000000001</v>
      </c>
      <c r="M459" s="31">
        <v>242.91122999999999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91.25</v>
      </c>
      <c r="D460" s="36">
        <v>91.616666666666674</v>
      </c>
      <c r="E460" s="36">
        <v>90.533333333333346</v>
      </c>
      <c r="F460" s="36">
        <v>89.816666666666677</v>
      </c>
      <c r="G460" s="36">
        <v>88.733333333333348</v>
      </c>
      <c r="H460" s="36">
        <v>92.333333333333343</v>
      </c>
      <c r="I460" s="36">
        <v>93.416666666666657</v>
      </c>
      <c r="J460" s="36">
        <v>94.13333333333334</v>
      </c>
      <c r="K460" s="31">
        <v>92.7</v>
      </c>
      <c r="L460" s="31">
        <v>90.9</v>
      </c>
      <c r="M460" s="31">
        <v>31.52619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3179.75</v>
      </c>
      <c r="D461" s="36">
        <v>3173.65</v>
      </c>
      <c r="E461" s="36">
        <v>3153</v>
      </c>
      <c r="F461" s="36">
        <v>3126.25</v>
      </c>
      <c r="G461" s="36">
        <v>3105.6</v>
      </c>
      <c r="H461" s="36">
        <v>3200.4</v>
      </c>
      <c r="I461" s="36">
        <v>3221.0500000000006</v>
      </c>
      <c r="J461" s="36">
        <v>3247.8</v>
      </c>
      <c r="K461" s="31">
        <v>3194.3</v>
      </c>
      <c r="L461" s="31">
        <v>3146.9</v>
      </c>
      <c r="M461" s="31">
        <v>0.63536000000000004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1320.55</v>
      </c>
      <c r="D462" s="36">
        <v>1315.3999999999999</v>
      </c>
      <c r="E462" s="36">
        <v>1307.1499999999996</v>
      </c>
      <c r="F462" s="36">
        <v>1293.7499999999998</v>
      </c>
      <c r="G462" s="36">
        <v>1285.4999999999995</v>
      </c>
      <c r="H462" s="36">
        <v>1328.7999999999997</v>
      </c>
      <c r="I462" s="36">
        <v>1337.0500000000002</v>
      </c>
      <c r="J462" s="36">
        <v>1350.4499999999998</v>
      </c>
      <c r="K462" s="31">
        <v>1323.65</v>
      </c>
      <c r="L462" s="31">
        <v>1302</v>
      </c>
      <c r="M462" s="31">
        <v>21.132000000000001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737.75</v>
      </c>
      <c r="D463" s="36">
        <v>740.75</v>
      </c>
      <c r="E463" s="36">
        <v>731.5</v>
      </c>
      <c r="F463" s="36">
        <v>725.25</v>
      </c>
      <c r="G463" s="36">
        <v>716</v>
      </c>
      <c r="H463" s="36">
        <v>747</v>
      </c>
      <c r="I463" s="36">
        <v>756.25</v>
      </c>
      <c r="J463" s="36">
        <v>762.5</v>
      </c>
      <c r="K463" s="31">
        <v>750</v>
      </c>
      <c r="L463" s="31">
        <v>734.5</v>
      </c>
      <c r="M463" s="31">
        <v>2.3495400000000002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279.3</v>
      </c>
      <c r="D464" s="36">
        <v>284.66666666666669</v>
      </c>
      <c r="E464" s="36">
        <v>272.63333333333338</v>
      </c>
      <c r="F464" s="36">
        <v>265.9666666666667</v>
      </c>
      <c r="G464" s="36">
        <v>253.93333333333339</v>
      </c>
      <c r="H464" s="36">
        <v>291.33333333333337</v>
      </c>
      <c r="I464" s="36">
        <v>303.36666666666667</v>
      </c>
      <c r="J464" s="36">
        <v>310.03333333333336</v>
      </c>
      <c r="K464" s="31">
        <v>296.7</v>
      </c>
      <c r="L464" s="31">
        <v>278</v>
      </c>
      <c r="M464" s="31">
        <v>43.012810000000002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883.2</v>
      </c>
      <c r="D465" s="36">
        <v>885.0333333333333</v>
      </c>
      <c r="E465" s="36">
        <v>873.26666666666665</v>
      </c>
      <c r="F465" s="36">
        <v>863.33333333333337</v>
      </c>
      <c r="G465" s="36">
        <v>851.56666666666672</v>
      </c>
      <c r="H465" s="36">
        <v>894.96666666666658</v>
      </c>
      <c r="I465" s="36">
        <v>906.73333333333323</v>
      </c>
      <c r="J465" s="36">
        <v>916.66666666666652</v>
      </c>
      <c r="K465" s="31">
        <v>896.8</v>
      </c>
      <c r="L465" s="31">
        <v>875.1</v>
      </c>
      <c r="M465" s="31">
        <v>4.2473799999999997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3511.65</v>
      </c>
      <c r="D466" s="36">
        <v>3520.5500000000006</v>
      </c>
      <c r="E466" s="36">
        <v>3477.1500000000015</v>
      </c>
      <c r="F466" s="36">
        <v>3442.650000000001</v>
      </c>
      <c r="G466" s="36">
        <v>3399.2500000000018</v>
      </c>
      <c r="H466" s="36">
        <v>3555.0500000000011</v>
      </c>
      <c r="I466" s="36">
        <v>3598.45</v>
      </c>
      <c r="J466" s="36">
        <v>3632.9500000000007</v>
      </c>
      <c r="K466" s="31">
        <v>3563.95</v>
      </c>
      <c r="L466" s="31">
        <v>3486.05</v>
      </c>
      <c r="M466" s="31">
        <v>0.84391000000000005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2804.65</v>
      </c>
      <c r="D467" s="36">
        <v>2809.5333333333333</v>
      </c>
      <c r="E467" s="36">
        <v>2790.1166666666668</v>
      </c>
      <c r="F467" s="36">
        <v>2775.5833333333335</v>
      </c>
      <c r="G467" s="36">
        <v>2756.166666666667</v>
      </c>
      <c r="H467" s="36">
        <v>2824.0666666666666</v>
      </c>
      <c r="I467" s="36">
        <v>2843.4833333333336</v>
      </c>
      <c r="J467" s="36">
        <v>2858.0166666666664</v>
      </c>
      <c r="K467" s="31">
        <v>2828.95</v>
      </c>
      <c r="L467" s="31">
        <v>2795</v>
      </c>
      <c r="M467" s="31">
        <v>1.9233499999999999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3686.7</v>
      </c>
      <c r="D468" s="36">
        <v>3690.7166666666667</v>
      </c>
      <c r="E468" s="36">
        <v>3661.4833333333336</v>
      </c>
      <c r="F468" s="36">
        <v>3636.2666666666669</v>
      </c>
      <c r="G468" s="36">
        <v>3607.0333333333338</v>
      </c>
      <c r="H468" s="36">
        <v>3715.9333333333334</v>
      </c>
      <c r="I468" s="36">
        <v>3745.1666666666661</v>
      </c>
      <c r="J468" s="36">
        <v>3770.3833333333332</v>
      </c>
      <c r="K468" s="31">
        <v>3719.95</v>
      </c>
      <c r="L468" s="31">
        <v>3665.5</v>
      </c>
      <c r="M468" s="31">
        <v>7.4410699999999999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2644.65</v>
      </c>
      <c r="D469" s="36">
        <v>2636.3333333333335</v>
      </c>
      <c r="E469" s="36">
        <v>2617.666666666667</v>
      </c>
      <c r="F469" s="36">
        <v>2590.6833333333334</v>
      </c>
      <c r="G469" s="36">
        <v>2572.0166666666669</v>
      </c>
      <c r="H469" s="36">
        <v>2663.3166666666671</v>
      </c>
      <c r="I469" s="36">
        <v>2681.983333333334</v>
      </c>
      <c r="J469" s="36">
        <v>2708.9666666666672</v>
      </c>
      <c r="K469" s="31">
        <v>2655</v>
      </c>
      <c r="L469" s="31">
        <v>2609.35</v>
      </c>
      <c r="M469" s="31">
        <v>1.9151499999999999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1150.4000000000001</v>
      </c>
      <c r="D470" s="36">
        <v>1171.8</v>
      </c>
      <c r="E470" s="36">
        <v>1109.5999999999999</v>
      </c>
      <c r="F470" s="36">
        <v>1068.8</v>
      </c>
      <c r="G470" s="36">
        <v>1006.5999999999999</v>
      </c>
      <c r="H470" s="36">
        <v>1212.5999999999999</v>
      </c>
      <c r="I470" s="36">
        <v>1274.8000000000002</v>
      </c>
      <c r="J470" s="36">
        <v>1315.6</v>
      </c>
      <c r="K470" s="31">
        <v>1234</v>
      </c>
      <c r="L470" s="31">
        <v>1131</v>
      </c>
      <c r="M470" s="31">
        <v>15.373620000000001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4025.9</v>
      </c>
      <c r="D471" s="36">
        <v>4036.8833333333337</v>
      </c>
      <c r="E471" s="36">
        <v>3999.5666666666675</v>
      </c>
      <c r="F471" s="36">
        <v>3973.233333333334</v>
      </c>
      <c r="G471" s="36">
        <v>3935.9166666666679</v>
      </c>
      <c r="H471" s="36">
        <v>4063.2166666666672</v>
      </c>
      <c r="I471" s="36">
        <v>4100.5333333333338</v>
      </c>
      <c r="J471" s="36">
        <v>4126.8666666666668</v>
      </c>
      <c r="K471" s="31">
        <v>4074.2</v>
      </c>
      <c r="L471" s="31">
        <v>4010.55</v>
      </c>
      <c r="M471" s="31">
        <v>4.6800300000000004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44.25</v>
      </c>
      <c r="D472" s="36">
        <v>44.550000000000004</v>
      </c>
      <c r="E472" s="36">
        <v>43.850000000000009</v>
      </c>
      <c r="F472" s="36">
        <v>43.45</v>
      </c>
      <c r="G472" s="36">
        <v>42.750000000000007</v>
      </c>
      <c r="H472" s="36">
        <v>44.95000000000001</v>
      </c>
      <c r="I472" s="36">
        <v>45.650000000000013</v>
      </c>
      <c r="J472" s="36">
        <v>46.050000000000011</v>
      </c>
      <c r="K472" s="31">
        <v>45.25</v>
      </c>
      <c r="L472" s="31">
        <v>44.15</v>
      </c>
      <c r="M472" s="31">
        <v>98.482870000000005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350.75</v>
      </c>
      <c r="D473" s="36">
        <v>350.41666666666669</v>
      </c>
      <c r="E473" s="36">
        <v>345.38333333333338</v>
      </c>
      <c r="F473" s="36">
        <v>340.01666666666671</v>
      </c>
      <c r="G473" s="36">
        <v>334.98333333333341</v>
      </c>
      <c r="H473" s="36">
        <v>355.78333333333336</v>
      </c>
      <c r="I473" s="36">
        <v>360.81666666666666</v>
      </c>
      <c r="J473" s="36">
        <v>366.18333333333334</v>
      </c>
      <c r="K473" s="31">
        <v>355.45</v>
      </c>
      <c r="L473" s="31">
        <v>345.05</v>
      </c>
      <c r="M473" s="31">
        <v>5.3864599999999996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451.25</v>
      </c>
      <c r="D474" s="36">
        <v>454.73333333333335</v>
      </c>
      <c r="E474" s="36">
        <v>441.61666666666667</v>
      </c>
      <c r="F474" s="36">
        <v>431.98333333333335</v>
      </c>
      <c r="G474" s="36">
        <v>418.86666666666667</v>
      </c>
      <c r="H474" s="36">
        <v>464.36666666666667</v>
      </c>
      <c r="I474" s="36">
        <v>477.48333333333335</v>
      </c>
      <c r="J474" s="36">
        <v>487.11666666666667</v>
      </c>
      <c r="K474" s="31">
        <v>467.85</v>
      </c>
      <c r="L474" s="31">
        <v>445.1</v>
      </c>
      <c r="M474" s="31">
        <v>2.92056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3723.4</v>
      </c>
      <c r="D475" s="36">
        <v>3705.9333333333329</v>
      </c>
      <c r="E475" s="36">
        <v>3671.8666666666659</v>
      </c>
      <c r="F475" s="36">
        <v>3620.333333333333</v>
      </c>
      <c r="G475" s="36">
        <v>3586.266666666666</v>
      </c>
      <c r="H475" s="36">
        <v>3757.4666666666658</v>
      </c>
      <c r="I475" s="36">
        <v>3791.5333333333324</v>
      </c>
      <c r="J475" s="36">
        <v>3843.0666666666657</v>
      </c>
      <c r="K475" s="31">
        <v>3740</v>
      </c>
      <c r="L475" s="31">
        <v>3654.4</v>
      </c>
      <c r="M475" s="31">
        <v>0.89736000000000005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59.55</v>
      </c>
      <c r="D476" s="36">
        <v>60.083333333333336</v>
      </c>
      <c r="E476" s="36">
        <v>58.616666666666674</v>
      </c>
      <c r="F476" s="36">
        <v>57.683333333333337</v>
      </c>
      <c r="G476" s="36">
        <v>56.216666666666676</v>
      </c>
      <c r="H476" s="36">
        <v>61.016666666666673</v>
      </c>
      <c r="I476" s="36">
        <v>62.483333333333327</v>
      </c>
      <c r="J476" s="36">
        <v>63.416666666666671</v>
      </c>
      <c r="K476" s="31">
        <v>61.55</v>
      </c>
      <c r="L476" s="31">
        <v>59.15</v>
      </c>
      <c r="M476" s="31">
        <v>159.28493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639.75</v>
      </c>
      <c r="D477" s="36">
        <v>641.4666666666667</v>
      </c>
      <c r="E477" s="36">
        <v>635.23333333333335</v>
      </c>
      <c r="F477" s="36">
        <v>630.7166666666667</v>
      </c>
      <c r="G477" s="36">
        <v>624.48333333333335</v>
      </c>
      <c r="H477" s="36">
        <v>645.98333333333335</v>
      </c>
      <c r="I477" s="36">
        <v>652.2166666666667</v>
      </c>
      <c r="J477" s="36">
        <v>656.73333333333335</v>
      </c>
      <c r="K477" s="31">
        <v>647.70000000000005</v>
      </c>
      <c r="L477" s="31">
        <v>636.95000000000005</v>
      </c>
      <c r="M477" s="31">
        <v>2.2290199999999998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498.05</v>
      </c>
      <c r="D478" s="36">
        <v>499.58333333333331</v>
      </c>
      <c r="E478" s="36">
        <v>493.71666666666664</v>
      </c>
      <c r="F478" s="36">
        <v>489.38333333333333</v>
      </c>
      <c r="G478" s="36">
        <v>483.51666666666665</v>
      </c>
      <c r="H478" s="36">
        <v>503.91666666666663</v>
      </c>
      <c r="I478" s="36">
        <v>509.7833333333333</v>
      </c>
      <c r="J478" s="36">
        <v>514.11666666666656</v>
      </c>
      <c r="K478" s="31">
        <v>505.45</v>
      </c>
      <c r="L478" s="31">
        <v>495.25</v>
      </c>
      <c r="M478" s="31">
        <v>30.336729999999999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908.45</v>
      </c>
      <c r="D479" s="36">
        <v>911.16666666666663</v>
      </c>
      <c r="E479" s="36">
        <v>901.33333333333326</v>
      </c>
      <c r="F479" s="36">
        <v>894.21666666666658</v>
      </c>
      <c r="G479" s="36">
        <v>884.38333333333321</v>
      </c>
      <c r="H479" s="36">
        <v>918.2833333333333</v>
      </c>
      <c r="I479" s="36">
        <v>928.11666666666656</v>
      </c>
      <c r="J479" s="36">
        <v>935.23333333333335</v>
      </c>
      <c r="K479" s="31">
        <v>921</v>
      </c>
      <c r="L479" s="31">
        <v>904.05</v>
      </c>
      <c r="M479" s="31">
        <v>1.0351999999999999</v>
      </c>
      <c r="N479" s="1"/>
      <c r="O479" s="1"/>
    </row>
    <row r="480" spans="1:15" ht="12.75" customHeight="1">
      <c r="A480" s="33">
        <v>470</v>
      </c>
      <c r="B480" s="53" t="s">
        <v>1044</v>
      </c>
      <c r="C480" s="31">
        <v>55.1</v>
      </c>
      <c r="D480" s="36">
        <v>55.366666666666667</v>
      </c>
      <c r="E480" s="36">
        <v>54.733333333333334</v>
      </c>
      <c r="F480" s="36">
        <v>54.366666666666667</v>
      </c>
      <c r="G480" s="36">
        <v>53.733333333333334</v>
      </c>
      <c r="H480" s="36">
        <v>55.733333333333334</v>
      </c>
      <c r="I480" s="36">
        <v>56.366666666666674</v>
      </c>
      <c r="J480" s="36">
        <v>56.733333333333334</v>
      </c>
      <c r="K480" s="31">
        <v>56</v>
      </c>
      <c r="L480" s="31">
        <v>55</v>
      </c>
      <c r="M480" s="31">
        <v>44.080460000000002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9978.9500000000007</v>
      </c>
      <c r="D481" s="36">
        <v>9944.65</v>
      </c>
      <c r="E481" s="36">
        <v>9889.2999999999993</v>
      </c>
      <c r="F481" s="36">
        <v>9799.65</v>
      </c>
      <c r="G481" s="36">
        <v>9744.2999999999993</v>
      </c>
      <c r="H481" s="36">
        <v>10034.299999999999</v>
      </c>
      <c r="I481" s="36">
        <v>10089.650000000001</v>
      </c>
      <c r="J481" s="31">
        <v>10179.299999999999</v>
      </c>
      <c r="K481" s="31">
        <v>10000</v>
      </c>
      <c r="L481" s="31">
        <v>9855</v>
      </c>
      <c r="M481" s="53">
        <v>3.20905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141.1</v>
      </c>
      <c r="D482" s="36">
        <v>142.30000000000001</v>
      </c>
      <c r="E482" s="36">
        <v>139.60000000000002</v>
      </c>
      <c r="F482" s="36">
        <v>138.10000000000002</v>
      </c>
      <c r="G482" s="36">
        <v>135.40000000000003</v>
      </c>
      <c r="H482" s="36">
        <v>143.80000000000001</v>
      </c>
      <c r="I482" s="36">
        <v>146.5</v>
      </c>
      <c r="J482" s="31">
        <v>148</v>
      </c>
      <c r="K482" s="31">
        <v>145</v>
      </c>
      <c r="L482" s="31">
        <v>140.80000000000001</v>
      </c>
      <c r="M482" s="53">
        <v>207.67191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1729.9</v>
      </c>
      <c r="D483" s="36">
        <v>1738.3</v>
      </c>
      <c r="E483" s="36">
        <v>1711.6</v>
      </c>
      <c r="F483" s="36">
        <v>1693.3</v>
      </c>
      <c r="G483" s="36">
        <v>1666.6</v>
      </c>
      <c r="H483" s="36">
        <v>1756.6</v>
      </c>
      <c r="I483" s="36">
        <v>1783.3000000000002</v>
      </c>
      <c r="J483" s="36">
        <v>1801.6</v>
      </c>
      <c r="K483" s="31">
        <v>1765</v>
      </c>
      <c r="L483" s="31">
        <v>1720</v>
      </c>
      <c r="M483" s="31">
        <v>0.58704999999999996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1143.5999999999999</v>
      </c>
      <c r="D484" s="36">
        <v>1141.25</v>
      </c>
      <c r="E484" s="36">
        <v>1122.5</v>
      </c>
      <c r="F484" s="36">
        <v>1101.4000000000001</v>
      </c>
      <c r="G484" s="36">
        <v>1082.6500000000001</v>
      </c>
      <c r="H484" s="36">
        <v>1162.3499999999999</v>
      </c>
      <c r="I484" s="36">
        <v>1181.0999999999999</v>
      </c>
      <c r="J484" s="31">
        <v>1202.1999999999998</v>
      </c>
      <c r="K484" s="31">
        <v>1160</v>
      </c>
      <c r="L484" s="31">
        <v>1120.1500000000001</v>
      </c>
      <c r="M484" s="53">
        <v>8.8484200000000008</v>
      </c>
      <c r="N484" s="1"/>
      <c r="O484" s="1"/>
    </row>
    <row r="485" spans="1:15" ht="12.75" customHeight="1">
      <c r="A485" s="33">
        <v>475</v>
      </c>
      <c r="B485" s="31" t="s">
        <v>1045</v>
      </c>
      <c r="C485" s="31">
        <v>312.64999999999998</v>
      </c>
      <c r="D485" s="36">
        <v>314.73333333333335</v>
      </c>
      <c r="E485" s="36">
        <v>308.9666666666667</v>
      </c>
      <c r="F485" s="36">
        <v>305.28333333333336</v>
      </c>
      <c r="G485" s="36">
        <v>299.51666666666671</v>
      </c>
      <c r="H485" s="36">
        <v>318.41666666666669</v>
      </c>
      <c r="I485" s="36">
        <v>324.18333333333334</v>
      </c>
      <c r="J485" s="36">
        <v>327.86666666666667</v>
      </c>
      <c r="K485" s="31">
        <v>320.5</v>
      </c>
      <c r="L485" s="31">
        <v>311.05</v>
      </c>
      <c r="M485" s="31">
        <v>6.4897999999999998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313.3</v>
      </c>
      <c r="D486" s="36">
        <v>316.01666666666665</v>
      </c>
      <c r="E486" s="36">
        <v>308.58333333333331</v>
      </c>
      <c r="F486" s="36">
        <v>303.86666666666667</v>
      </c>
      <c r="G486" s="36">
        <v>296.43333333333334</v>
      </c>
      <c r="H486" s="36">
        <v>320.73333333333329</v>
      </c>
      <c r="I486" s="36">
        <v>328.16666666666669</v>
      </c>
      <c r="J486" s="36">
        <v>332.88333333333327</v>
      </c>
      <c r="K486" s="31">
        <v>323.45</v>
      </c>
      <c r="L486" s="31">
        <v>311.3</v>
      </c>
      <c r="M486" s="31">
        <v>3.4883199999999999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2010.3</v>
      </c>
      <c r="D487" s="36">
        <v>2015.8833333333332</v>
      </c>
      <c r="E487" s="36">
        <v>1979.8166666666666</v>
      </c>
      <c r="F487" s="36">
        <v>1949.3333333333335</v>
      </c>
      <c r="G487" s="36">
        <v>1913.2666666666669</v>
      </c>
      <c r="H487" s="36">
        <v>2046.3666666666663</v>
      </c>
      <c r="I487" s="36">
        <v>2082.4333333333329</v>
      </c>
      <c r="J487" s="36">
        <v>2112.9166666666661</v>
      </c>
      <c r="K487" s="31">
        <v>2051.9499999999998</v>
      </c>
      <c r="L487" s="31">
        <v>1985.4</v>
      </c>
      <c r="M487" s="31">
        <v>0.25538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547.29999999999995</v>
      </c>
      <c r="D488" s="36">
        <v>549.73333333333335</v>
      </c>
      <c r="E488" s="36">
        <v>542.86666666666667</v>
      </c>
      <c r="F488" s="36">
        <v>538.43333333333328</v>
      </c>
      <c r="G488" s="36">
        <v>531.56666666666661</v>
      </c>
      <c r="H488" s="36">
        <v>554.16666666666674</v>
      </c>
      <c r="I488" s="36">
        <v>561.03333333333353</v>
      </c>
      <c r="J488" s="36">
        <v>565.46666666666681</v>
      </c>
      <c r="K488" s="31">
        <v>556.6</v>
      </c>
      <c r="L488" s="31">
        <v>545.29999999999995</v>
      </c>
      <c r="M488" s="31">
        <v>2.39554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458.55</v>
      </c>
      <c r="D489" s="36">
        <v>462</v>
      </c>
      <c r="E489" s="36">
        <v>453.4</v>
      </c>
      <c r="F489" s="36">
        <v>448.25</v>
      </c>
      <c r="G489" s="36">
        <v>439.65</v>
      </c>
      <c r="H489" s="36">
        <v>467.15</v>
      </c>
      <c r="I489" s="36">
        <v>475.75</v>
      </c>
      <c r="J489" s="36">
        <v>480.9</v>
      </c>
      <c r="K489" s="31">
        <v>470.6</v>
      </c>
      <c r="L489" s="31">
        <v>456.85</v>
      </c>
      <c r="M489" s="31">
        <v>2.9462799999999998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442.85</v>
      </c>
      <c r="D490" s="36">
        <v>445.61666666666662</v>
      </c>
      <c r="E490" s="36">
        <v>437.63333333333321</v>
      </c>
      <c r="F490" s="36">
        <v>432.41666666666657</v>
      </c>
      <c r="G490" s="36">
        <v>424.43333333333317</v>
      </c>
      <c r="H490" s="36">
        <v>450.83333333333326</v>
      </c>
      <c r="I490" s="36">
        <v>458.81666666666672</v>
      </c>
      <c r="J490" s="36">
        <v>464.0333333333333</v>
      </c>
      <c r="K490" s="31">
        <v>453.6</v>
      </c>
      <c r="L490" s="31">
        <v>440.4</v>
      </c>
      <c r="M490" s="31">
        <v>2.0280200000000002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525.29999999999995</v>
      </c>
      <c r="D491" s="36">
        <v>522.86666666666667</v>
      </c>
      <c r="E491" s="36">
        <v>516.73333333333335</v>
      </c>
      <c r="F491" s="36">
        <v>508.16666666666663</v>
      </c>
      <c r="G491" s="36">
        <v>502.0333333333333</v>
      </c>
      <c r="H491" s="36">
        <v>531.43333333333339</v>
      </c>
      <c r="I491" s="36">
        <v>537.56666666666683</v>
      </c>
      <c r="J491" s="36">
        <v>546.13333333333344</v>
      </c>
      <c r="K491" s="31">
        <v>529</v>
      </c>
      <c r="L491" s="31">
        <v>514.29999999999995</v>
      </c>
      <c r="M491" s="31">
        <v>1.5898699999999999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1437.5</v>
      </c>
      <c r="D492" s="36">
        <v>1439.9666666666665</v>
      </c>
      <c r="E492" s="36">
        <v>1427.5333333333328</v>
      </c>
      <c r="F492" s="36">
        <v>1417.5666666666664</v>
      </c>
      <c r="G492" s="36">
        <v>1405.1333333333328</v>
      </c>
      <c r="H492" s="36">
        <v>1449.9333333333329</v>
      </c>
      <c r="I492" s="36">
        <v>1462.3666666666668</v>
      </c>
      <c r="J492" s="36">
        <v>1472.333333333333</v>
      </c>
      <c r="K492" s="31">
        <v>1452.4</v>
      </c>
      <c r="L492" s="31">
        <v>1430</v>
      </c>
      <c r="M492" s="31">
        <v>11.58305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987.25</v>
      </c>
      <c r="D493" s="36">
        <v>988.85</v>
      </c>
      <c r="E493" s="36">
        <v>982</v>
      </c>
      <c r="F493" s="36">
        <v>976.75</v>
      </c>
      <c r="G493" s="36">
        <v>969.9</v>
      </c>
      <c r="H493" s="36">
        <v>994.1</v>
      </c>
      <c r="I493" s="36">
        <v>1000.9500000000002</v>
      </c>
      <c r="J493" s="36">
        <v>1006.2</v>
      </c>
      <c r="K493" s="31">
        <v>995.7</v>
      </c>
      <c r="L493" s="31">
        <v>983.6</v>
      </c>
      <c r="M493" s="31">
        <v>0.94399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270.14999999999998</v>
      </c>
      <c r="D494" s="36">
        <v>270.14999999999998</v>
      </c>
      <c r="E494" s="36">
        <v>268.09999999999997</v>
      </c>
      <c r="F494" s="36">
        <v>266.05</v>
      </c>
      <c r="G494" s="36">
        <v>264</v>
      </c>
      <c r="H494" s="36">
        <v>272.19999999999993</v>
      </c>
      <c r="I494" s="36">
        <v>274.24999999999989</v>
      </c>
      <c r="J494" s="36">
        <v>276.2999999999999</v>
      </c>
      <c r="K494" s="31">
        <v>272.2</v>
      </c>
      <c r="L494" s="31">
        <v>268.10000000000002</v>
      </c>
      <c r="M494" s="31">
        <v>90.254750000000001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633.35</v>
      </c>
      <c r="D495" s="36">
        <v>636.61666666666667</v>
      </c>
      <c r="E495" s="36">
        <v>626.73333333333335</v>
      </c>
      <c r="F495" s="36">
        <v>620.11666666666667</v>
      </c>
      <c r="G495" s="36">
        <v>610.23333333333335</v>
      </c>
      <c r="H495" s="36">
        <v>643.23333333333335</v>
      </c>
      <c r="I495" s="36">
        <v>653.11666666666679</v>
      </c>
      <c r="J495" s="36">
        <v>659.73333333333335</v>
      </c>
      <c r="K495" s="31">
        <v>646.5</v>
      </c>
      <c r="L495" s="31">
        <v>630</v>
      </c>
      <c r="M495" s="31">
        <v>1.48977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1712.4</v>
      </c>
      <c r="D496" s="36">
        <v>1715.8500000000001</v>
      </c>
      <c r="E496" s="36">
        <v>1699.4500000000003</v>
      </c>
      <c r="F496" s="36">
        <v>1686.5000000000002</v>
      </c>
      <c r="G496" s="36">
        <v>1670.1000000000004</v>
      </c>
      <c r="H496" s="36">
        <v>1728.8000000000002</v>
      </c>
      <c r="I496" s="36">
        <v>1745.2000000000003</v>
      </c>
      <c r="J496" s="36">
        <v>1758.15</v>
      </c>
      <c r="K496" s="31">
        <v>1732.25</v>
      </c>
      <c r="L496" s="31">
        <v>1702.9</v>
      </c>
      <c r="M496" s="31">
        <v>0.43587999999999999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15.95</v>
      </c>
      <c r="D497" s="36">
        <v>16.083333333333332</v>
      </c>
      <c r="E497" s="36">
        <v>15.716666666666665</v>
      </c>
      <c r="F497" s="36">
        <v>15.483333333333333</v>
      </c>
      <c r="G497" s="36">
        <v>15.116666666666665</v>
      </c>
      <c r="H497" s="36">
        <v>16.316666666666663</v>
      </c>
      <c r="I497" s="36">
        <v>16.68333333333333</v>
      </c>
      <c r="J497" s="36">
        <v>16.916666666666664</v>
      </c>
      <c r="K497" s="31">
        <v>16.45</v>
      </c>
      <c r="L497" s="31">
        <v>15.85</v>
      </c>
      <c r="M497" s="31">
        <v>2766.2519900000002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1105.75</v>
      </c>
      <c r="D498" s="36">
        <v>1101.5833333333333</v>
      </c>
      <c r="E498" s="36">
        <v>1089.7666666666664</v>
      </c>
      <c r="F498" s="36">
        <v>1073.7833333333331</v>
      </c>
      <c r="G498" s="36">
        <v>1061.9666666666662</v>
      </c>
      <c r="H498" s="36">
        <v>1117.5666666666666</v>
      </c>
      <c r="I498" s="36">
        <v>1129.3833333333337</v>
      </c>
      <c r="J498" s="36">
        <v>1145.3666666666668</v>
      </c>
      <c r="K498" s="31">
        <v>1113.4000000000001</v>
      </c>
      <c r="L498" s="31">
        <v>1085.5999999999999</v>
      </c>
      <c r="M498" s="31">
        <v>10.91062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542.20000000000005</v>
      </c>
      <c r="D499" s="36">
        <v>545.18333333333339</v>
      </c>
      <c r="E499" s="36">
        <v>536.01666666666677</v>
      </c>
      <c r="F499" s="36">
        <v>529.83333333333337</v>
      </c>
      <c r="G499" s="36">
        <v>520.66666666666674</v>
      </c>
      <c r="H499" s="36">
        <v>551.36666666666679</v>
      </c>
      <c r="I499" s="36">
        <v>560.5333333333333</v>
      </c>
      <c r="J499" s="36">
        <v>566.71666666666681</v>
      </c>
      <c r="K499" s="31">
        <v>554.35</v>
      </c>
      <c r="L499" s="31">
        <v>539</v>
      </c>
      <c r="M499" s="31">
        <v>3.3628900000000002</v>
      </c>
      <c r="N499" s="1"/>
      <c r="O499" s="1"/>
    </row>
    <row r="500" spans="1:15" ht="12.75" customHeight="1">
      <c r="A500" s="33">
        <v>490</v>
      </c>
      <c r="B500" s="53" t="s">
        <v>1046</v>
      </c>
      <c r="C500" s="53">
        <v>157.1</v>
      </c>
      <c r="D500" s="36">
        <v>155.93333333333331</v>
      </c>
      <c r="E500" s="36">
        <v>153.06666666666661</v>
      </c>
      <c r="F500" s="36">
        <v>149.0333333333333</v>
      </c>
      <c r="G500" s="36">
        <v>146.1666666666666</v>
      </c>
      <c r="H500" s="36">
        <v>159.96666666666661</v>
      </c>
      <c r="I500" s="36">
        <v>162.83333333333334</v>
      </c>
      <c r="J500" s="36">
        <v>166.86666666666662</v>
      </c>
      <c r="K500" s="31">
        <v>158.80000000000001</v>
      </c>
      <c r="L500" s="31">
        <v>151.9</v>
      </c>
      <c r="M500" s="31">
        <v>27.047529999999998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803.95</v>
      </c>
      <c r="D501" s="36">
        <v>809.7166666666667</v>
      </c>
      <c r="E501" s="36">
        <v>794.43333333333339</v>
      </c>
      <c r="F501" s="36">
        <v>784.91666666666674</v>
      </c>
      <c r="G501" s="36">
        <v>769.63333333333344</v>
      </c>
      <c r="H501" s="36">
        <v>819.23333333333335</v>
      </c>
      <c r="I501" s="36">
        <v>834.51666666666665</v>
      </c>
      <c r="J501" s="36">
        <v>844.0333333333333</v>
      </c>
      <c r="K501" s="31">
        <v>825</v>
      </c>
      <c r="L501" s="31">
        <v>800.2</v>
      </c>
      <c r="M501" s="31">
        <v>0.40193000000000001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1286.7</v>
      </c>
      <c r="D502" s="36">
        <v>1292.8999999999999</v>
      </c>
      <c r="E502" s="36">
        <v>1261.7999999999997</v>
      </c>
      <c r="F502" s="36">
        <v>1236.8999999999999</v>
      </c>
      <c r="G502" s="36">
        <v>1205.7999999999997</v>
      </c>
      <c r="H502" s="36">
        <v>1317.7999999999997</v>
      </c>
      <c r="I502" s="36">
        <v>1348.8999999999996</v>
      </c>
      <c r="J502" s="36">
        <v>1373.7999999999997</v>
      </c>
      <c r="K502" s="31">
        <v>1324</v>
      </c>
      <c r="L502" s="31">
        <v>1268</v>
      </c>
      <c r="M502" s="31">
        <v>46.408000000000001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531.95000000000005</v>
      </c>
      <c r="D503" s="36">
        <v>532.11666666666667</v>
      </c>
      <c r="E503" s="36">
        <v>526.08333333333337</v>
      </c>
      <c r="F503" s="36">
        <v>520.2166666666667</v>
      </c>
      <c r="G503" s="36">
        <v>514.18333333333339</v>
      </c>
      <c r="H503" s="36">
        <v>537.98333333333335</v>
      </c>
      <c r="I503" s="36">
        <v>544.01666666666665</v>
      </c>
      <c r="J503" s="31">
        <v>549.88333333333333</v>
      </c>
      <c r="K503" s="31">
        <v>538.15</v>
      </c>
      <c r="L503" s="31">
        <v>526.25</v>
      </c>
      <c r="M503" s="53">
        <v>51.870629999999998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26.6</v>
      </c>
      <c r="D504" s="36">
        <v>26.8</v>
      </c>
      <c r="E504" s="36">
        <v>26.25</v>
      </c>
      <c r="F504" s="36">
        <v>25.9</v>
      </c>
      <c r="G504" s="36">
        <v>25.349999999999998</v>
      </c>
      <c r="H504" s="36">
        <v>27.150000000000002</v>
      </c>
      <c r="I504" s="36">
        <v>27.700000000000006</v>
      </c>
      <c r="J504" s="31">
        <v>28.050000000000004</v>
      </c>
      <c r="K504" s="31">
        <v>27.35</v>
      </c>
      <c r="L504" s="31">
        <v>26.45</v>
      </c>
      <c r="M504" s="53">
        <v>3694.4083500000002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14996.8</v>
      </c>
      <c r="D505" s="36">
        <v>15060.866666666667</v>
      </c>
      <c r="E505" s="36">
        <v>14840.933333333334</v>
      </c>
      <c r="F505" s="36">
        <v>14685.066666666668</v>
      </c>
      <c r="G505" s="36">
        <v>14465.133333333335</v>
      </c>
      <c r="H505" s="36">
        <v>15216.733333333334</v>
      </c>
      <c r="I505" s="36">
        <v>15436.666666666664</v>
      </c>
      <c r="J505" s="36">
        <v>15592.533333333333</v>
      </c>
      <c r="K505" s="31">
        <v>15280.8</v>
      </c>
      <c r="L505" s="31">
        <v>14905</v>
      </c>
      <c r="M505" s="31">
        <v>4.854E-2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192.65</v>
      </c>
      <c r="D506" s="36">
        <v>193.96666666666667</v>
      </c>
      <c r="E506" s="36">
        <v>182.68333333333334</v>
      </c>
      <c r="F506" s="36">
        <v>172.71666666666667</v>
      </c>
      <c r="G506" s="36">
        <v>161.43333333333334</v>
      </c>
      <c r="H506" s="36">
        <v>203.93333333333334</v>
      </c>
      <c r="I506" s="36">
        <v>215.2166666666667</v>
      </c>
      <c r="J506" s="36">
        <v>225.18333333333334</v>
      </c>
      <c r="K506" s="31">
        <v>205.25</v>
      </c>
      <c r="L506" s="31">
        <v>184</v>
      </c>
      <c r="M506" s="31">
        <v>853.02094999999997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527.85</v>
      </c>
      <c r="D507" s="36">
        <v>529.61666666666667</v>
      </c>
      <c r="E507" s="36">
        <v>523.23333333333335</v>
      </c>
      <c r="F507" s="36">
        <v>518.61666666666667</v>
      </c>
      <c r="G507" s="36">
        <v>512.23333333333335</v>
      </c>
      <c r="H507" s="36">
        <v>534.23333333333335</v>
      </c>
      <c r="I507" s="36">
        <v>540.61666666666679</v>
      </c>
      <c r="J507" s="31">
        <v>545.23333333333335</v>
      </c>
      <c r="K507" s="31">
        <v>536</v>
      </c>
      <c r="L507" s="31">
        <v>525</v>
      </c>
      <c r="M507" s="53">
        <v>5.3882000000000003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161.05000000000001</v>
      </c>
      <c r="D508" s="36">
        <v>161.18333333333334</v>
      </c>
      <c r="E508" s="36">
        <v>158.56666666666666</v>
      </c>
      <c r="F508" s="36">
        <v>156.08333333333331</v>
      </c>
      <c r="G508" s="36">
        <v>153.46666666666664</v>
      </c>
      <c r="H508" s="36">
        <v>163.66666666666669</v>
      </c>
      <c r="I508" s="36">
        <v>166.28333333333336</v>
      </c>
      <c r="J508" s="36">
        <v>168.76666666666671</v>
      </c>
      <c r="K508" s="31">
        <v>163.80000000000001</v>
      </c>
      <c r="L508" s="31">
        <v>158.69999999999999</v>
      </c>
      <c r="M508" s="31">
        <v>853.56674999999996</v>
      </c>
      <c r="N508" s="1"/>
      <c r="O508" s="1"/>
    </row>
    <row r="509" spans="1:15" ht="12.75" customHeight="1">
      <c r="A509" s="232">
        <v>499</v>
      </c>
      <c r="B509" s="233" t="s">
        <v>242</v>
      </c>
      <c r="C509" s="233">
        <v>895.75</v>
      </c>
      <c r="D509" s="234">
        <v>900.35</v>
      </c>
      <c r="E509" s="234">
        <v>887.90000000000009</v>
      </c>
      <c r="F509" s="234">
        <v>880.05000000000007</v>
      </c>
      <c r="G509" s="234">
        <v>867.60000000000014</v>
      </c>
      <c r="H509" s="234">
        <v>908.2</v>
      </c>
      <c r="I509" s="234">
        <v>920.65000000000009</v>
      </c>
      <c r="J509" s="234">
        <v>928.5</v>
      </c>
      <c r="K509" s="235">
        <v>912.8</v>
      </c>
      <c r="L509" s="235">
        <v>892.5</v>
      </c>
      <c r="M509" s="235">
        <v>10.093730000000001</v>
      </c>
      <c r="N509" s="1"/>
      <c r="O509" s="1"/>
    </row>
    <row r="510" spans="1:15" ht="12.75" customHeight="1">
      <c r="A510" s="248">
        <v>500</v>
      </c>
      <c r="B510" s="250" t="s">
        <v>549</v>
      </c>
      <c r="C510" s="250">
        <v>1595.3</v>
      </c>
      <c r="D510" s="251">
        <v>1596.4333333333334</v>
      </c>
      <c r="E510" s="251">
        <v>1581.8666666666668</v>
      </c>
      <c r="F510" s="251">
        <v>1568.4333333333334</v>
      </c>
      <c r="G510" s="251">
        <v>1553.8666666666668</v>
      </c>
      <c r="H510" s="251">
        <v>1609.8666666666668</v>
      </c>
      <c r="I510" s="251">
        <v>1624.4333333333334</v>
      </c>
      <c r="J510" s="251">
        <v>1637.8666666666668</v>
      </c>
      <c r="K510" s="248">
        <v>1611</v>
      </c>
      <c r="L510" s="248">
        <v>1583</v>
      </c>
      <c r="M510" s="248">
        <v>0.12428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9"/>
      <c r="B5" s="360"/>
      <c r="C5" s="359"/>
      <c r="D5" s="36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61" t="s">
        <v>552</v>
      </c>
      <c r="C7" s="361"/>
      <c r="D7" s="7">
        <f>Main!B10</f>
        <v>45343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45342</v>
      </c>
      <c r="B10" s="32">
        <v>513119</v>
      </c>
      <c r="C10" s="31" t="s">
        <v>1126</v>
      </c>
      <c r="D10" s="31" t="s">
        <v>1127</v>
      </c>
      <c r="E10" s="31" t="s">
        <v>562</v>
      </c>
      <c r="F10" s="84">
        <v>15000</v>
      </c>
      <c r="G10" s="32">
        <v>54.7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45342</v>
      </c>
      <c r="B11" s="32">
        <v>513119</v>
      </c>
      <c r="C11" s="31" t="s">
        <v>1126</v>
      </c>
      <c r="D11" s="31" t="s">
        <v>1128</v>
      </c>
      <c r="E11" s="31" t="s">
        <v>561</v>
      </c>
      <c r="F11" s="84">
        <v>10000</v>
      </c>
      <c r="G11" s="32">
        <v>54.7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45342</v>
      </c>
      <c r="B12" s="32">
        <v>538351</v>
      </c>
      <c r="C12" s="31" t="s">
        <v>1020</v>
      </c>
      <c r="D12" s="31" t="s">
        <v>1021</v>
      </c>
      <c r="E12" s="31" t="s">
        <v>562</v>
      </c>
      <c r="F12" s="84">
        <v>80000</v>
      </c>
      <c r="G12" s="32">
        <v>6.79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45342</v>
      </c>
      <c r="B13" s="32">
        <v>531017</v>
      </c>
      <c r="C13" s="31" t="s">
        <v>1129</v>
      </c>
      <c r="D13" s="31" t="s">
        <v>1130</v>
      </c>
      <c r="E13" s="31" t="s">
        <v>562</v>
      </c>
      <c r="F13" s="84">
        <v>27240</v>
      </c>
      <c r="G13" s="32">
        <v>24.37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45342</v>
      </c>
      <c r="B14" s="32">
        <v>531017</v>
      </c>
      <c r="C14" s="31" t="s">
        <v>1129</v>
      </c>
      <c r="D14" s="31" t="s">
        <v>1131</v>
      </c>
      <c r="E14" s="31" t="s">
        <v>562</v>
      </c>
      <c r="F14" s="84">
        <v>35000</v>
      </c>
      <c r="G14" s="32">
        <v>24.31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45342</v>
      </c>
      <c r="B15" s="32">
        <v>531017</v>
      </c>
      <c r="C15" s="31" t="s">
        <v>1129</v>
      </c>
      <c r="D15" s="31" t="s">
        <v>1132</v>
      </c>
      <c r="E15" s="31" t="s">
        <v>561</v>
      </c>
      <c r="F15" s="84">
        <v>27927</v>
      </c>
      <c r="G15" s="32">
        <v>24.83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45342</v>
      </c>
      <c r="B16" s="32">
        <v>531017</v>
      </c>
      <c r="C16" s="31" t="s">
        <v>1129</v>
      </c>
      <c r="D16" s="31" t="s">
        <v>1132</v>
      </c>
      <c r="E16" s="31" t="s">
        <v>562</v>
      </c>
      <c r="F16" s="84">
        <v>17927</v>
      </c>
      <c r="G16" s="32">
        <v>24.18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45342</v>
      </c>
      <c r="B17" s="32">
        <v>531017</v>
      </c>
      <c r="C17" s="31" t="s">
        <v>1129</v>
      </c>
      <c r="D17" s="31" t="s">
        <v>1133</v>
      </c>
      <c r="E17" s="31" t="s">
        <v>562</v>
      </c>
      <c r="F17" s="84">
        <v>25578</v>
      </c>
      <c r="G17" s="32">
        <v>25.68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45342</v>
      </c>
      <c r="B18" s="32">
        <v>531017</v>
      </c>
      <c r="C18" s="31" t="s">
        <v>1129</v>
      </c>
      <c r="D18" s="31" t="s">
        <v>1133</v>
      </c>
      <c r="E18" s="31" t="s">
        <v>561</v>
      </c>
      <c r="F18" s="84">
        <v>30000</v>
      </c>
      <c r="G18" s="32">
        <v>25.68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45342</v>
      </c>
      <c r="B19" s="32">
        <v>531862</v>
      </c>
      <c r="C19" s="31" t="s">
        <v>1134</v>
      </c>
      <c r="D19" s="31" t="s">
        <v>1135</v>
      </c>
      <c r="E19" s="31" t="s">
        <v>562</v>
      </c>
      <c r="F19" s="84">
        <v>331009</v>
      </c>
      <c r="G19" s="32">
        <v>97.13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45342</v>
      </c>
      <c r="B20" s="32">
        <v>531862</v>
      </c>
      <c r="C20" s="31" t="s">
        <v>1134</v>
      </c>
      <c r="D20" s="31" t="s">
        <v>1136</v>
      </c>
      <c r="E20" s="31" t="s">
        <v>562</v>
      </c>
      <c r="F20" s="84">
        <v>589451</v>
      </c>
      <c r="G20" s="32">
        <v>96.66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45342</v>
      </c>
      <c r="B21" s="32">
        <v>543209</v>
      </c>
      <c r="C21" s="31" t="s">
        <v>1137</v>
      </c>
      <c r="D21" s="31" t="s">
        <v>1138</v>
      </c>
      <c r="E21" s="31" t="s">
        <v>561</v>
      </c>
      <c r="F21" s="84">
        <v>27000</v>
      </c>
      <c r="G21" s="32">
        <v>70.11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45342</v>
      </c>
      <c r="B22" s="32">
        <v>543209</v>
      </c>
      <c r="C22" s="31" t="s">
        <v>1137</v>
      </c>
      <c r="D22" s="31" t="s">
        <v>1139</v>
      </c>
      <c r="E22" s="31" t="s">
        <v>562</v>
      </c>
      <c r="F22" s="84">
        <v>21000</v>
      </c>
      <c r="G22" s="32">
        <v>70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45342</v>
      </c>
      <c r="B23" s="32">
        <v>530249</v>
      </c>
      <c r="C23" s="31" t="s">
        <v>1065</v>
      </c>
      <c r="D23" s="31" t="s">
        <v>1066</v>
      </c>
      <c r="E23" s="31" t="s">
        <v>562</v>
      </c>
      <c r="F23" s="84">
        <v>30000</v>
      </c>
      <c r="G23" s="32">
        <v>18.850000000000001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45342</v>
      </c>
      <c r="B24" s="32">
        <v>530249</v>
      </c>
      <c r="C24" s="31" t="s">
        <v>1065</v>
      </c>
      <c r="D24" s="31" t="s">
        <v>1140</v>
      </c>
      <c r="E24" s="31" t="s">
        <v>561</v>
      </c>
      <c r="F24" s="84">
        <v>21388</v>
      </c>
      <c r="G24" s="32">
        <v>18.829999999999998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45342</v>
      </c>
      <c r="B25" s="32">
        <v>544101</v>
      </c>
      <c r="C25" s="31" t="s">
        <v>1141</v>
      </c>
      <c r="D25" s="31" t="s">
        <v>1142</v>
      </c>
      <c r="E25" s="31" t="s">
        <v>561</v>
      </c>
      <c r="F25" s="84">
        <v>13600</v>
      </c>
      <c r="G25" s="32">
        <v>148.68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45342</v>
      </c>
      <c r="B26" s="32">
        <v>542155</v>
      </c>
      <c r="C26" s="31" t="s">
        <v>1143</v>
      </c>
      <c r="D26" s="31" t="s">
        <v>1144</v>
      </c>
      <c r="E26" s="31" t="s">
        <v>562</v>
      </c>
      <c r="F26" s="84">
        <v>60000</v>
      </c>
      <c r="G26" s="32">
        <v>3.69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45342</v>
      </c>
      <c r="B27" s="32">
        <v>539405</v>
      </c>
      <c r="C27" s="31" t="s">
        <v>1145</v>
      </c>
      <c r="D27" s="31" t="s">
        <v>1146</v>
      </c>
      <c r="E27" s="31" t="s">
        <v>562</v>
      </c>
      <c r="F27" s="84">
        <v>50998</v>
      </c>
      <c r="G27" s="32">
        <v>12.04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45342</v>
      </c>
      <c r="B28" s="32">
        <v>512441</v>
      </c>
      <c r="C28" s="31" t="s">
        <v>1067</v>
      </c>
      <c r="D28" s="31" t="s">
        <v>859</v>
      </c>
      <c r="E28" s="31" t="s">
        <v>562</v>
      </c>
      <c r="F28" s="84">
        <v>100365</v>
      </c>
      <c r="G28" s="32">
        <v>16.22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45342</v>
      </c>
      <c r="B29" s="32">
        <v>540190</v>
      </c>
      <c r="C29" s="31" t="s">
        <v>1068</v>
      </c>
      <c r="D29" s="31" t="s">
        <v>1069</v>
      </c>
      <c r="E29" s="31" t="s">
        <v>562</v>
      </c>
      <c r="F29" s="84">
        <v>315000</v>
      </c>
      <c r="G29" s="32">
        <v>6.36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45342</v>
      </c>
      <c r="B30" s="32">
        <v>542802</v>
      </c>
      <c r="C30" s="31" t="s">
        <v>1070</v>
      </c>
      <c r="D30" s="31" t="s">
        <v>1071</v>
      </c>
      <c r="E30" s="31" t="s">
        <v>562</v>
      </c>
      <c r="F30" s="84">
        <v>1483131</v>
      </c>
      <c r="G30" s="32">
        <v>4.8899999999999997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45342</v>
      </c>
      <c r="B31" s="32">
        <v>530663</v>
      </c>
      <c r="C31" s="31" t="s">
        <v>1147</v>
      </c>
      <c r="D31" s="31" t="s">
        <v>1148</v>
      </c>
      <c r="E31" s="31" t="s">
        <v>562</v>
      </c>
      <c r="F31" s="84">
        <v>325000</v>
      </c>
      <c r="G31" s="32">
        <v>2.13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45342</v>
      </c>
      <c r="B32" s="32">
        <v>531737</v>
      </c>
      <c r="C32" s="31" t="s">
        <v>1149</v>
      </c>
      <c r="D32" s="31" t="s">
        <v>859</v>
      </c>
      <c r="E32" s="31" t="s">
        <v>562</v>
      </c>
      <c r="F32" s="84">
        <v>2444281</v>
      </c>
      <c r="G32" s="32">
        <v>1.06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45342</v>
      </c>
      <c r="B33" s="32">
        <v>540134</v>
      </c>
      <c r="C33" s="31" t="s">
        <v>1072</v>
      </c>
      <c r="D33" s="31" t="s">
        <v>1073</v>
      </c>
      <c r="E33" s="31" t="s">
        <v>561</v>
      </c>
      <c r="F33" s="84">
        <v>44575</v>
      </c>
      <c r="G33" s="32">
        <v>5.0599999999999996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45342</v>
      </c>
      <c r="B34" s="32">
        <v>540134</v>
      </c>
      <c r="C34" s="31" t="s">
        <v>1072</v>
      </c>
      <c r="D34" s="31" t="s">
        <v>1150</v>
      </c>
      <c r="E34" s="31" t="s">
        <v>562</v>
      </c>
      <c r="F34" s="84">
        <v>36723</v>
      </c>
      <c r="G34" s="32">
        <v>5.05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45342</v>
      </c>
      <c r="B35" s="32">
        <v>517423</v>
      </c>
      <c r="C35" s="31" t="s">
        <v>1151</v>
      </c>
      <c r="D35" s="31" t="s">
        <v>859</v>
      </c>
      <c r="E35" s="31" t="s">
        <v>561</v>
      </c>
      <c r="F35" s="84">
        <v>25000</v>
      </c>
      <c r="G35" s="32">
        <v>56.26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45342</v>
      </c>
      <c r="B36" s="32">
        <v>517423</v>
      </c>
      <c r="C36" s="31" t="s">
        <v>1151</v>
      </c>
      <c r="D36" s="31" t="s">
        <v>1152</v>
      </c>
      <c r="E36" s="31" t="s">
        <v>561</v>
      </c>
      <c r="F36" s="84">
        <v>15500</v>
      </c>
      <c r="G36" s="32">
        <v>56.26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45342</v>
      </c>
      <c r="B37" s="32">
        <v>517423</v>
      </c>
      <c r="C37" s="31" t="s">
        <v>1151</v>
      </c>
      <c r="D37" s="31" t="s">
        <v>1153</v>
      </c>
      <c r="E37" s="31" t="s">
        <v>562</v>
      </c>
      <c r="F37" s="84">
        <v>84500</v>
      </c>
      <c r="G37" s="32">
        <v>56.26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45342</v>
      </c>
      <c r="B38" s="32">
        <v>517423</v>
      </c>
      <c r="C38" s="31" t="s">
        <v>1151</v>
      </c>
      <c r="D38" s="31" t="s">
        <v>1076</v>
      </c>
      <c r="E38" s="31" t="s">
        <v>561</v>
      </c>
      <c r="F38" s="84">
        <v>30000</v>
      </c>
      <c r="G38" s="32">
        <v>56.26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45342</v>
      </c>
      <c r="B39" s="32">
        <v>543806</v>
      </c>
      <c r="C39" s="31" t="s">
        <v>1154</v>
      </c>
      <c r="D39" s="31" t="s">
        <v>1025</v>
      </c>
      <c r="E39" s="31" t="s">
        <v>562</v>
      </c>
      <c r="F39" s="84">
        <v>10000</v>
      </c>
      <c r="G39" s="32">
        <v>60.8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45342</v>
      </c>
      <c r="B40" s="32">
        <v>543806</v>
      </c>
      <c r="C40" s="31" t="s">
        <v>1154</v>
      </c>
      <c r="D40" s="31" t="s">
        <v>1025</v>
      </c>
      <c r="E40" s="31" t="s">
        <v>561</v>
      </c>
      <c r="F40" s="84">
        <v>38000</v>
      </c>
      <c r="G40" s="32">
        <v>65.010000000000005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45342</v>
      </c>
      <c r="B41" s="32">
        <v>509048</v>
      </c>
      <c r="C41" s="31" t="s">
        <v>1155</v>
      </c>
      <c r="D41" s="31" t="s">
        <v>1156</v>
      </c>
      <c r="E41" s="31" t="s">
        <v>562</v>
      </c>
      <c r="F41" s="84">
        <v>548058</v>
      </c>
      <c r="G41" s="32">
        <v>42.01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45342</v>
      </c>
      <c r="B42" s="32">
        <v>505523</v>
      </c>
      <c r="C42" s="31" t="s">
        <v>1157</v>
      </c>
      <c r="D42" s="31" t="s">
        <v>859</v>
      </c>
      <c r="E42" s="31" t="s">
        <v>562</v>
      </c>
      <c r="F42" s="84">
        <v>3123732</v>
      </c>
      <c r="G42" s="32">
        <v>1.51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45342</v>
      </c>
      <c r="B43" s="32">
        <v>538895</v>
      </c>
      <c r="C43" s="31" t="s">
        <v>1158</v>
      </c>
      <c r="D43" s="31" t="s">
        <v>1159</v>
      </c>
      <c r="E43" s="31" t="s">
        <v>561</v>
      </c>
      <c r="F43" s="84">
        <v>68282</v>
      </c>
      <c r="G43" s="32">
        <v>25.5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45342</v>
      </c>
      <c r="B44" s="32">
        <v>541337</v>
      </c>
      <c r="C44" s="31" t="s">
        <v>1160</v>
      </c>
      <c r="D44" s="31" t="s">
        <v>1161</v>
      </c>
      <c r="E44" s="31" t="s">
        <v>562</v>
      </c>
      <c r="F44" s="84">
        <v>96000</v>
      </c>
      <c r="G44" s="32">
        <v>4.8099999999999996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45342</v>
      </c>
      <c r="B45" s="32">
        <v>522036</v>
      </c>
      <c r="C45" s="31" t="s">
        <v>1162</v>
      </c>
      <c r="D45" s="31" t="s">
        <v>1163</v>
      </c>
      <c r="E45" s="31" t="s">
        <v>562</v>
      </c>
      <c r="F45" s="84">
        <v>20000</v>
      </c>
      <c r="G45" s="32">
        <v>88.97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45342</v>
      </c>
      <c r="B46" s="32">
        <v>539402</v>
      </c>
      <c r="C46" s="31" t="s">
        <v>1164</v>
      </c>
      <c r="D46" s="31" t="s">
        <v>1165</v>
      </c>
      <c r="E46" s="31" t="s">
        <v>561</v>
      </c>
      <c r="F46" s="84">
        <v>63000</v>
      </c>
      <c r="G46" s="32">
        <v>16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45342</v>
      </c>
      <c r="B47" s="32">
        <v>539402</v>
      </c>
      <c r="C47" s="31" t="s">
        <v>1164</v>
      </c>
      <c r="D47" s="31" t="s">
        <v>1166</v>
      </c>
      <c r="E47" s="31" t="s">
        <v>562</v>
      </c>
      <c r="F47" s="84">
        <v>179600</v>
      </c>
      <c r="G47" s="32">
        <v>16.04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45342</v>
      </c>
      <c r="B48" s="32">
        <v>530557</v>
      </c>
      <c r="C48" s="31" t="s">
        <v>1023</v>
      </c>
      <c r="D48" s="31" t="s">
        <v>1024</v>
      </c>
      <c r="E48" s="31" t="s">
        <v>562</v>
      </c>
      <c r="F48" s="84">
        <v>8274392</v>
      </c>
      <c r="G48" s="32">
        <v>0.79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45342</v>
      </c>
      <c r="B49" s="32">
        <v>530557</v>
      </c>
      <c r="C49" s="31" t="s">
        <v>1023</v>
      </c>
      <c r="D49" s="31" t="s">
        <v>1024</v>
      </c>
      <c r="E49" s="31" t="s">
        <v>561</v>
      </c>
      <c r="F49" s="84">
        <v>9979948</v>
      </c>
      <c r="G49" s="32">
        <v>0.79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45342</v>
      </c>
      <c r="B50" s="32">
        <v>538874</v>
      </c>
      <c r="C50" s="31" t="s">
        <v>1167</v>
      </c>
      <c r="D50" s="31" t="s">
        <v>1168</v>
      </c>
      <c r="E50" s="31" t="s">
        <v>562</v>
      </c>
      <c r="F50" s="84">
        <v>34000</v>
      </c>
      <c r="G50" s="32">
        <v>15.07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45342</v>
      </c>
      <c r="B51" s="32">
        <v>532817</v>
      </c>
      <c r="C51" s="31" t="s">
        <v>1091</v>
      </c>
      <c r="D51" s="31" t="s">
        <v>1169</v>
      </c>
      <c r="E51" s="31" t="s">
        <v>561</v>
      </c>
      <c r="F51" s="84">
        <v>259485</v>
      </c>
      <c r="G51" s="32">
        <v>13.98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45342</v>
      </c>
      <c r="B52" s="32">
        <v>532817</v>
      </c>
      <c r="C52" s="31" t="s">
        <v>1091</v>
      </c>
      <c r="D52" s="31" t="s">
        <v>1169</v>
      </c>
      <c r="E52" s="31" t="s">
        <v>562</v>
      </c>
      <c r="F52" s="84">
        <v>63257</v>
      </c>
      <c r="G52" s="323">
        <v>14.07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45342</v>
      </c>
      <c r="B53" s="32">
        <v>538742</v>
      </c>
      <c r="C53" s="31" t="s">
        <v>996</v>
      </c>
      <c r="D53" s="31" t="s">
        <v>1170</v>
      </c>
      <c r="E53" s="31" t="s">
        <v>561</v>
      </c>
      <c r="F53" s="84">
        <v>100000</v>
      </c>
      <c r="G53" s="323">
        <v>24.2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45342</v>
      </c>
      <c r="B54" s="32">
        <v>538742</v>
      </c>
      <c r="C54" s="31" t="s">
        <v>996</v>
      </c>
      <c r="D54" s="31" t="s">
        <v>1171</v>
      </c>
      <c r="E54" s="31" t="s">
        <v>562</v>
      </c>
      <c r="F54" s="84">
        <v>100000</v>
      </c>
      <c r="G54" s="32">
        <v>24.2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45342</v>
      </c>
      <c r="B55" s="32">
        <v>538742</v>
      </c>
      <c r="C55" s="31" t="s">
        <v>996</v>
      </c>
      <c r="D55" s="31" t="s">
        <v>997</v>
      </c>
      <c r="E55" s="31" t="s">
        <v>562</v>
      </c>
      <c r="F55" s="84">
        <v>100000</v>
      </c>
      <c r="G55" s="32">
        <v>24.2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45342</v>
      </c>
      <c r="B56" s="32">
        <v>538742</v>
      </c>
      <c r="C56" s="31" t="s">
        <v>996</v>
      </c>
      <c r="D56" s="31" t="s">
        <v>1172</v>
      </c>
      <c r="E56" s="31" t="s">
        <v>561</v>
      </c>
      <c r="F56" s="84">
        <v>49000</v>
      </c>
      <c r="G56" s="32">
        <v>24.2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45342</v>
      </c>
      <c r="B57" s="32">
        <v>538742</v>
      </c>
      <c r="C57" s="31" t="s">
        <v>996</v>
      </c>
      <c r="D57" s="31" t="s">
        <v>859</v>
      </c>
      <c r="E57" s="31" t="s">
        <v>561</v>
      </c>
      <c r="F57" s="84">
        <v>80000</v>
      </c>
      <c r="G57" s="32">
        <v>24.2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45342</v>
      </c>
      <c r="B58" s="32">
        <v>526773</v>
      </c>
      <c r="C58" s="31" t="s">
        <v>1173</v>
      </c>
      <c r="D58" s="31" t="s">
        <v>1026</v>
      </c>
      <c r="E58" s="31" t="s">
        <v>561</v>
      </c>
      <c r="F58" s="84">
        <v>1000000</v>
      </c>
      <c r="G58" s="32">
        <v>10.99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45342</v>
      </c>
      <c r="B59" s="32">
        <v>538452</v>
      </c>
      <c r="C59" s="31" t="s">
        <v>1174</v>
      </c>
      <c r="D59" s="31" t="s">
        <v>1175</v>
      </c>
      <c r="E59" s="31" t="s">
        <v>562</v>
      </c>
      <c r="F59" s="84">
        <v>39103</v>
      </c>
      <c r="G59" s="32">
        <v>17.850000000000001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45342</v>
      </c>
      <c r="B60" s="32">
        <v>539435</v>
      </c>
      <c r="C60" s="31" t="s">
        <v>1176</v>
      </c>
      <c r="D60" s="31" t="s">
        <v>1177</v>
      </c>
      <c r="E60" s="31" t="s">
        <v>562</v>
      </c>
      <c r="F60" s="84">
        <v>20000</v>
      </c>
      <c r="G60" s="32">
        <v>26.69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45342</v>
      </c>
      <c r="B61" s="32">
        <v>530271</v>
      </c>
      <c r="C61" s="31" t="s">
        <v>1178</v>
      </c>
      <c r="D61" s="31" t="s">
        <v>1179</v>
      </c>
      <c r="E61" s="31" t="s">
        <v>562</v>
      </c>
      <c r="F61" s="84">
        <v>45000</v>
      </c>
      <c r="G61" s="32">
        <v>18.16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45342</v>
      </c>
      <c r="B62" s="32">
        <v>530271</v>
      </c>
      <c r="C62" s="31" t="s">
        <v>1178</v>
      </c>
      <c r="D62" s="31" t="s">
        <v>1180</v>
      </c>
      <c r="E62" s="31" t="s">
        <v>561</v>
      </c>
      <c r="F62" s="84">
        <v>54000</v>
      </c>
      <c r="G62" s="32">
        <v>18.27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45342</v>
      </c>
      <c r="B63" s="32">
        <v>530251</v>
      </c>
      <c r="C63" s="31" t="s">
        <v>1074</v>
      </c>
      <c r="D63" s="31" t="s">
        <v>1075</v>
      </c>
      <c r="E63" s="31" t="s">
        <v>562</v>
      </c>
      <c r="F63" s="84">
        <v>1052687</v>
      </c>
      <c r="G63" s="32">
        <v>0.8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45342</v>
      </c>
      <c r="B64" s="32">
        <v>544121</v>
      </c>
      <c r="C64" s="31" t="s">
        <v>998</v>
      </c>
      <c r="D64" s="31" t="s">
        <v>859</v>
      </c>
      <c r="E64" s="31" t="s">
        <v>562</v>
      </c>
      <c r="F64" s="84">
        <v>68000</v>
      </c>
      <c r="G64" s="32">
        <v>145.47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45342</v>
      </c>
      <c r="B65" s="32">
        <v>512329</v>
      </c>
      <c r="C65" s="31" t="s">
        <v>1181</v>
      </c>
      <c r="D65" s="31" t="s">
        <v>1182</v>
      </c>
      <c r="E65" s="31" t="s">
        <v>561</v>
      </c>
      <c r="F65" s="84">
        <v>50000</v>
      </c>
      <c r="G65" s="32">
        <v>11712.69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45342</v>
      </c>
      <c r="B66" s="32">
        <v>512329</v>
      </c>
      <c r="C66" s="31" t="s">
        <v>1181</v>
      </c>
      <c r="D66" s="31" t="s">
        <v>1183</v>
      </c>
      <c r="E66" s="31" t="s">
        <v>562</v>
      </c>
      <c r="F66" s="84">
        <v>55060</v>
      </c>
      <c r="G66" s="32">
        <v>11713.15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45342</v>
      </c>
      <c r="B67" s="32">
        <v>538975</v>
      </c>
      <c r="C67" s="31" t="s">
        <v>992</v>
      </c>
      <c r="D67" s="31" t="s">
        <v>1022</v>
      </c>
      <c r="E67" s="31" t="s">
        <v>561</v>
      </c>
      <c r="F67" s="84">
        <v>6314938</v>
      </c>
      <c r="G67" s="32">
        <v>0.43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45342</v>
      </c>
      <c r="B68" s="32">
        <v>538975</v>
      </c>
      <c r="C68" s="31" t="s">
        <v>992</v>
      </c>
      <c r="D68" s="31" t="s">
        <v>1022</v>
      </c>
      <c r="E68" s="31" t="s">
        <v>562</v>
      </c>
      <c r="F68" s="84">
        <v>6599326</v>
      </c>
      <c r="G68" s="32">
        <v>0.43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45342</v>
      </c>
      <c r="B69" s="32">
        <v>538975</v>
      </c>
      <c r="C69" s="31" t="s">
        <v>992</v>
      </c>
      <c r="D69" s="31" t="s">
        <v>981</v>
      </c>
      <c r="E69" s="31" t="s">
        <v>562</v>
      </c>
      <c r="F69" s="84">
        <v>5008600</v>
      </c>
      <c r="G69" s="32">
        <v>0.43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45342</v>
      </c>
      <c r="B70" s="32">
        <v>538975</v>
      </c>
      <c r="C70" s="31" t="s">
        <v>992</v>
      </c>
      <c r="D70" s="31" t="s">
        <v>981</v>
      </c>
      <c r="E70" s="31" t="s">
        <v>561</v>
      </c>
      <c r="F70" s="84">
        <v>12000</v>
      </c>
      <c r="G70" s="32">
        <v>0.43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45342</v>
      </c>
      <c r="B71" s="32">
        <v>508905</v>
      </c>
      <c r="C71" s="31" t="s">
        <v>1184</v>
      </c>
      <c r="D71" s="31" t="s">
        <v>1185</v>
      </c>
      <c r="E71" s="31" t="s">
        <v>561</v>
      </c>
      <c r="F71" s="84">
        <v>270000</v>
      </c>
      <c r="G71" s="32">
        <v>71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45342</v>
      </c>
      <c r="B72" s="32">
        <v>508905</v>
      </c>
      <c r="C72" s="31" t="s">
        <v>1184</v>
      </c>
      <c r="D72" s="31" t="s">
        <v>1186</v>
      </c>
      <c r="E72" s="31" t="s">
        <v>562</v>
      </c>
      <c r="F72" s="84">
        <v>270000</v>
      </c>
      <c r="G72" s="32">
        <v>71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45342</v>
      </c>
      <c r="B73" s="32">
        <v>540079</v>
      </c>
      <c r="C73" s="31" t="s">
        <v>1187</v>
      </c>
      <c r="D73" s="31" t="s">
        <v>1188</v>
      </c>
      <c r="E73" s="31" t="s">
        <v>562</v>
      </c>
      <c r="F73" s="84">
        <v>72000</v>
      </c>
      <c r="G73" s="32">
        <v>271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45342</v>
      </c>
      <c r="B74" s="32">
        <v>543274</v>
      </c>
      <c r="C74" s="31" t="s">
        <v>1189</v>
      </c>
      <c r="D74" s="31" t="s">
        <v>1190</v>
      </c>
      <c r="E74" s="31" t="s">
        <v>562</v>
      </c>
      <c r="F74" s="84">
        <v>495000</v>
      </c>
      <c r="G74" s="32">
        <v>6.5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45342</v>
      </c>
      <c r="B75" s="32">
        <v>543274</v>
      </c>
      <c r="C75" s="31" t="s">
        <v>1189</v>
      </c>
      <c r="D75" s="31" t="s">
        <v>1191</v>
      </c>
      <c r="E75" s="31" t="s">
        <v>561</v>
      </c>
      <c r="F75" s="84">
        <v>450000</v>
      </c>
      <c r="G75" s="32">
        <v>6.5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45342</v>
      </c>
      <c r="B76" s="32">
        <v>543274</v>
      </c>
      <c r="C76" s="31" t="s">
        <v>1189</v>
      </c>
      <c r="D76" s="31" t="s">
        <v>1191</v>
      </c>
      <c r="E76" s="31" t="s">
        <v>562</v>
      </c>
      <c r="F76" s="84">
        <v>81000</v>
      </c>
      <c r="G76" s="32">
        <v>6.75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45342</v>
      </c>
      <c r="B77" s="32">
        <v>533629</v>
      </c>
      <c r="C77" s="31" t="s">
        <v>933</v>
      </c>
      <c r="D77" s="31" t="s">
        <v>1192</v>
      </c>
      <c r="E77" s="31" t="s">
        <v>562</v>
      </c>
      <c r="F77" s="84">
        <v>159000</v>
      </c>
      <c r="G77" s="32">
        <v>7.9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45342</v>
      </c>
      <c r="B78" s="32">
        <v>503663</v>
      </c>
      <c r="C78" s="31" t="s">
        <v>1077</v>
      </c>
      <c r="D78" s="31" t="s">
        <v>1078</v>
      </c>
      <c r="E78" s="31" t="s">
        <v>561</v>
      </c>
      <c r="F78" s="84">
        <v>1442590</v>
      </c>
      <c r="G78" s="32">
        <v>7.51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45342</v>
      </c>
      <c r="B79" s="32">
        <v>503663</v>
      </c>
      <c r="C79" s="31" t="s">
        <v>1077</v>
      </c>
      <c r="D79" s="31" t="s">
        <v>1078</v>
      </c>
      <c r="E79" s="31" t="s">
        <v>562</v>
      </c>
      <c r="F79" s="84">
        <v>1514768</v>
      </c>
      <c r="G79" s="32">
        <v>7.48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45342</v>
      </c>
      <c r="B80" s="32">
        <v>511523</v>
      </c>
      <c r="C80" s="31" t="s">
        <v>1193</v>
      </c>
      <c r="D80" s="31" t="s">
        <v>1194</v>
      </c>
      <c r="E80" s="31" t="s">
        <v>561</v>
      </c>
      <c r="F80" s="84">
        <v>111231</v>
      </c>
      <c r="G80" s="32">
        <v>22.04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45342</v>
      </c>
      <c r="B81" s="32">
        <v>511523</v>
      </c>
      <c r="C81" s="31" t="s">
        <v>1193</v>
      </c>
      <c r="D81" s="31" t="s">
        <v>1194</v>
      </c>
      <c r="E81" s="31" t="s">
        <v>562</v>
      </c>
      <c r="F81" s="84">
        <v>111231</v>
      </c>
      <c r="G81" s="32">
        <v>22.57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45342</v>
      </c>
      <c r="B82" s="32">
        <v>500238</v>
      </c>
      <c r="C82" s="31" t="s">
        <v>304</v>
      </c>
      <c r="D82" s="31" t="s">
        <v>1195</v>
      </c>
      <c r="E82" s="31" t="s">
        <v>561</v>
      </c>
      <c r="F82" s="84">
        <v>888888</v>
      </c>
      <c r="G82" s="32">
        <v>1277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45342</v>
      </c>
      <c r="B83" s="32">
        <v>500238</v>
      </c>
      <c r="C83" s="31" t="s">
        <v>304</v>
      </c>
      <c r="D83" s="31" t="s">
        <v>1196</v>
      </c>
      <c r="E83" s="31" t="s">
        <v>561</v>
      </c>
      <c r="F83" s="84">
        <v>714974</v>
      </c>
      <c r="G83" s="32">
        <v>1277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45342</v>
      </c>
      <c r="B84" s="32">
        <v>500238</v>
      </c>
      <c r="C84" s="31" t="s">
        <v>304</v>
      </c>
      <c r="D84" s="31" t="s">
        <v>1197</v>
      </c>
      <c r="E84" s="31" t="s">
        <v>561</v>
      </c>
      <c r="F84" s="84">
        <v>649656</v>
      </c>
      <c r="G84" s="32">
        <v>1276.99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45342</v>
      </c>
      <c r="B85" s="32">
        <v>500238</v>
      </c>
      <c r="C85" s="31" t="s">
        <v>304</v>
      </c>
      <c r="D85" s="31" t="s">
        <v>1198</v>
      </c>
      <c r="E85" s="31" t="s">
        <v>561</v>
      </c>
      <c r="F85" s="84">
        <v>797500</v>
      </c>
      <c r="G85" s="32">
        <v>1277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45342</v>
      </c>
      <c r="B86" s="32">
        <v>500238</v>
      </c>
      <c r="C86" s="31" t="s">
        <v>304</v>
      </c>
      <c r="D86" s="31" t="s">
        <v>1199</v>
      </c>
      <c r="E86" s="31" t="s">
        <v>561</v>
      </c>
      <c r="F86" s="84">
        <v>770000</v>
      </c>
      <c r="G86" s="32">
        <v>1276.99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45342</v>
      </c>
      <c r="B87" s="32">
        <v>500238</v>
      </c>
      <c r="C87" s="31" t="s">
        <v>304</v>
      </c>
      <c r="D87" s="31" t="s">
        <v>1199</v>
      </c>
      <c r="E87" s="31" t="s">
        <v>562</v>
      </c>
      <c r="F87" s="84">
        <v>4040000</v>
      </c>
      <c r="G87" s="32">
        <v>1276.99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45342</v>
      </c>
      <c r="B88" s="32">
        <v>500238</v>
      </c>
      <c r="C88" s="31" t="s">
        <v>304</v>
      </c>
      <c r="D88" s="31" t="s">
        <v>1199</v>
      </c>
      <c r="E88" s="31" t="s">
        <v>562</v>
      </c>
      <c r="F88" s="84">
        <v>4340000</v>
      </c>
      <c r="G88" s="32">
        <v>1276.99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45342</v>
      </c>
      <c r="B89" s="32">
        <v>500238</v>
      </c>
      <c r="C89" s="31" t="s">
        <v>304</v>
      </c>
      <c r="D89" s="31" t="s">
        <v>1200</v>
      </c>
      <c r="E89" s="31" t="s">
        <v>562</v>
      </c>
      <c r="F89" s="84">
        <v>865000</v>
      </c>
      <c r="G89" s="32">
        <v>1277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45342</v>
      </c>
      <c r="B90" s="32">
        <v>500238</v>
      </c>
      <c r="C90" s="31" t="s">
        <v>304</v>
      </c>
      <c r="D90" s="31" t="s">
        <v>1201</v>
      </c>
      <c r="E90" s="31" t="s">
        <v>562</v>
      </c>
      <c r="F90" s="84">
        <v>30389239</v>
      </c>
      <c r="G90" s="32">
        <v>1277.02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45342</v>
      </c>
      <c r="B91" s="32" t="s">
        <v>1079</v>
      </c>
      <c r="C91" s="31" t="s">
        <v>1080</v>
      </c>
      <c r="D91" s="31" t="s">
        <v>1202</v>
      </c>
      <c r="E91" s="31" t="s">
        <v>561</v>
      </c>
      <c r="F91" s="84">
        <v>147214</v>
      </c>
      <c r="G91" s="32">
        <v>173.16</v>
      </c>
      <c r="H91" s="32" t="s">
        <v>845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45342</v>
      </c>
      <c r="B92" s="32" t="s">
        <v>1079</v>
      </c>
      <c r="C92" s="31" t="s">
        <v>1080</v>
      </c>
      <c r="D92" s="31" t="s">
        <v>1203</v>
      </c>
      <c r="E92" s="31" t="s">
        <v>561</v>
      </c>
      <c r="F92" s="84">
        <v>75000</v>
      </c>
      <c r="G92" s="32">
        <v>176.65</v>
      </c>
      <c r="H92" s="32" t="s">
        <v>845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45342</v>
      </c>
      <c r="B93" s="32" t="s">
        <v>1204</v>
      </c>
      <c r="C93" s="31" t="s">
        <v>1205</v>
      </c>
      <c r="D93" s="31" t="s">
        <v>1206</v>
      </c>
      <c r="E93" s="31" t="s">
        <v>561</v>
      </c>
      <c r="F93" s="84">
        <v>18000</v>
      </c>
      <c r="G93" s="32">
        <v>27.09</v>
      </c>
      <c r="H93" s="32" t="s">
        <v>845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45342</v>
      </c>
      <c r="B94" s="32" t="s">
        <v>1207</v>
      </c>
      <c r="C94" s="31" t="s">
        <v>1208</v>
      </c>
      <c r="D94" s="31" t="s">
        <v>1209</v>
      </c>
      <c r="E94" s="31" t="s">
        <v>561</v>
      </c>
      <c r="F94" s="84">
        <v>36000</v>
      </c>
      <c r="G94" s="32">
        <v>34.909999999999997</v>
      </c>
      <c r="H94" s="32" t="s">
        <v>845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45342</v>
      </c>
      <c r="B95" s="32" t="s">
        <v>1081</v>
      </c>
      <c r="C95" s="31" t="s">
        <v>1082</v>
      </c>
      <c r="D95" s="31" t="s">
        <v>1083</v>
      </c>
      <c r="E95" s="31" t="s">
        <v>561</v>
      </c>
      <c r="F95" s="84">
        <v>576973</v>
      </c>
      <c r="G95" s="32">
        <v>57.43</v>
      </c>
      <c r="H95" s="32" t="s">
        <v>845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45342</v>
      </c>
      <c r="B96" s="32" t="s">
        <v>1210</v>
      </c>
      <c r="C96" s="31" t="s">
        <v>1211</v>
      </c>
      <c r="D96" s="31" t="s">
        <v>861</v>
      </c>
      <c r="E96" s="31" t="s">
        <v>561</v>
      </c>
      <c r="F96" s="84">
        <v>147233</v>
      </c>
      <c r="G96" s="32">
        <v>551.36</v>
      </c>
      <c r="H96" s="32" t="s">
        <v>845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45342</v>
      </c>
      <c r="B97" s="32" t="s">
        <v>1210</v>
      </c>
      <c r="C97" s="31" t="s">
        <v>1211</v>
      </c>
      <c r="D97" s="31" t="s">
        <v>563</v>
      </c>
      <c r="E97" s="31" t="s">
        <v>561</v>
      </c>
      <c r="F97" s="84">
        <v>156646</v>
      </c>
      <c r="G97" s="32">
        <v>549.91999999999996</v>
      </c>
      <c r="H97" s="32" t="s">
        <v>845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45342</v>
      </c>
      <c r="B98" s="32" t="s">
        <v>1212</v>
      </c>
      <c r="C98" s="31" t="s">
        <v>1213</v>
      </c>
      <c r="D98" s="31" t="s">
        <v>563</v>
      </c>
      <c r="E98" s="31" t="s">
        <v>561</v>
      </c>
      <c r="F98" s="84">
        <v>376226</v>
      </c>
      <c r="G98" s="32">
        <v>114.67</v>
      </c>
      <c r="H98" s="32" t="s">
        <v>845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45342</v>
      </c>
      <c r="B99" s="32" t="s">
        <v>1214</v>
      </c>
      <c r="C99" s="31" t="s">
        <v>1215</v>
      </c>
      <c r="D99" s="31" t="s">
        <v>1216</v>
      </c>
      <c r="E99" s="31" t="s">
        <v>561</v>
      </c>
      <c r="F99" s="84">
        <v>100000</v>
      </c>
      <c r="G99" s="32">
        <v>23.4</v>
      </c>
      <c r="H99" s="32" t="s">
        <v>845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45342</v>
      </c>
      <c r="B100" s="32" t="s">
        <v>368</v>
      </c>
      <c r="C100" s="31" t="s">
        <v>1217</v>
      </c>
      <c r="D100" s="31" t="s">
        <v>1218</v>
      </c>
      <c r="E100" s="31" t="s">
        <v>561</v>
      </c>
      <c r="F100" s="84">
        <v>22</v>
      </c>
      <c r="G100" s="32">
        <v>527.42999999999995</v>
      </c>
      <c r="H100" s="32" t="s">
        <v>845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45342</v>
      </c>
      <c r="B101" s="32" t="s">
        <v>368</v>
      </c>
      <c r="C101" s="31" t="s">
        <v>1217</v>
      </c>
      <c r="D101" s="31" t="s">
        <v>563</v>
      </c>
      <c r="E101" s="31" t="s">
        <v>561</v>
      </c>
      <c r="F101" s="84">
        <v>862834</v>
      </c>
      <c r="G101" s="32">
        <v>533.08000000000004</v>
      </c>
      <c r="H101" s="32" t="s">
        <v>845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45342</v>
      </c>
      <c r="B102" s="32" t="s">
        <v>1028</v>
      </c>
      <c r="C102" s="31" t="s">
        <v>1029</v>
      </c>
      <c r="D102" s="31" t="s">
        <v>1219</v>
      </c>
      <c r="E102" s="31" t="s">
        <v>561</v>
      </c>
      <c r="F102" s="84">
        <v>20800</v>
      </c>
      <c r="G102" s="32">
        <v>242.73</v>
      </c>
      <c r="H102" s="32" t="s">
        <v>845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45342</v>
      </c>
      <c r="B103" s="32" t="s">
        <v>1028</v>
      </c>
      <c r="C103" s="31" t="s">
        <v>1029</v>
      </c>
      <c r="D103" s="31" t="s">
        <v>1220</v>
      </c>
      <c r="E103" s="31" t="s">
        <v>561</v>
      </c>
      <c r="F103" s="84">
        <v>17600</v>
      </c>
      <c r="G103" s="32">
        <v>233.96</v>
      </c>
      <c r="H103" s="32" t="s">
        <v>845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45342</v>
      </c>
      <c r="B104" s="32" t="s">
        <v>1028</v>
      </c>
      <c r="C104" s="31" t="s">
        <v>1029</v>
      </c>
      <c r="D104" s="31" t="s">
        <v>1221</v>
      </c>
      <c r="E104" s="31" t="s">
        <v>561</v>
      </c>
      <c r="F104" s="84">
        <v>12800</v>
      </c>
      <c r="G104" s="32">
        <v>228.86</v>
      </c>
      <c r="H104" s="32" t="s">
        <v>845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45342</v>
      </c>
      <c r="B105" s="32" t="s">
        <v>1000</v>
      </c>
      <c r="C105" s="31" t="s">
        <v>1001</v>
      </c>
      <c r="D105" s="31" t="s">
        <v>861</v>
      </c>
      <c r="E105" s="31" t="s">
        <v>561</v>
      </c>
      <c r="F105" s="84">
        <v>18135153</v>
      </c>
      <c r="G105" s="32">
        <v>25.23</v>
      </c>
      <c r="H105" s="32" t="s">
        <v>845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45342</v>
      </c>
      <c r="B106" s="32" t="s">
        <v>1000</v>
      </c>
      <c r="C106" s="31" t="s">
        <v>1001</v>
      </c>
      <c r="D106" s="31" t="s">
        <v>563</v>
      </c>
      <c r="E106" s="31" t="s">
        <v>561</v>
      </c>
      <c r="F106" s="84">
        <v>15366903</v>
      </c>
      <c r="G106" s="32">
        <v>25.17</v>
      </c>
      <c r="H106" s="32" t="s">
        <v>845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45342</v>
      </c>
      <c r="B107" s="32" t="s">
        <v>1222</v>
      </c>
      <c r="C107" s="31" t="s">
        <v>1223</v>
      </c>
      <c r="D107" s="31" t="s">
        <v>1022</v>
      </c>
      <c r="E107" s="31" t="s">
        <v>561</v>
      </c>
      <c r="F107" s="84">
        <v>10818882</v>
      </c>
      <c r="G107" s="32">
        <v>0.6</v>
      </c>
      <c r="H107" s="32" t="s">
        <v>845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45342</v>
      </c>
      <c r="B108" s="32" t="s">
        <v>1224</v>
      </c>
      <c r="C108" s="31" t="s">
        <v>1225</v>
      </c>
      <c r="D108" s="31" t="s">
        <v>563</v>
      </c>
      <c r="E108" s="31" t="s">
        <v>561</v>
      </c>
      <c r="F108" s="84">
        <v>338567</v>
      </c>
      <c r="G108" s="32">
        <v>305.83999999999997</v>
      </c>
      <c r="H108" s="32" t="s">
        <v>845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45342</v>
      </c>
      <c r="B109" s="32" t="s">
        <v>1084</v>
      </c>
      <c r="C109" s="31" t="s">
        <v>1085</v>
      </c>
      <c r="D109" s="31" t="s">
        <v>993</v>
      </c>
      <c r="E109" s="31" t="s">
        <v>561</v>
      </c>
      <c r="F109" s="84">
        <v>4000000</v>
      </c>
      <c r="G109" s="32">
        <v>0.8</v>
      </c>
      <c r="H109" s="32" t="s">
        <v>845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45342</v>
      </c>
      <c r="B110" s="32" t="s">
        <v>918</v>
      </c>
      <c r="C110" s="31" t="s">
        <v>919</v>
      </c>
      <c r="D110" s="31" t="s">
        <v>1086</v>
      </c>
      <c r="E110" s="31" t="s">
        <v>561</v>
      </c>
      <c r="F110" s="84">
        <v>200000</v>
      </c>
      <c r="G110" s="32">
        <v>17.2</v>
      </c>
      <c r="H110" s="32" t="s">
        <v>845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45342</v>
      </c>
      <c r="B111" s="32" t="s">
        <v>1226</v>
      </c>
      <c r="C111" s="31" t="s">
        <v>1227</v>
      </c>
      <c r="D111" s="31" t="s">
        <v>1228</v>
      </c>
      <c r="E111" s="31" t="s">
        <v>561</v>
      </c>
      <c r="F111" s="84">
        <v>32942</v>
      </c>
      <c r="G111" s="32">
        <v>205.2</v>
      </c>
      <c r="H111" s="32" t="s">
        <v>845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45342</v>
      </c>
      <c r="B112" s="32" t="s">
        <v>1087</v>
      </c>
      <c r="C112" s="31" t="s">
        <v>1088</v>
      </c>
      <c r="D112" s="31" t="s">
        <v>1229</v>
      </c>
      <c r="E112" s="31" t="s">
        <v>561</v>
      </c>
      <c r="F112" s="84">
        <v>350000</v>
      </c>
      <c r="G112" s="32">
        <v>199.71</v>
      </c>
      <c r="H112" s="32" t="s">
        <v>845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45342</v>
      </c>
      <c r="B113" s="32" t="s">
        <v>1230</v>
      </c>
      <c r="C113" s="31" t="s">
        <v>1231</v>
      </c>
      <c r="D113" s="31" t="s">
        <v>1093</v>
      </c>
      <c r="E113" s="31" t="s">
        <v>561</v>
      </c>
      <c r="F113" s="84">
        <v>162233</v>
      </c>
      <c r="G113" s="32">
        <v>34.479999999999997</v>
      </c>
      <c r="H113" s="32" t="s">
        <v>845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45342</v>
      </c>
      <c r="B114" s="32" t="s">
        <v>1232</v>
      </c>
      <c r="C114" s="31" t="s">
        <v>1233</v>
      </c>
      <c r="D114" s="31" t="s">
        <v>1234</v>
      </c>
      <c r="E114" s="31" t="s">
        <v>561</v>
      </c>
      <c r="F114" s="84">
        <v>104257</v>
      </c>
      <c r="G114" s="32">
        <v>124.33</v>
      </c>
      <c r="H114" s="32" t="s">
        <v>845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45342</v>
      </c>
      <c r="B115" s="32" t="s">
        <v>1232</v>
      </c>
      <c r="C115" s="31" t="s">
        <v>1233</v>
      </c>
      <c r="D115" s="31" t="s">
        <v>1235</v>
      </c>
      <c r="E115" s="31" t="s">
        <v>561</v>
      </c>
      <c r="F115" s="84">
        <v>86847</v>
      </c>
      <c r="G115" s="32">
        <v>126.54</v>
      </c>
      <c r="H115" s="32" t="s">
        <v>845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45342</v>
      </c>
      <c r="B116" s="32" t="s">
        <v>1232</v>
      </c>
      <c r="C116" s="31" t="s">
        <v>1233</v>
      </c>
      <c r="D116" s="31" t="s">
        <v>999</v>
      </c>
      <c r="E116" s="31" t="s">
        <v>561</v>
      </c>
      <c r="F116" s="84">
        <v>76361</v>
      </c>
      <c r="G116" s="32">
        <v>127.23</v>
      </c>
      <c r="H116" s="32" t="s">
        <v>845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45342</v>
      </c>
      <c r="B117" s="32" t="s">
        <v>1089</v>
      </c>
      <c r="C117" s="31" t="s">
        <v>1090</v>
      </c>
      <c r="D117" s="31" t="s">
        <v>1236</v>
      </c>
      <c r="E117" s="31" t="s">
        <v>561</v>
      </c>
      <c r="F117" s="84">
        <v>1000000</v>
      </c>
      <c r="G117" s="32">
        <v>36.03</v>
      </c>
      <c r="H117" s="32" t="s">
        <v>845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45342</v>
      </c>
      <c r="B118" s="32" t="s">
        <v>1237</v>
      </c>
      <c r="C118" s="31" t="s">
        <v>1238</v>
      </c>
      <c r="D118" s="31" t="s">
        <v>861</v>
      </c>
      <c r="E118" s="31" t="s">
        <v>561</v>
      </c>
      <c r="F118" s="84">
        <v>1257776</v>
      </c>
      <c r="G118" s="32">
        <v>47.3</v>
      </c>
      <c r="H118" s="32" t="s">
        <v>845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45342</v>
      </c>
      <c r="B119" s="32" t="s">
        <v>1091</v>
      </c>
      <c r="C119" s="31" t="s">
        <v>1092</v>
      </c>
      <c r="D119" s="31" t="s">
        <v>1169</v>
      </c>
      <c r="E119" s="31" t="s">
        <v>561</v>
      </c>
      <c r="F119" s="84">
        <v>62734</v>
      </c>
      <c r="G119" s="32">
        <v>14.07</v>
      </c>
      <c r="H119" s="32" t="s">
        <v>845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45342</v>
      </c>
      <c r="B120" s="32" t="s">
        <v>1091</v>
      </c>
      <c r="C120" s="31" t="s">
        <v>1092</v>
      </c>
      <c r="D120" s="31" t="s">
        <v>1239</v>
      </c>
      <c r="E120" s="31" t="s">
        <v>561</v>
      </c>
      <c r="F120" s="84">
        <v>90247</v>
      </c>
      <c r="G120" s="32">
        <v>13.82</v>
      </c>
      <c r="H120" s="32" t="s">
        <v>845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45342</v>
      </c>
      <c r="B121" s="32" t="s">
        <v>1091</v>
      </c>
      <c r="C121" s="31" t="s">
        <v>1092</v>
      </c>
      <c r="D121" s="31" t="s">
        <v>1240</v>
      </c>
      <c r="E121" s="31" t="s">
        <v>561</v>
      </c>
      <c r="F121" s="84">
        <v>170000</v>
      </c>
      <c r="G121" s="32">
        <v>14.12</v>
      </c>
      <c r="H121" s="32" t="s">
        <v>845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45342</v>
      </c>
      <c r="B122" s="32" t="s">
        <v>1091</v>
      </c>
      <c r="C122" s="31" t="s">
        <v>1092</v>
      </c>
      <c r="D122" s="31" t="s">
        <v>1241</v>
      </c>
      <c r="E122" s="31" t="s">
        <v>561</v>
      </c>
      <c r="F122" s="84">
        <v>207128</v>
      </c>
      <c r="G122" s="32">
        <v>13.94</v>
      </c>
      <c r="H122" s="32" t="s">
        <v>845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45342</v>
      </c>
      <c r="B123" s="32" t="s">
        <v>1242</v>
      </c>
      <c r="C123" s="31" t="s">
        <v>1243</v>
      </c>
      <c r="D123" s="31" t="s">
        <v>859</v>
      </c>
      <c r="E123" s="31" t="s">
        <v>561</v>
      </c>
      <c r="F123" s="84">
        <v>1000000</v>
      </c>
      <c r="G123" s="32">
        <v>9.25</v>
      </c>
      <c r="H123" s="32" t="s">
        <v>845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45342</v>
      </c>
      <c r="B124" s="32" t="s">
        <v>1242</v>
      </c>
      <c r="C124" s="31" t="s">
        <v>1243</v>
      </c>
      <c r="D124" s="31" t="s">
        <v>1027</v>
      </c>
      <c r="E124" s="31" t="s">
        <v>561</v>
      </c>
      <c r="F124" s="84">
        <v>1159864</v>
      </c>
      <c r="G124" s="32">
        <v>9.02</v>
      </c>
      <c r="H124" s="32" t="s">
        <v>845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45342</v>
      </c>
      <c r="B125" s="32" t="s">
        <v>1244</v>
      </c>
      <c r="C125" s="31" t="s">
        <v>1245</v>
      </c>
      <c r="D125" s="31" t="s">
        <v>861</v>
      </c>
      <c r="E125" s="31" t="s">
        <v>561</v>
      </c>
      <c r="F125" s="84">
        <v>3125868</v>
      </c>
      <c r="G125" s="32">
        <v>42.72</v>
      </c>
      <c r="H125" s="32" t="s">
        <v>845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45342</v>
      </c>
      <c r="B126" s="32" t="s">
        <v>1246</v>
      </c>
      <c r="C126" s="31" t="s">
        <v>1247</v>
      </c>
      <c r="D126" s="31" t="s">
        <v>1248</v>
      </c>
      <c r="E126" s="31" t="s">
        <v>561</v>
      </c>
      <c r="F126" s="84">
        <v>63104</v>
      </c>
      <c r="G126" s="32">
        <v>274.10000000000002</v>
      </c>
      <c r="H126" s="32" t="s">
        <v>845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45342</v>
      </c>
      <c r="B127" s="32" t="s">
        <v>1246</v>
      </c>
      <c r="C127" s="31" t="s">
        <v>1247</v>
      </c>
      <c r="D127" s="31" t="s">
        <v>1249</v>
      </c>
      <c r="E127" s="31" t="s">
        <v>561</v>
      </c>
      <c r="F127" s="84">
        <v>60000</v>
      </c>
      <c r="G127" s="32">
        <v>260.52999999999997</v>
      </c>
      <c r="H127" s="32" t="s">
        <v>845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45342</v>
      </c>
      <c r="B128" s="32" t="s">
        <v>1250</v>
      </c>
      <c r="C128" s="31" t="s">
        <v>1251</v>
      </c>
      <c r="D128" s="31" t="s">
        <v>1252</v>
      </c>
      <c r="E128" s="31" t="s">
        <v>561</v>
      </c>
      <c r="F128" s="84">
        <v>74000</v>
      </c>
      <c r="G128" s="32">
        <v>424.63</v>
      </c>
      <c r="H128" s="32" t="s">
        <v>845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45342</v>
      </c>
      <c r="B129" s="32" t="s">
        <v>1253</v>
      </c>
      <c r="C129" s="31" t="s">
        <v>1254</v>
      </c>
      <c r="D129" s="31" t="s">
        <v>861</v>
      </c>
      <c r="E129" s="31" t="s">
        <v>561</v>
      </c>
      <c r="F129" s="84">
        <v>1640222</v>
      </c>
      <c r="G129" s="32">
        <v>82.46</v>
      </c>
      <c r="H129" s="32" t="s">
        <v>845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45342</v>
      </c>
      <c r="B130" s="32" t="s">
        <v>1253</v>
      </c>
      <c r="C130" s="31" t="s">
        <v>1254</v>
      </c>
      <c r="D130" s="31" t="s">
        <v>1234</v>
      </c>
      <c r="E130" s="31" t="s">
        <v>561</v>
      </c>
      <c r="F130" s="84">
        <v>1010798</v>
      </c>
      <c r="G130" s="32">
        <v>82.37</v>
      </c>
      <c r="H130" s="32" t="s">
        <v>845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45342</v>
      </c>
      <c r="B131" s="32" t="s">
        <v>1253</v>
      </c>
      <c r="C131" s="31" t="s">
        <v>1254</v>
      </c>
      <c r="D131" s="31" t="s">
        <v>563</v>
      </c>
      <c r="E131" s="31" t="s">
        <v>561</v>
      </c>
      <c r="F131" s="84">
        <v>1591649</v>
      </c>
      <c r="G131" s="32">
        <v>81.569999999999993</v>
      </c>
      <c r="H131" s="32" t="s">
        <v>845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5" customHeight="1">
      <c r="A132" s="83">
        <v>45342</v>
      </c>
      <c r="B132" s="32" t="s">
        <v>1253</v>
      </c>
      <c r="C132" s="31" t="s">
        <v>1254</v>
      </c>
      <c r="D132" s="31" t="s">
        <v>999</v>
      </c>
      <c r="E132" s="31" t="s">
        <v>561</v>
      </c>
      <c r="F132" s="84">
        <v>1047265</v>
      </c>
      <c r="G132" s="32">
        <v>82.11</v>
      </c>
      <c r="H132" s="32" t="s">
        <v>845</v>
      </c>
    </row>
    <row r="133" spans="1:28" ht="15" customHeight="1">
      <c r="A133" s="83">
        <v>45342</v>
      </c>
      <c r="B133" s="32" t="s">
        <v>1255</v>
      </c>
      <c r="C133" s="31" t="s">
        <v>1256</v>
      </c>
      <c r="D133" s="31" t="s">
        <v>563</v>
      </c>
      <c r="E133" s="31" t="s">
        <v>561</v>
      </c>
      <c r="F133" s="84">
        <v>215031</v>
      </c>
      <c r="G133" s="32">
        <v>459.74</v>
      </c>
      <c r="H133" s="32" t="s">
        <v>845</v>
      </c>
    </row>
    <row r="134" spans="1:28" ht="15" customHeight="1">
      <c r="A134" s="83">
        <v>45342</v>
      </c>
      <c r="B134" s="32" t="s">
        <v>1104</v>
      </c>
      <c r="C134" s="31" t="s">
        <v>1105</v>
      </c>
      <c r="D134" s="31" t="s">
        <v>1106</v>
      </c>
      <c r="E134" s="31" t="s">
        <v>561</v>
      </c>
      <c r="F134" s="84">
        <v>71000</v>
      </c>
      <c r="G134" s="32">
        <v>276.13</v>
      </c>
      <c r="H134" s="32" t="s">
        <v>845</v>
      </c>
    </row>
    <row r="135" spans="1:28" ht="15" customHeight="1">
      <c r="A135" s="83">
        <v>45342</v>
      </c>
      <c r="B135" s="32" t="s">
        <v>1257</v>
      </c>
      <c r="C135" s="31" t="s">
        <v>1258</v>
      </c>
      <c r="D135" s="31" t="s">
        <v>1259</v>
      </c>
      <c r="E135" s="31" t="s">
        <v>561</v>
      </c>
      <c r="F135" s="84">
        <v>11802094</v>
      </c>
      <c r="G135" s="32">
        <v>209.75</v>
      </c>
      <c r="H135" s="32" t="s">
        <v>845</v>
      </c>
    </row>
    <row r="136" spans="1:28" ht="15" customHeight="1">
      <c r="A136" s="83">
        <v>45342</v>
      </c>
      <c r="B136" s="32" t="s">
        <v>933</v>
      </c>
      <c r="C136" s="31" t="s">
        <v>934</v>
      </c>
      <c r="D136" s="31" t="s">
        <v>1002</v>
      </c>
      <c r="E136" s="31" t="s">
        <v>561</v>
      </c>
      <c r="F136" s="84">
        <v>106049</v>
      </c>
      <c r="G136" s="32">
        <v>7.95</v>
      </c>
      <c r="H136" s="32" t="s">
        <v>845</v>
      </c>
    </row>
    <row r="137" spans="1:28" ht="15" customHeight="1">
      <c r="A137" s="83">
        <v>45342</v>
      </c>
      <c r="B137" s="32" t="s">
        <v>933</v>
      </c>
      <c r="C137" s="31" t="s">
        <v>934</v>
      </c>
      <c r="D137" s="31" t="s">
        <v>1192</v>
      </c>
      <c r="E137" s="31" t="s">
        <v>561</v>
      </c>
      <c r="F137" s="84">
        <v>249899</v>
      </c>
      <c r="G137" s="32">
        <v>7.95</v>
      </c>
      <c r="H137" s="32" t="s">
        <v>845</v>
      </c>
    </row>
    <row r="138" spans="1:28" ht="15" customHeight="1">
      <c r="A138" s="83">
        <v>45342</v>
      </c>
      <c r="B138" s="32" t="s">
        <v>933</v>
      </c>
      <c r="C138" s="31" t="s">
        <v>934</v>
      </c>
      <c r="D138" s="31" t="s">
        <v>993</v>
      </c>
      <c r="E138" s="31" t="s">
        <v>561</v>
      </c>
      <c r="F138" s="84">
        <v>300000</v>
      </c>
      <c r="G138" s="32">
        <v>7.95</v>
      </c>
      <c r="H138" s="32" t="s">
        <v>845</v>
      </c>
    </row>
    <row r="139" spans="1:28" ht="15" customHeight="1">
      <c r="A139" s="83">
        <v>45342</v>
      </c>
      <c r="B139" s="32" t="s">
        <v>933</v>
      </c>
      <c r="C139" s="31" t="s">
        <v>934</v>
      </c>
      <c r="D139" s="31" t="s">
        <v>1260</v>
      </c>
      <c r="E139" s="31" t="s">
        <v>561</v>
      </c>
      <c r="F139" s="84">
        <v>255669</v>
      </c>
      <c r="G139" s="32">
        <v>7.9</v>
      </c>
      <c r="H139" s="32" t="s">
        <v>845</v>
      </c>
    </row>
    <row r="140" spans="1:28" ht="15" customHeight="1">
      <c r="A140" s="83">
        <v>45342</v>
      </c>
      <c r="B140" s="32" t="s">
        <v>933</v>
      </c>
      <c r="C140" s="31" t="s">
        <v>934</v>
      </c>
      <c r="D140" s="31" t="s">
        <v>1261</v>
      </c>
      <c r="E140" s="31" t="s">
        <v>561</v>
      </c>
      <c r="F140" s="84">
        <v>504883</v>
      </c>
      <c r="G140" s="32">
        <v>7.87</v>
      </c>
      <c r="H140" s="32" t="s">
        <v>845</v>
      </c>
    </row>
    <row r="141" spans="1:28" ht="15" customHeight="1">
      <c r="A141" s="83">
        <v>45342</v>
      </c>
      <c r="B141" s="32" t="s">
        <v>933</v>
      </c>
      <c r="C141" s="31" t="s">
        <v>934</v>
      </c>
      <c r="D141" s="31" t="s">
        <v>1027</v>
      </c>
      <c r="E141" s="31" t="s">
        <v>561</v>
      </c>
      <c r="F141" s="84">
        <v>151262</v>
      </c>
      <c r="G141" s="32">
        <v>7.93</v>
      </c>
      <c r="H141" s="32" t="s">
        <v>845</v>
      </c>
    </row>
    <row r="142" spans="1:28" ht="15" customHeight="1">
      <c r="A142" s="83">
        <v>45342</v>
      </c>
      <c r="B142" s="32" t="s">
        <v>933</v>
      </c>
      <c r="C142" s="31" t="s">
        <v>934</v>
      </c>
      <c r="D142" s="31" t="s">
        <v>1076</v>
      </c>
      <c r="E142" s="31" t="s">
        <v>561</v>
      </c>
      <c r="F142" s="84">
        <v>192444</v>
      </c>
      <c r="G142" s="32">
        <v>7.95</v>
      </c>
      <c r="H142" s="32" t="s">
        <v>845</v>
      </c>
    </row>
    <row r="143" spans="1:28" ht="15" customHeight="1">
      <c r="A143" s="83">
        <v>45342</v>
      </c>
      <c r="B143" s="32" t="s">
        <v>1096</v>
      </c>
      <c r="C143" s="31" t="s">
        <v>1097</v>
      </c>
      <c r="D143" s="31" t="s">
        <v>1262</v>
      </c>
      <c r="E143" s="31" t="s">
        <v>561</v>
      </c>
      <c r="F143" s="84">
        <v>452394</v>
      </c>
      <c r="G143" s="32">
        <v>76.709999999999994</v>
      </c>
      <c r="H143" s="32" t="s">
        <v>845</v>
      </c>
    </row>
    <row r="144" spans="1:28" ht="15" customHeight="1">
      <c r="A144" s="83">
        <v>45342</v>
      </c>
      <c r="B144" s="32" t="s">
        <v>1263</v>
      </c>
      <c r="C144" s="31" t="s">
        <v>1264</v>
      </c>
      <c r="D144" s="31" t="s">
        <v>999</v>
      </c>
      <c r="E144" s="31" t="s">
        <v>561</v>
      </c>
      <c r="F144" s="84">
        <v>145915</v>
      </c>
      <c r="G144" s="32">
        <v>143.97</v>
      </c>
      <c r="H144" s="32" t="s">
        <v>845</v>
      </c>
    </row>
    <row r="145" spans="1:8" ht="15" customHeight="1">
      <c r="A145" s="83">
        <v>45342</v>
      </c>
      <c r="B145" s="32" t="s">
        <v>1263</v>
      </c>
      <c r="C145" s="31" t="s">
        <v>1264</v>
      </c>
      <c r="D145" s="31" t="s">
        <v>1234</v>
      </c>
      <c r="E145" s="31" t="s">
        <v>561</v>
      </c>
      <c r="F145" s="84">
        <v>101085</v>
      </c>
      <c r="G145" s="32">
        <v>143.25</v>
      </c>
      <c r="H145" s="32" t="s">
        <v>845</v>
      </c>
    </row>
    <row r="146" spans="1:8" ht="15" customHeight="1">
      <c r="A146" s="83">
        <v>45342</v>
      </c>
      <c r="B146" s="32" t="s">
        <v>1265</v>
      </c>
      <c r="C146" s="31" t="s">
        <v>1266</v>
      </c>
      <c r="D146" s="31" t="s">
        <v>1267</v>
      </c>
      <c r="E146" s="31" t="s">
        <v>561</v>
      </c>
      <c r="F146" s="84">
        <v>6534753</v>
      </c>
      <c r="G146" s="32">
        <v>4.6399999999999997</v>
      </c>
      <c r="H146" s="32" t="s">
        <v>845</v>
      </c>
    </row>
    <row r="147" spans="1:8" ht="15" customHeight="1">
      <c r="A147" s="83">
        <v>45342</v>
      </c>
      <c r="B147" s="32" t="s">
        <v>1268</v>
      </c>
      <c r="C147" s="31" t="s">
        <v>1269</v>
      </c>
      <c r="D147" s="31" t="s">
        <v>563</v>
      </c>
      <c r="E147" s="31" t="s">
        <v>561</v>
      </c>
      <c r="F147" s="84">
        <v>690085</v>
      </c>
      <c r="G147" s="32">
        <v>283.41000000000003</v>
      </c>
      <c r="H147" s="32" t="s">
        <v>845</v>
      </c>
    </row>
    <row r="148" spans="1:8" ht="15" customHeight="1">
      <c r="A148" s="83">
        <v>45342</v>
      </c>
      <c r="B148" s="32" t="s">
        <v>241</v>
      </c>
      <c r="C148" s="31" t="s">
        <v>1270</v>
      </c>
      <c r="D148" s="31" t="s">
        <v>861</v>
      </c>
      <c r="E148" s="31" t="s">
        <v>561</v>
      </c>
      <c r="F148" s="84">
        <v>5348563</v>
      </c>
      <c r="G148" s="32">
        <v>191.31</v>
      </c>
      <c r="H148" s="32" t="s">
        <v>845</v>
      </c>
    </row>
    <row r="149" spans="1:8" ht="15" customHeight="1">
      <c r="A149" s="83">
        <v>45342</v>
      </c>
      <c r="B149" s="32" t="s">
        <v>725</v>
      </c>
      <c r="C149" s="31" t="s">
        <v>1271</v>
      </c>
      <c r="D149" s="31" t="s">
        <v>1234</v>
      </c>
      <c r="E149" s="31" t="s">
        <v>561</v>
      </c>
      <c r="F149" s="84">
        <v>4099468</v>
      </c>
      <c r="G149" s="32">
        <v>16.41</v>
      </c>
      <c r="H149" s="32" t="s">
        <v>845</v>
      </c>
    </row>
    <row r="150" spans="1:8" ht="15" customHeight="1">
      <c r="A150" s="83">
        <v>45342</v>
      </c>
      <c r="B150" s="32" t="s">
        <v>725</v>
      </c>
      <c r="C150" s="31" t="s">
        <v>1271</v>
      </c>
      <c r="D150" s="31" t="s">
        <v>861</v>
      </c>
      <c r="E150" s="31" t="s">
        <v>561</v>
      </c>
      <c r="F150" s="84">
        <v>5709214</v>
      </c>
      <c r="G150" s="32">
        <v>16.29</v>
      </c>
      <c r="H150" s="32" t="s">
        <v>845</v>
      </c>
    </row>
    <row r="151" spans="1:8" ht="15" customHeight="1">
      <c r="A151" s="83">
        <v>45342</v>
      </c>
      <c r="B151" s="32" t="s">
        <v>1079</v>
      </c>
      <c r="C151" s="31" t="s">
        <v>1080</v>
      </c>
      <c r="D151" s="31" t="s">
        <v>1202</v>
      </c>
      <c r="E151" s="31" t="s">
        <v>562</v>
      </c>
      <c r="F151" s="84">
        <v>147214</v>
      </c>
      <c r="G151" s="32">
        <v>173.91</v>
      </c>
      <c r="H151" s="32" t="s">
        <v>845</v>
      </c>
    </row>
    <row r="152" spans="1:8" ht="15" customHeight="1">
      <c r="A152" s="83">
        <v>45342</v>
      </c>
      <c r="B152" s="32" t="s">
        <v>1204</v>
      </c>
      <c r="C152" s="31" t="s">
        <v>1205</v>
      </c>
      <c r="D152" s="31" t="s">
        <v>1272</v>
      </c>
      <c r="E152" s="31" t="s">
        <v>562</v>
      </c>
      <c r="F152" s="84">
        <v>18000</v>
      </c>
      <c r="G152" s="32">
        <v>27.3</v>
      </c>
      <c r="H152" s="32" t="s">
        <v>845</v>
      </c>
    </row>
    <row r="153" spans="1:8" ht="15" customHeight="1">
      <c r="A153" s="83">
        <v>45342</v>
      </c>
      <c r="B153" s="32" t="s">
        <v>1098</v>
      </c>
      <c r="C153" s="31" t="s">
        <v>1099</v>
      </c>
      <c r="D153" s="31" t="s">
        <v>1273</v>
      </c>
      <c r="E153" s="31" t="s">
        <v>562</v>
      </c>
      <c r="F153" s="84">
        <v>100448</v>
      </c>
      <c r="G153" s="32">
        <v>128.46</v>
      </c>
      <c r="H153" s="32" t="s">
        <v>845</v>
      </c>
    </row>
    <row r="154" spans="1:8" ht="15" customHeight="1">
      <c r="A154" s="83">
        <v>45342</v>
      </c>
      <c r="B154" s="32" t="s">
        <v>1207</v>
      </c>
      <c r="C154" s="31" t="s">
        <v>1208</v>
      </c>
      <c r="D154" s="31" t="s">
        <v>1209</v>
      </c>
      <c r="E154" s="31" t="s">
        <v>562</v>
      </c>
      <c r="F154" s="84">
        <v>36000</v>
      </c>
      <c r="G154" s="32">
        <v>35.049999999999997</v>
      </c>
      <c r="H154" s="32" t="s">
        <v>845</v>
      </c>
    </row>
    <row r="155" spans="1:8" ht="15" customHeight="1">
      <c r="A155" s="83">
        <v>45342</v>
      </c>
      <c r="B155" s="32" t="s">
        <v>1274</v>
      </c>
      <c r="C155" s="31" t="s">
        <v>1275</v>
      </c>
      <c r="D155" s="31" t="s">
        <v>859</v>
      </c>
      <c r="E155" s="31" t="s">
        <v>562</v>
      </c>
      <c r="F155" s="84">
        <v>182400</v>
      </c>
      <c r="G155" s="32">
        <v>392.61</v>
      </c>
      <c r="H155" s="32" t="s">
        <v>845</v>
      </c>
    </row>
    <row r="156" spans="1:8" ht="15" customHeight="1">
      <c r="A156" s="83">
        <v>45342</v>
      </c>
      <c r="B156" s="32" t="s">
        <v>1081</v>
      </c>
      <c r="C156" s="31" t="s">
        <v>1082</v>
      </c>
      <c r="D156" s="31" t="s">
        <v>1083</v>
      </c>
      <c r="E156" s="31" t="s">
        <v>562</v>
      </c>
      <c r="F156" s="84">
        <v>576973</v>
      </c>
      <c r="G156" s="32">
        <v>58.04</v>
      </c>
      <c r="H156" s="32" t="s">
        <v>845</v>
      </c>
    </row>
    <row r="157" spans="1:8" ht="15" customHeight="1">
      <c r="A157" s="83">
        <v>45342</v>
      </c>
      <c r="B157" s="32" t="s">
        <v>1276</v>
      </c>
      <c r="C157" s="31" t="s">
        <v>1277</v>
      </c>
      <c r="D157" s="31" t="s">
        <v>1278</v>
      </c>
      <c r="E157" s="31" t="s">
        <v>562</v>
      </c>
      <c r="F157" s="84">
        <v>40000</v>
      </c>
      <c r="G157" s="32">
        <v>160</v>
      </c>
      <c r="H157" s="32" t="s">
        <v>845</v>
      </c>
    </row>
    <row r="158" spans="1:8" ht="15" customHeight="1">
      <c r="A158" s="83">
        <v>45342</v>
      </c>
      <c r="B158" s="32" t="s">
        <v>1210</v>
      </c>
      <c r="C158" s="31" t="s">
        <v>1211</v>
      </c>
      <c r="D158" s="31" t="s">
        <v>861</v>
      </c>
      <c r="E158" s="31" t="s">
        <v>562</v>
      </c>
      <c r="F158" s="84">
        <v>142922</v>
      </c>
      <c r="G158" s="32">
        <v>551.64</v>
      </c>
      <c r="H158" s="32" t="s">
        <v>845</v>
      </c>
    </row>
    <row r="159" spans="1:8" ht="15" customHeight="1">
      <c r="A159" s="83">
        <v>45342</v>
      </c>
      <c r="B159" s="32" t="s">
        <v>1210</v>
      </c>
      <c r="C159" s="31" t="s">
        <v>1211</v>
      </c>
      <c r="D159" s="31" t="s">
        <v>563</v>
      </c>
      <c r="E159" s="31" t="s">
        <v>562</v>
      </c>
      <c r="F159" s="84">
        <v>156646</v>
      </c>
      <c r="G159" s="32">
        <v>550.1</v>
      </c>
      <c r="H159" s="32" t="s">
        <v>845</v>
      </c>
    </row>
    <row r="160" spans="1:8" ht="15" customHeight="1">
      <c r="A160" s="83">
        <v>45342</v>
      </c>
      <c r="B160" s="32" t="s">
        <v>1212</v>
      </c>
      <c r="C160" s="31" t="s">
        <v>1213</v>
      </c>
      <c r="D160" s="31" t="s">
        <v>563</v>
      </c>
      <c r="E160" s="31" t="s">
        <v>562</v>
      </c>
      <c r="F160" s="84">
        <v>376226</v>
      </c>
      <c r="G160" s="32">
        <v>114.8</v>
      </c>
      <c r="H160" s="32" t="s">
        <v>845</v>
      </c>
    </row>
    <row r="161" spans="1:8" ht="15" customHeight="1">
      <c r="A161" s="83">
        <v>45342</v>
      </c>
      <c r="B161" s="32" t="s">
        <v>1214</v>
      </c>
      <c r="C161" s="31" t="s">
        <v>1215</v>
      </c>
      <c r="D161" s="31" t="s">
        <v>1279</v>
      </c>
      <c r="E161" s="31" t="s">
        <v>562</v>
      </c>
      <c r="F161" s="84">
        <v>92949</v>
      </c>
      <c r="G161" s="32">
        <v>23.4</v>
      </c>
      <c r="H161" s="32" t="s">
        <v>845</v>
      </c>
    </row>
    <row r="162" spans="1:8" ht="15" customHeight="1">
      <c r="A162" s="83">
        <v>45342</v>
      </c>
      <c r="B162" s="32" t="s">
        <v>368</v>
      </c>
      <c r="C162" s="31" t="s">
        <v>1217</v>
      </c>
      <c r="D162" s="31" t="s">
        <v>1218</v>
      </c>
      <c r="E162" s="31" t="s">
        <v>562</v>
      </c>
      <c r="F162" s="84">
        <v>950555</v>
      </c>
      <c r="G162" s="32">
        <v>531.16</v>
      </c>
      <c r="H162" s="32" t="s">
        <v>845</v>
      </c>
    </row>
    <row r="163" spans="1:8" ht="15" customHeight="1">
      <c r="A163" s="83">
        <v>45342</v>
      </c>
      <c r="B163" s="32" t="s">
        <v>368</v>
      </c>
      <c r="C163" s="31" t="s">
        <v>1217</v>
      </c>
      <c r="D163" s="31" t="s">
        <v>563</v>
      </c>
      <c r="E163" s="31" t="s">
        <v>562</v>
      </c>
      <c r="F163" s="84">
        <v>862834</v>
      </c>
      <c r="G163" s="32">
        <v>533.41</v>
      </c>
      <c r="H163" s="32" t="s">
        <v>845</v>
      </c>
    </row>
    <row r="164" spans="1:8" ht="15" customHeight="1">
      <c r="A164" s="83">
        <v>45342</v>
      </c>
      <c r="B164" s="32" t="s">
        <v>1028</v>
      </c>
      <c r="C164" s="31" t="s">
        <v>1029</v>
      </c>
      <c r="D164" s="31" t="s">
        <v>1219</v>
      </c>
      <c r="E164" s="31" t="s">
        <v>562</v>
      </c>
      <c r="F164" s="84">
        <v>20800</v>
      </c>
      <c r="G164" s="32">
        <v>242.57</v>
      </c>
      <c r="H164" s="32" t="s">
        <v>845</v>
      </c>
    </row>
    <row r="165" spans="1:8" ht="15" customHeight="1">
      <c r="A165" s="83">
        <v>45342</v>
      </c>
      <c r="B165" s="32" t="s">
        <v>1028</v>
      </c>
      <c r="C165" s="31" t="s">
        <v>1029</v>
      </c>
      <c r="D165" s="31" t="s">
        <v>1221</v>
      </c>
      <c r="E165" s="31" t="s">
        <v>562</v>
      </c>
      <c r="F165" s="84">
        <v>25600</v>
      </c>
      <c r="G165" s="32">
        <v>242.94</v>
      </c>
      <c r="H165" s="32" t="s">
        <v>845</v>
      </c>
    </row>
    <row r="166" spans="1:8" ht="15" customHeight="1">
      <c r="A166" s="83">
        <v>45342</v>
      </c>
      <c r="B166" s="32" t="s">
        <v>1028</v>
      </c>
      <c r="C166" s="31" t="s">
        <v>1029</v>
      </c>
      <c r="D166" s="31" t="s">
        <v>1220</v>
      </c>
      <c r="E166" s="31" t="s">
        <v>562</v>
      </c>
      <c r="F166" s="84">
        <v>17600</v>
      </c>
      <c r="G166" s="32">
        <v>236.67</v>
      </c>
      <c r="H166" s="32" t="s">
        <v>845</v>
      </c>
    </row>
    <row r="167" spans="1:8" ht="15" customHeight="1">
      <c r="A167" s="83">
        <v>45342</v>
      </c>
      <c r="B167" s="32" t="s">
        <v>1000</v>
      </c>
      <c r="C167" s="31" t="s">
        <v>1001</v>
      </c>
      <c r="D167" s="31" t="s">
        <v>861</v>
      </c>
      <c r="E167" s="31" t="s">
        <v>562</v>
      </c>
      <c r="F167" s="84">
        <v>19297798</v>
      </c>
      <c r="G167" s="32">
        <v>25.19</v>
      </c>
      <c r="H167" s="32" t="s">
        <v>845</v>
      </c>
    </row>
    <row r="168" spans="1:8" ht="15" customHeight="1">
      <c r="A168" s="83">
        <v>45342</v>
      </c>
      <c r="B168" s="32" t="s">
        <v>1000</v>
      </c>
      <c r="C168" s="31" t="s">
        <v>1001</v>
      </c>
      <c r="D168" s="31" t="s">
        <v>563</v>
      </c>
      <c r="E168" s="31" t="s">
        <v>562</v>
      </c>
      <c r="F168" s="84">
        <v>15366903</v>
      </c>
      <c r="G168" s="32">
        <v>25.16</v>
      </c>
      <c r="H168" s="32" t="s">
        <v>845</v>
      </c>
    </row>
    <row r="169" spans="1:8" ht="15" customHeight="1">
      <c r="A169" s="83">
        <v>45342</v>
      </c>
      <c r="B169" s="32" t="s">
        <v>1224</v>
      </c>
      <c r="C169" s="31" t="s">
        <v>1225</v>
      </c>
      <c r="D169" s="31" t="s">
        <v>563</v>
      </c>
      <c r="E169" s="31" t="s">
        <v>562</v>
      </c>
      <c r="F169" s="84">
        <v>338567</v>
      </c>
      <c r="G169" s="32">
        <v>305.67</v>
      </c>
      <c r="H169" s="32" t="s">
        <v>845</v>
      </c>
    </row>
    <row r="170" spans="1:8" ht="15" customHeight="1">
      <c r="A170" s="83">
        <v>45342</v>
      </c>
      <c r="B170" s="32" t="s">
        <v>1084</v>
      </c>
      <c r="C170" s="31" t="s">
        <v>1085</v>
      </c>
      <c r="D170" s="31" t="s">
        <v>993</v>
      </c>
      <c r="E170" s="31" t="s">
        <v>562</v>
      </c>
      <c r="F170" s="84">
        <v>13000000</v>
      </c>
      <c r="G170" s="32">
        <v>0.8</v>
      </c>
      <c r="H170" s="32" t="s">
        <v>845</v>
      </c>
    </row>
    <row r="171" spans="1:8" ht="15" customHeight="1">
      <c r="A171" s="83">
        <v>45342</v>
      </c>
      <c r="B171" s="32" t="s">
        <v>918</v>
      </c>
      <c r="C171" s="31" t="s">
        <v>919</v>
      </c>
      <c r="D171" s="31" t="s">
        <v>1280</v>
      </c>
      <c r="E171" s="31" t="s">
        <v>562</v>
      </c>
      <c r="F171" s="84">
        <v>150000</v>
      </c>
      <c r="G171" s="32">
        <v>17.399999999999999</v>
      </c>
      <c r="H171" s="32" t="s">
        <v>845</v>
      </c>
    </row>
    <row r="172" spans="1:8" ht="15" customHeight="1">
      <c r="A172" s="83">
        <v>45342</v>
      </c>
      <c r="B172" s="32" t="s">
        <v>1226</v>
      </c>
      <c r="C172" s="31" t="s">
        <v>1227</v>
      </c>
      <c r="D172" s="31" t="s">
        <v>1228</v>
      </c>
      <c r="E172" s="31" t="s">
        <v>562</v>
      </c>
      <c r="F172" s="84">
        <v>57</v>
      </c>
      <c r="G172" s="32">
        <v>200</v>
      </c>
      <c r="H172" s="32" t="s">
        <v>845</v>
      </c>
    </row>
    <row r="173" spans="1:8" ht="15" customHeight="1">
      <c r="A173" s="83">
        <v>45342</v>
      </c>
      <c r="B173" s="32" t="s">
        <v>1036</v>
      </c>
      <c r="C173" s="31" t="s">
        <v>1281</v>
      </c>
      <c r="D173" s="31" t="s">
        <v>1282</v>
      </c>
      <c r="E173" s="31" t="s">
        <v>562</v>
      </c>
      <c r="F173" s="84">
        <v>2350000</v>
      </c>
      <c r="G173" s="32">
        <v>521</v>
      </c>
      <c r="H173" s="32" t="s">
        <v>845</v>
      </c>
    </row>
    <row r="174" spans="1:8" ht="15" customHeight="1">
      <c r="A174" s="83">
        <v>45342</v>
      </c>
      <c r="B174" s="32" t="s">
        <v>1283</v>
      </c>
      <c r="C174" s="31" t="s">
        <v>1284</v>
      </c>
      <c r="D174" s="31" t="s">
        <v>1110</v>
      </c>
      <c r="E174" s="31" t="s">
        <v>562</v>
      </c>
      <c r="F174" s="84">
        <v>57600</v>
      </c>
      <c r="G174" s="32">
        <v>193.25</v>
      </c>
      <c r="H174" s="32" t="s">
        <v>845</v>
      </c>
    </row>
    <row r="175" spans="1:8" ht="15" customHeight="1">
      <c r="A175" s="83">
        <v>45342</v>
      </c>
      <c r="B175" s="32" t="s">
        <v>1230</v>
      </c>
      <c r="C175" s="31" t="s">
        <v>1231</v>
      </c>
      <c r="D175" s="31" t="s">
        <v>1093</v>
      </c>
      <c r="E175" s="31" t="s">
        <v>562</v>
      </c>
      <c r="F175" s="84">
        <v>143029</v>
      </c>
      <c r="G175" s="32">
        <v>34.630000000000003</v>
      </c>
      <c r="H175" s="32" t="s">
        <v>845</v>
      </c>
    </row>
    <row r="176" spans="1:8" ht="15" customHeight="1">
      <c r="A176" s="83">
        <v>45342</v>
      </c>
      <c r="B176" s="32" t="s">
        <v>1232</v>
      </c>
      <c r="C176" s="31" t="s">
        <v>1233</v>
      </c>
      <c r="D176" s="31" t="s">
        <v>999</v>
      </c>
      <c r="E176" s="31" t="s">
        <v>562</v>
      </c>
      <c r="F176" s="84">
        <v>80294</v>
      </c>
      <c r="G176" s="32">
        <v>126.79</v>
      </c>
      <c r="H176" s="32" t="s">
        <v>845</v>
      </c>
    </row>
    <row r="177" spans="1:8" ht="15" customHeight="1">
      <c r="A177" s="83">
        <v>45342</v>
      </c>
      <c r="B177" s="32" t="s">
        <v>1232</v>
      </c>
      <c r="C177" s="31" t="s">
        <v>1233</v>
      </c>
      <c r="D177" s="31" t="s">
        <v>1234</v>
      </c>
      <c r="E177" s="31" t="s">
        <v>562</v>
      </c>
      <c r="F177" s="84">
        <v>57395</v>
      </c>
      <c r="G177" s="32">
        <v>127.89</v>
      </c>
      <c r="H177" s="32" t="s">
        <v>845</v>
      </c>
    </row>
    <row r="178" spans="1:8" ht="15" customHeight="1">
      <c r="A178" s="83">
        <v>45342</v>
      </c>
      <c r="B178" s="32" t="s">
        <v>1232</v>
      </c>
      <c r="C178" s="31" t="s">
        <v>1233</v>
      </c>
      <c r="D178" s="31" t="s">
        <v>1235</v>
      </c>
      <c r="E178" s="31" t="s">
        <v>562</v>
      </c>
      <c r="F178" s="84">
        <v>86847</v>
      </c>
      <c r="G178" s="32">
        <v>126.71</v>
      </c>
      <c r="H178" s="32" t="s">
        <v>845</v>
      </c>
    </row>
    <row r="179" spans="1:8" ht="15" customHeight="1">
      <c r="A179" s="83">
        <v>45342</v>
      </c>
      <c r="B179" s="32" t="s">
        <v>1285</v>
      </c>
      <c r="C179" s="31" t="s">
        <v>1286</v>
      </c>
      <c r="D179" s="31" t="s">
        <v>1287</v>
      </c>
      <c r="E179" s="31" t="s">
        <v>562</v>
      </c>
      <c r="F179" s="84">
        <v>139486</v>
      </c>
      <c r="G179" s="32">
        <v>38.07</v>
      </c>
      <c r="H179" s="32" t="s">
        <v>845</v>
      </c>
    </row>
    <row r="180" spans="1:8" ht="15" customHeight="1">
      <c r="A180" s="83">
        <v>45342</v>
      </c>
      <c r="B180" s="32" t="s">
        <v>1237</v>
      </c>
      <c r="C180" s="31" t="s">
        <v>1238</v>
      </c>
      <c r="D180" s="31" t="s">
        <v>861</v>
      </c>
      <c r="E180" s="31" t="s">
        <v>562</v>
      </c>
      <c r="F180" s="84">
        <v>1434133</v>
      </c>
      <c r="G180" s="32">
        <v>47.04</v>
      </c>
      <c r="H180" s="32" t="s">
        <v>845</v>
      </c>
    </row>
    <row r="181" spans="1:8" ht="15" customHeight="1">
      <c r="A181" s="83">
        <v>45342</v>
      </c>
      <c r="B181" s="32" t="s">
        <v>1091</v>
      </c>
      <c r="C181" s="31" t="s">
        <v>1092</v>
      </c>
      <c r="D181" s="31" t="s">
        <v>1241</v>
      </c>
      <c r="E181" s="31" t="s">
        <v>562</v>
      </c>
      <c r="F181" s="84">
        <v>207128</v>
      </c>
      <c r="G181" s="32">
        <v>13.88</v>
      </c>
      <c r="H181" s="32" t="s">
        <v>845</v>
      </c>
    </row>
    <row r="182" spans="1:8" ht="15" customHeight="1">
      <c r="A182" s="83">
        <v>45342</v>
      </c>
      <c r="B182" s="32" t="s">
        <v>1091</v>
      </c>
      <c r="C182" s="31" t="s">
        <v>1092</v>
      </c>
      <c r="D182" s="31" t="s">
        <v>1169</v>
      </c>
      <c r="E182" s="31" t="s">
        <v>562</v>
      </c>
      <c r="F182" s="84">
        <v>258962</v>
      </c>
      <c r="G182" s="32">
        <v>14</v>
      </c>
      <c r="H182" s="32" t="s">
        <v>845</v>
      </c>
    </row>
    <row r="183" spans="1:8" ht="15" customHeight="1">
      <c r="A183" s="83">
        <v>45342</v>
      </c>
      <c r="B183" s="32" t="s">
        <v>1091</v>
      </c>
      <c r="C183" s="31" t="s">
        <v>1092</v>
      </c>
      <c r="D183" s="31" t="s">
        <v>1288</v>
      </c>
      <c r="E183" s="31" t="s">
        <v>562</v>
      </c>
      <c r="F183" s="84">
        <v>200000</v>
      </c>
      <c r="G183" s="32">
        <v>14.2</v>
      </c>
      <c r="H183" s="32" t="s">
        <v>845</v>
      </c>
    </row>
    <row r="184" spans="1:8" ht="15" customHeight="1">
      <c r="A184" s="83">
        <v>45342</v>
      </c>
      <c r="B184" s="32" t="s">
        <v>1091</v>
      </c>
      <c r="C184" s="31" t="s">
        <v>1092</v>
      </c>
      <c r="D184" s="31" t="s">
        <v>1239</v>
      </c>
      <c r="E184" s="31" t="s">
        <v>562</v>
      </c>
      <c r="F184" s="84">
        <v>161050</v>
      </c>
      <c r="G184" s="32">
        <v>13.98</v>
      </c>
      <c r="H184" s="32" t="s">
        <v>845</v>
      </c>
    </row>
    <row r="185" spans="1:8" ht="15" customHeight="1">
      <c r="A185" s="83">
        <v>45342</v>
      </c>
      <c r="B185" s="32" t="s">
        <v>1100</v>
      </c>
      <c r="C185" s="31" t="s">
        <v>1101</v>
      </c>
      <c r="D185" s="31" t="s">
        <v>1102</v>
      </c>
      <c r="E185" s="31" t="s">
        <v>562</v>
      </c>
      <c r="F185" s="84">
        <v>2000000</v>
      </c>
      <c r="G185" s="32">
        <v>13.97</v>
      </c>
      <c r="H185" s="32" t="s">
        <v>845</v>
      </c>
    </row>
    <row r="186" spans="1:8" ht="15" customHeight="1">
      <c r="A186" s="83">
        <v>45342</v>
      </c>
      <c r="B186" s="32" t="s">
        <v>1244</v>
      </c>
      <c r="C186" s="31" t="s">
        <v>1245</v>
      </c>
      <c r="D186" s="31" t="s">
        <v>861</v>
      </c>
      <c r="E186" s="31" t="s">
        <v>562</v>
      </c>
      <c r="F186" s="84">
        <v>3099439</v>
      </c>
      <c r="G186" s="32">
        <v>42.67</v>
      </c>
      <c r="H186" s="32" t="s">
        <v>845</v>
      </c>
    </row>
    <row r="187" spans="1:8" ht="15" customHeight="1">
      <c r="A187" s="83">
        <v>45342</v>
      </c>
      <c r="B187" s="32" t="s">
        <v>1246</v>
      </c>
      <c r="C187" s="31" t="s">
        <v>1247</v>
      </c>
      <c r="D187" s="31" t="s">
        <v>1289</v>
      </c>
      <c r="E187" s="31" t="s">
        <v>562</v>
      </c>
      <c r="F187" s="84">
        <v>250000</v>
      </c>
      <c r="G187" s="32">
        <v>260.38</v>
      </c>
      <c r="H187" s="32" t="s">
        <v>845</v>
      </c>
    </row>
    <row r="188" spans="1:8" ht="15" customHeight="1">
      <c r="A188" s="83">
        <v>45342</v>
      </c>
      <c r="B188" s="32" t="s">
        <v>1246</v>
      </c>
      <c r="C188" s="31" t="s">
        <v>1247</v>
      </c>
      <c r="D188" s="31" t="s">
        <v>1248</v>
      </c>
      <c r="E188" s="31" t="s">
        <v>562</v>
      </c>
      <c r="F188" s="84">
        <v>66531</v>
      </c>
      <c r="G188" s="32">
        <v>276.48</v>
      </c>
      <c r="H188" s="32" t="s">
        <v>845</v>
      </c>
    </row>
    <row r="189" spans="1:8" ht="15" customHeight="1">
      <c r="A189" s="83">
        <v>45342</v>
      </c>
      <c r="B189" s="32" t="s">
        <v>1094</v>
      </c>
      <c r="C189" s="31" t="s">
        <v>1095</v>
      </c>
      <c r="D189" s="31" t="s">
        <v>1103</v>
      </c>
      <c r="E189" s="31" t="s">
        <v>562</v>
      </c>
      <c r="F189" s="84">
        <v>500000</v>
      </c>
      <c r="G189" s="32">
        <v>422.22</v>
      </c>
      <c r="H189" s="32" t="s">
        <v>845</v>
      </c>
    </row>
    <row r="190" spans="1:8" ht="15" customHeight="1">
      <c r="A190" s="83">
        <v>45342</v>
      </c>
      <c r="B190" s="32" t="s">
        <v>1253</v>
      </c>
      <c r="C190" s="31" t="s">
        <v>1254</v>
      </c>
      <c r="D190" s="31" t="s">
        <v>861</v>
      </c>
      <c r="E190" s="31" t="s">
        <v>562</v>
      </c>
      <c r="F190" s="84">
        <v>1661915</v>
      </c>
      <c r="G190" s="32">
        <v>82.36</v>
      </c>
      <c r="H190" s="32" t="s">
        <v>845</v>
      </c>
    </row>
    <row r="191" spans="1:8" ht="15" customHeight="1">
      <c r="A191" s="83">
        <v>45342</v>
      </c>
      <c r="B191" s="32" t="s">
        <v>1253</v>
      </c>
      <c r="C191" s="31" t="s">
        <v>1254</v>
      </c>
      <c r="D191" s="31" t="s">
        <v>563</v>
      </c>
      <c r="E191" s="31" t="s">
        <v>562</v>
      </c>
      <c r="F191" s="84">
        <v>1591649</v>
      </c>
      <c r="G191" s="32">
        <v>81.7</v>
      </c>
      <c r="H191" s="32" t="s">
        <v>845</v>
      </c>
    </row>
    <row r="192" spans="1:8" ht="15" customHeight="1">
      <c r="A192" s="83">
        <v>45342</v>
      </c>
      <c r="B192" s="32" t="s">
        <v>1253</v>
      </c>
      <c r="C192" s="31" t="s">
        <v>1254</v>
      </c>
      <c r="D192" s="31" t="s">
        <v>1234</v>
      </c>
      <c r="E192" s="31" t="s">
        <v>562</v>
      </c>
      <c r="F192" s="84">
        <v>407272</v>
      </c>
      <c r="G192" s="32">
        <v>83.14</v>
      </c>
      <c r="H192" s="32" t="s">
        <v>845</v>
      </c>
    </row>
    <row r="193" spans="1:8" ht="15" customHeight="1">
      <c r="A193" s="83">
        <v>45342</v>
      </c>
      <c r="B193" s="32" t="s">
        <v>1253</v>
      </c>
      <c r="C193" s="31" t="s">
        <v>1254</v>
      </c>
      <c r="D193" s="31" t="s">
        <v>999</v>
      </c>
      <c r="E193" s="31" t="s">
        <v>562</v>
      </c>
      <c r="F193" s="84">
        <v>1105412</v>
      </c>
      <c r="G193" s="32">
        <v>82.56</v>
      </c>
      <c r="H193" s="32" t="s">
        <v>845</v>
      </c>
    </row>
    <row r="194" spans="1:8" ht="15" customHeight="1">
      <c r="A194" s="83">
        <v>45342</v>
      </c>
      <c r="B194" s="32" t="s">
        <v>1255</v>
      </c>
      <c r="C194" s="31" t="s">
        <v>1256</v>
      </c>
      <c r="D194" s="31" t="s">
        <v>563</v>
      </c>
      <c r="E194" s="31" t="s">
        <v>562</v>
      </c>
      <c r="F194" s="84">
        <v>215031</v>
      </c>
      <c r="G194" s="32">
        <v>459.66</v>
      </c>
      <c r="H194" s="32" t="s">
        <v>845</v>
      </c>
    </row>
    <row r="195" spans="1:8" ht="15" customHeight="1">
      <c r="A195" s="83">
        <v>45342</v>
      </c>
      <c r="B195" s="32" t="s">
        <v>1104</v>
      </c>
      <c r="C195" s="31" t="s">
        <v>1105</v>
      </c>
      <c r="D195" s="31" t="s">
        <v>1106</v>
      </c>
      <c r="E195" s="31" t="s">
        <v>562</v>
      </c>
      <c r="F195" s="84">
        <v>18000</v>
      </c>
      <c r="G195" s="32">
        <v>263.70999999999998</v>
      </c>
      <c r="H195" s="32" t="s">
        <v>845</v>
      </c>
    </row>
    <row r="196" spans="1:8" ht="15" customHeight="1">
      <c r="A196" s="83">
        <v>45342</v>
      </c>
      <c r="B196" s="32" t="s">
        <v>1257</v>
      </c>
      <c r="C196" s="31" t="s">
        <v>1258</v>
      </c>
      <c r="D196" s="31" t="s">
        <v>1290</v>
      </c>
      <c r="E196" s="31" t="s">
        <v>562</v>
      </c>
      <c r="F196" s="84">
        <v>1004400</v>
      </c>
      <c r="G196" s="32">
        <v>209.75</v>
      </c>
      <c r="H196" s="32" t="s">
        <v>845</v>
      </c>
    </row>
    <row r="197" spans="1:8" ht="15" customHeight="1">
      <c r="A197" s="83">
        <v>45342</v>
      </c>
      <c r="B197" s="32" t="s">
        <v>1257</v>
      </c>
      <c r="C197" s="31" t="s">
        <v>1258</v>
      </c>
      <c r="D197" s="31" t="s">
        <v>1291</v>
      </c>
      <c r="E197" s="31" t="s">
        <v>562</v>
      </c>
      <c r="F197" s="84">
        <v>4256100</v>
      </c>
      <c r="G197" s="32">
        <v>209.75</v>
      </c>
      <c r="H197" s="32" t="s">
        <v>845</v>
      </c>
    </row>
    <row r="198" spans="1:8" ht="15" customHeight="1">
      <c r="A198" s="83">
        <v>45342</v>
      </c>
      <c r="B198" s="32" t="s">
        <v>1257</v>
      </c>
      <c r="C198" s="31" t="s">
        <v>1258</v>
      </c>
      <c r="D198" s="31" t="s">
        <v>1292</v>
      </c>
      <c r="E198" s="31" t="s">
        <v>562</v>
      </c>
      <c r="F198" s="84">
        <v>3444133</v>
      </c>
      <c r="G198" s="32">
        <v>209.75</v>
      </c>
      <c r="H198" s="32" t="s">
        <v>845</v>
      </c>
    </row>
    <row r="199" spans="1:8" ht="15" customHeight="1">
      <c r="A199" s="83">
        <v>45342</v>
      </c>
      <c r="B199" s="32" t="s">
        <v>1257</v>
      </c>
      <c r="C199" s="31" t="s">
        <v>1258</v>
      </c>
      <c r="D199" s="31" t="s">
        <v>1293</v>
      </c>
      <c r="E199" s="31" t="s">
        <v>562</v>
      </c>
      <c r="F199" s="84">
        <v>3097461</v>
      </c>
      <c r="G199" s="32">
        <v>209.75</v>
      </c>
      <c r="H199" s="32" t="s">
        <v>845</v>
      </c>
    </row>
    <row r="200" spans="1:8" ht="15" customHeight="1">
      <c r="A200" s="83">
        <v>45342</v>
      </c>
      <c r="B200" s="32" t="s">
        <v>933</v>
      </c>
      <c r="C200" s="31" t="s">
        <v>934</v>
      </c>
      <c r="D200" s="31" t="s">
        <v>1002</v>
      </c>
      <c r="E200" s="31" t="s">
        <v>562</v>
      </c>
      <c r="F200" s="84">
        <v>731049</v>
      </c>
      <c r="G200" s="32">
        <v>7.94</v>
      </c>
      <c r="H200" s="32" t="s">
        <v>845</v>
      </c>
    </row>
    <row r="201" spans="1:8" ht="15" customHeight="1">
      <c r="A201" s="83">
        <v>45342</v>
      </c>
      <c r="B201" s="32" t="s">
        <v>933</v>
      </c>
      <c r="C201" s="31" t="s">
        <v>934</v>
      </c>
      <c r="D201" s="31" t="s">
        <v>993</v>
      </c>
      <c r="E201" s="31" t="s">
        <v>562</v>
      </c>
      <c r="F201" s="84">
        <v>300000</v>
      </c>
      <c r="G201" s="32">
        <v>7.88</v>
      </c>
      <c r="H201" s="32" t="s">
        <v>845</v>
      </c>
    </row>
    <row r="202" spans="1:8" ht="15" customHeight="1">
      <c r="A202" s="83">
        <v>45342</v>
      </c>
      <c r="B202" s="32" t="s">
        <v>933</v>
      </c>
      <c r="C202" s="31" t="s">
        <v>934</v>
      </c>
      <c r="D202" s="31" t="s">
        <v>859</v>
      </c>
      <c r="E202" s="31" t="s">
        <v>562</v>
      </c>
      <c r="F202" s="84">
        <v>500000</v>
      </c>
      <c r="G202" s="32">
        <v>7.94</v>
      </c>
      <c r="H202" s="32" t="s">
        <v>845</v>
      </c>
    </row>
    <row r="203" spans="1:8" ht="15" customHeight="1">
      <c r="A203" s="83">
        <v>45342</v>
      </c>
      <c r="B203" s="32" t="s">
        <v>933</v>
      </c>
      <c r="C203" s="31" t="s">
        <v>934</v>
      </c>
      <c r="D203" s="31" t="s">
        <v>1294</v>
      </c>
      <c r="E203" s="31" t="s">
        <v>562</v>
      </c>
      <c r="F203" s="84">
        <v>177090</v>
      </c>
      <c r="G203" s="32">
        <v>7.88</v>
      </c>
      <c r="H203" s="32" t="s">
        <v>845</v>
      </c>
    </row>
    <row r="204" spans="1:8" ht="15" customHeight="1">
      <c r="A204" s="83">
        <v>45342</v>
      </c>
      <c r="B204" s="32" t="s">
        <v>933</v>
      </c>
      <c r="C204" s="31" t="s">
        <v>934</v>
      </c>
      <c r="D204" s="31" t="s">
        <v>1260</v>
      </c>
      <c r="E204" s="31" t="s">
        <v>562</v>
      </c>
      <c r="F204" s="84">
        <v>255669</v>
      </c>
      <c r="G204" s="32">
        <v>7.93</v>
      </c>
      <c r="H204" s="32" t="s">
        <v>845</v>
      </c>
    </row>
    <row r="205" spans="1:8" ht="15" customHeight="1">
      <c r="A205" s="83">
        <v>45342</v>
      </c>
      <c r="B205" s="32" t="s">
        <v>933</v>
      </c>
      <c r="C205" s="31" t="s">
        <v>934</v>
      </c>
      <c r="D205" s="31" t="s">
        <v>935</v>
      </c>
      <c r="E205" s="31" t="s">
        <v>562</v>
      </c>
      <c r="F205" s="84">
        <v>177139</v>
      </c>
      <c r="G205" s="32">
        <v>7.87</v>
      </c>
      <c r="H205" s="32" t="s">
        <v>845</v>
      </c>
    </row>
    <row r="206" spans="1:8" ht="15" customHeight="1">
      <c r="A206" s="83">
        <v>45342</v>
      </c>
      <c r="B206" s="32" t="s">
        <v>933</v>
      </c>
      <c r="C206" s="31" t="s">
        <v>934</v>
      </c>
      <c r="D206" s="31" t="s">
        <v>1192</v>
      </c>
      <c r="E206" s="31" t="s">
        <v>562</v>
      </c>
      <c r="F206" s="84">
        <v>590798</v>
      </c>
      <c r="G206" s="32">
        <v>7.94</v>
      </c>
      <c r="H206" s="32" t="s">
        <v>845</v>
      </c>
    </row>
    <row r="207" spans="1:8" ht="15" customHeight="1">
      <c r="A207" s="83">
        <v>45342</v>
      </c>
      <c r="B207" s="32" t="s">
        <v>933</v>
      </c>
      <c r="C207" s="31" t="s">
        <v>934</v>
      </c>
      <c r="D207" s="31" t="s">
        <v>1261</v>
      </c>
      <c r="E207" s="31" t="s">
        <v>562</v>
      </c>
      <c r="F207" s="84">
        <v>505933</v>
      </c>
      <c r="G207" s="32">
        <v>7.94</v>
      </c>
      <c r="H207" s="32" t="s">
        <v>845</v>
      </c>
    </row>
    <row r="208" spans="1:8" ht="15" customHeight="1">
      <c r="A208" s="83">
        <v>45342</v>
      </c>
      <c r="B208" s="32" t="s">
        <v>933</v>
      </c>
      <c r="C208" s="31" t="s">
        <v>934</v>
      </c>
      <c r="D208" s="31" t="s">
        <v>1076</v>
      </c>
      <c r="E208" s="31" t="s">
        <v>562</v>
      </c>
      <c r="F208" s="84">
        <v>81154</v>
      </c>
      <c r="G208" s="32">
        <v>7.9</v>
      </c>
      <c r="H208" s="32" t="s">
        <v>845</v>
      </c>
    </row>
    <row r="209" spans="1:8" ht="15" customHeight="1">
      <c r="A209" s="83">
        <v>45342</v>
      </c>
      <c r="B209" s="32" t="s">
        <v>933</v>
      </c>
      <c r="C209" s="31" t="s">
        <v>934</v>
      </c>
      <c r="D209" s="31" t="s">
        <v>1027</v>
      </c>
      <c r="E209" s="31" t="s">
        <v>562</v>
      </c>
      <c r="F209" s="84">
        <v>50000</v>
      </c>
      <c r="G209" s="32">
        <v>7.9</v>
      </c>
      <c r="H209" s="32" t="s">
        <v>845</v>
      </c>
    </row>
    <row r="210" spans="1:8" ht="15" customHeight="1">
      <c r="A210" s="83">
        <v>45342</v>
      </c>
      <c r="B210" s="32" t="s">
        <v>1107</v>
      </c>
      <c r="C210" s="31" t="s">
        <v>1108</v>
      </c>
      <c r="D210" s="31" t="s">
        <v>1109</v>
      </c>
      <c r="E210" s="31" t="s">
        <v>562</v>
      </c>
      <c r="F210" s="84">
        <v>10401320</v>
      </c>
      <c r="G210" s="32">
        <v>1.55</v>
      </c>
      <c r="H210" s="32" t="s">
        <v>845</v>
      </c>
    </row>
    <row r="211" spans="1:8" ht="15" customHeight="1">
      <c r="A211" s="83">
        <v>45342</v>
      </c>
      <c r="B211" s="32" t="s">
        <v>1096</v>
      </c>
      <c r="C211" s="31" t="s">
        <v>1097</v>
      </c>
      <c r="D211" s="31" t="s">
        <v>1262</v>
      </c>
      <c r="E211" s="31" t="s">
        <v>562</v>
      </c>
      <c r="F211" s="84">
        <v>755639</v>
      </c>
      <c r="G211" s="32">
        <v>76.52</v>
      </c>
      <c r="H211" s="32" t="s">
        <v>845</v>
      </c>
    </row>
    <row r="212" spans="1:8" ht="15" customHeight="1">
      <c r="A212" s="83">
        <v>45342</v>
      </c>
      <c r="B212" s="32" t="s">
        <v>1263</v>
      </c>
      <c r="C212" s="31" t="s">
        <v>1264</v>
      </c>
      <c r="D212" s="31" t="s">
        <v>999</v>
      </c>
      <c r="E212" s="31" t="s">
        <v>562</v>
      </c>
      <c r="F212" s="84">
        <v>146365</v>
      </c>
      <c r="G212" s="32">
        <v>143.21</v>
      </c>
      <c r="H212" s="32" t="s">
        <v>845</v>
      </c>
    </row>
    <row r="213" spans="1:8" ht="15" customHeight="1">
      <c r="A213" s="83">
        <v>45342</v>
      </c>
      <c r="B213" s="32" t="s">
        <v>1263</v>
      </c>
      <c r="C213" s="31" t="s">
        <v>1264</v>
      </c>
      <c r="D213" s="31" t="s">
        <v>1234</v>
      </c>
      <c r="E213" s="31" t="s">
        <v>562</v>
      </c>
      <c r="F213" s="84">
        <v>75977</v>
      </c>
      <c r="G213" s="32">
        <v>144.22</v>
      </c>
      <c r="H213" s="32" t="s">
        <v>845</v>
      </c>
    </row>
    <row r="214" spans="1:8" ht="15" customHeight="1">
      <c r="A214" s="83">
        <v>45342</v>
      </c>
      <c r="B214" s="32" t="s">
        <v>1265</v>
      </c>
      <c r="C214" s="31" t="s">
        <v>1266</v>
      </c>
      <c r="D214" s="31" t="s">
        <v>1267</v>
      </c>
      <c r="E214" s="31" t="s">
        <v>562</v>
      </c>
      <c r="F214" s="84">
        <v>6434753</v>
      </c>
      <c r="G214" s="32">
        <v>4.66</v>
      </c>
      <c r="H214" s="32" t="s">
        <v>845</v>
      </c>
    </row>
    <row r="215" spans="1:8" ht="15" customHeight="1">
      <c r="A215" s="83">
        <v>45342</v>
      </c>
      <c r="B215" s="32" t="s">
        <v>1268</v>
      </c>
      <c r="C215" s="31" t="s">
        <v>1269</v>
      </c>
      <c r="D215" s="31" t="s">
        <v>563</v>
      </c>
      <c r="E215" s="31" t="s">
        <v>562</v>
      </c>
      <c r="F215" s="84">
        <v>690085</v>
      </c>
      <c r="G215" s="32">
        <v>283.87</v>
      </c>
      <c r="H215" s="32" t="s">
        <v>845</v>
      </c>
    </row>
    <row r="216" spans="1:8" ht="15" customHeight="1">
      <c r="A216" s="83">
        <v>45342</v>
      </c>
      <c r="B216" s="32" t="s">
        <v>241</v>
      </c>
      <c r="C216" s="31" t="s">
        <v>1270</v>
      </c>
      <c r="D216" s="31" t="s">
        <v>861</v>
      </c>
      <c r="E216" s="31" t="s">
        <v>562</v>
      </c>
      <c r="F216" s="84">
        <v>5244638</v>
      </c>
      <c r="G216" s="32">
        <v>191.48</v>
      </c>
      <c r="H216" s="32" t="s">
        <v>845</v>
      </c>
    </row>
    <row r="217" spans="1:8" ht="15" customHeight="1">
      <c r="A217" s="83">
        <v>45342</v>
      </c>
      <c r="B217" s="32" t="s">
        <v>725</v>
      </c>
      <c r="C217" s="31" t="s">
        <v>1271</v>
      </c>
      <c r="D217" s="31" t="s">
        <v>861</v>
      </c>
      <c r="E217" s="31" t="s">
        <v>562</v>
      </c>
      <c r="F217" s="84">
        <v>5593851</v>
      </c>
      <c r="G217" s="32">
        <v>16.28</v>
      </c>
      <c r="H217" s="32" t="s">
        <v>845</v>
      </c>
    </row>
    <row r="218" spans="1:8" ht="15" customHeight="1">
      <c r="A218" s="83">
        <v>45342</v>
      </c>
      <c r="B218" s="32" t="s">
        <v>725</v>
      </c>
      <c r="C218" s="31" t="s">
        <v>1271</v>
      </c>
      <c r="D218" s="31" t="s">
        <v>1234</v>
      </c>
      <c r="E218" s="31" t="s">
        <v>562</v>
      </c>
      <c r="F218" s="84">
        <v>723560</v>
      </c>
      <c r="G218" s="32">
        <v>16.12</v>
      </c>
      <c r="H218" s="32" t="s">
        <v>845</v>
      </c>
    </row>
    <row r="219" spans="1:8" ht="15" customHeight="1">
      <c r="A219" s="83"/>
      <c r="B219" s="32"/>
      <c r="C219" s="31"/>
      <c r="D219" s="31"/>
      <c r="E219" s="31"/>
      <c r="F219" s="84"/>
      <c r="G219" s="32"/>
      <c r="H219" s="32"/>
    </row>
    <row r="220" spans="1:8" ht="15" customHeight="1">
      <c r="A220" s="83"/>
      <c r="B220" s="32"/>
      <c r="C220" s="31"/>
      <c r="D220" s="31"/>
      <c r="E220" s="31"/>
      <c r="F220" s="84"/>
      <c r="G220" s="32"/>
      <c r="H220" s="32"/>
    </row>
    <row r="221" spans="1:8" ht="15" customHeight="1">
      <c r="A221" s="83"/>
      <c r="B221" s="32"/>
      <c r="C221" s="31"/>
      <c r="D221" s="31"/>
      <c r="E221" s="31"/>
      <c r="F221" s="84"/>
      <c r="G221" s="32"/>
      <c r="H221" s="32"/>
    </row>
    <row r="222" spans="1:8" ht="15" customHeight="1">
      <c r="A222" s="83"/>
      <c r="B222" s="32"/>
      <c r="C222" s="31"/>
      <c r="D222" s="31"/>
      <c r="E222" s="31"/>
      <c r="F222" s="84"/>
      <c r="G222" s="32"/>
      <c r="H222" s="32"/>
    </row>
    <row r="223" spans="1:8" ht="15" customHeight="1">
      <c r="A223" s="83"/>
      <c r="B223" s="32"/>
      <c r="C223" s="31"/>
      <c r="D223" s="31"/>
      <c r="E223" s="31"/>
      <c r="F223" s="84"/>
      <c r="G223" s="32"/>
      <c r="H223" s="32"/>
    </row>
    <row r="224" spans="1:8" ht="15" customHeight="1">
      <c r="A224" s="83"/>
      <c r="B224" s="32"/>
      <c r="C224" s="31"/>
      <c r="D224" s="31"/>
      <c r="E224" s="31"/>
      <c r="F224" s="84"/>
      <c r="G224" s="32"/>
      <c r="H224" s="32"/>
    </row>
    <row r="225" spans="1:8" ht="15" customHeight="1">
      <c r="A225" s="83"/>
      <c r="B225" s="32"/>
      <c r="C225" s="31"/>
      <c r="D225" s="31"/>
      <c r="E225" s="31"/>
      <c r="F225" s="84"/>
      <c r="G225" s="32"/>
      <c r="H225" s="32"/>
    </row>
    <row r="226" spans="1:8" ht="15" customHeight="1">
      <c r="A226" s="83"/>
      <c r="B226" s="32"/>
      <c r="C226" s="31"/>
      <c r="D226" s="31"/>
      <c r="E226" s="31"/>
      <c r="F226" s="84"/>
      <c r="G226" s="32"/>
      <c r="H226" s="32"/>
    </row>
    <row r="227" spans="1:8" ht="15" customHeight="1">
      <c r="A227" s="83"/>
      <c r="B227" s="32"/>
      <c r="C227" s="31"/>
      <c r="D227" s="31"/>
      <c r="E227" s="31"/>
      <c r="F227" s="84"/>
      <c r="G227" s="32"/>
      <c r="H227" s="32"/>
    </row>
    <row r="228" spans="1:8" ht="15" customHeight="1">
      <c r="A228" s="83"/>
      <c r="B228" s="32"/>
      <c r="C228" s="31"/>
      <c r="D228" s="31"/>
      <c r="E228" s="31"/>
      <c r="F228" s="84"/>
      <c r="G228" s="32"/>
      <c r="H228" s="32"/>
    </row>
    <row r="229" spans="1:8" ht="15" customHeight="1">
      <c r="A229" s="83"/>
      <c r="B229" s="32"/>
      <c r="C229" s="31"/>
      <c r="D229" s="31"/>
      <c r="E229" s="31"/>
      <c r="F229" s="84"/>
      <c r="G229" s="32"/>
      <c r="H229" s="32"/>
    </row>
    <row r="230" spans="1:8" ht="15" customHeight="1">
      <c r="A230" s="83"/>
      <c r="B230" s="32"/>
      <c r="C230" s="31"/>
      <c r="D230" s="31"/>
      <c r="E230" s="31"/>
      <c r="F230" s="84"/>
      <c r="G230" s="32"/>
      <c r="H230" s="32"/>
    </row>
    <row r="231" spans="1:8" ht="15" customHeight="1">
      <c r="A231" s="83"/>
      <c r="B231" s="32"/>
      <c r="C231" s="31"/>
      <c r="D231" s="31"/>
      <c r="E231" s="31"/>
      <c r="F231" s="84"/>
      <c r="G231" s="32"/>
      <c r="H231" s="32"/>
    </row>
    <row r="232" spans="1:8" ht="15" customHeight="1">
      <c r="A232" s="83"/>
      <c r="B232" s="32"/>
      <c r="C232" s="31"/>
      <c r="D232" s="31"/>
      <c r="E232" s="31"/>
      <c r="F232" s="84"/>
      <c r="G232" s="32"/>
      <c r="H232" s="32"/>
    </row>
    <row r="233" spans="1:8" ht="15" customHeight="1">
      <c r="A233" s="83"/>
      <c r="B233" s="32"/>
      <c r="C233" s="31"/>
      <c r="D233" s="31"/>
      <c r="E233" s="31"/>
      <c r="F233" s="84"/>
      <c r="G233" s="32"/>
      <c r="H233" s="32"/>
    </row>
    <row r="234" spans="1:8" ht="15" customHeight="1">
      <c r="A234" s="83"/>
      <c r="B234" s="32"/>
      <c r="C234" s="31"/>
      <c r="D234" s="31"/>
      <c r="E234" s="31"/>
      <c r="F234" s="84"/>
      <c r="G234" s="32"/>
      <c r="H234" s="32"/>
    </row>
    <row r="235" spans="1:8" ht="15" customHeight="1">
      <c r="A235" s="83"/>
      <c r="B235" s="32"/>
      <c r="C235" s="31"/>
      <c r="D235" s="31"/>
      <c r="E235" s="31"/>
      <c r="F235" s="84"/>
      <c r="G235" s="32"/>
      <c r="H235" s="32"/>
    </row>
    <row r="236" spans="1:8" ht="15" customHeight="1">
      <c r="A236" s="83"/>
      <c r="B236" s="32"/>
      <c r="C236" s="31"/>
      <c r="D236" s="31"/>
      <c r="E236" s="31"/>
      <c r="F236" s="84"/>
      <c r="G236" s="32"/>
      <c r="H236" s="32"/>
    </row>
    <row r="237" spans="1:8" ht="15" customHeight="1">
      <c r="A237" s="83"/>
      <c r="B237" s="32"/>
      <c r="C237" s="31"/>
      <c r="D237" s="31"/>
      <c r="E237" s="31"/>
      <c r="F237" s="84"/>
      <c r="G237" s="32"/>
      <c r="H237" s="32"/>
    </row>
    <row r="238" spans="1:8" ht="15" customHeight="1">
      <c r="A238" s="83"/>
      <c r="B238" s="32"/>
      <c r="C238" s="31"/>
      <c r="D238" s="31"/>
      <c r="E238" s="31"/>
      <c r="F238" s="84"/>
      <c r="G238" s="32"/>
      <c r="H238" s="32"/>
    </row>
    <row r="239" spans="1:8" ht="15" customHeight="1">
      <c r="A239" s="83"/>
      <c r="B239" s="32"/>
      <c r="C239" s="31"/>
      <c r="D239" s="31"/>
      <c r="E239" s="31"/>
      <c r="F239" s="84"/>
      <c r="G239" s="32"/>
      <c r="H239" s="32"/>
    </row>
    <row r="240" spans="1:8" ht="15" customHeight="1">
      <c r="A240" s="83"/>
      <c r="B240" s="32"/>
      <c r="C240" s="31"/>
      <c r="D240" s="31"/>
      <c r="E240" s="31"/>
      <c r="F240" s="84"/>
      <c r="G240" s="32"/>
      <c r="H240" s="32"/>
    </row>
    <row r="241" spans="1:8" ht="15" customHeight="1">
      <c r="A241" s="83"/>
      <c r="B241" s="32"/>
      <c r="C241" s="31"/>
      <c r="D241" s="31"/>
      <c r="E241" s="31"/>
      <c r="F241" s="84"/>
      <c r="G241" s="32"/>
      <c r="H241" s="32"/>
    </row>
    <row r="242" spans="1:8" ht="15" customHeight="1">
      <c r="A242" s="83"/>
      <c r="B242" s="32"/>
      <c r="C242" s="31"/>
      <c r="D242" s="31"/>
      <c r="E242" s="31"/>
      <c r="F242" s="84"/>
      <c r="G242" s="32"/>
      <c r="H242" s="32"/>
    </row>
    <row r="243" spans="1:8" ht="15" customHeight="1">
      <c r="A243" s="83"/>
      <c r="B243" s="32"/>
      <c r="C243" s="31"/>
      <c r="D243" s="31"/>
      <c r="E243" s="31"/>
      <c r="F243" s="84"/>
      <c r="G243" s="32"/>
      <c r="H243" s="32"/>
    </row>
    <row r="244" spans="1:8" ht="15" customHeight="1">
      <c r="A244" s="83"/>
      <c r="B244" s="32"/>
      <c r="C244" s="31"/>
      <c r="D244" s="31"/>
      <c r="E244" s="31"/>
      <c r="F244" s="84"/>
      <c r="G244" s="32"/>
      <c r="H244" s="32"/>
    </row>
    <row r="245" spans="1:8" ht="15" customHeight="1">
      <c r="A245" s="83"/>
      <c r="B245" s="32"/>
      <c r="C245" s="31"/>
      <c r="D245" s="31"/>
      <c r="E245" s="31"/>
      <c r="F245" s="84"/>
      <c r="G245" s="32"/>
      <c r="H245" s="32"/>
    </row>
    <row r="246" spans="1:8" ht="15" customHeight="1">
      <c r="A246" s="83"/>
      <c r="B246" s="32"/>
      <c r="C246" s="31"/>
      <c r="D246" s="31"/>
      <c r="E246" s="31"/>
      <c r="F246" s="84"/>
      <c r="G246" s="32"/>
      <c r="H246" s="32"/>
    </row>
    <row r="247" spans="1:8" ht="15" customHeight="1">
      <c r="A247" s="83"/>
      <c r="B247" s="32"/>
      <c r="C247" s="31"/>
      <c r="D247" s="31"/>
      <c r="E247" s="31"/>
      <c r="F247" s="84"/>
      <c r="G247" s="32"/>
      <c r="H247" s="32"/>
    </row>
    <row r="248" spans="1:8" ht="15" customHeight="1">
      <c r="A248" s="83"/>
      <c r="B248" s="32"/>
      <c r="C248" s="31"/>
      <c r="D248" s="31"/>
      <c r="E248" s="31"/>
      <c r="F248" s="84"/>
      <c r="G248" s="32"/>
      <c r="H248" s="32"/>
    </row>
    <row r="249" spans="1:8" ht="15" customHeight="1">
      <c r="A249" s="83"/>
      <c r="B249" s="32"/>
      <c r="C249" s="31"/>
      <c r="D249" s="31"/>
      <c r="E249" s="31"/>
      <c r="F249" s="84"/>
      <c r="G249" s="32"/>
      <c r="H249" s="32"/>
    </row>
    <row r="250" spans="1:8" ht="15" customHeight="1">
      <c r="A250" s="83"/>
      <c r="B250" s="32"/>
      <c r="C250" s="31"/>
      <c r="D250" s="31"/>
      <c r="E250" s="31"/>
      <c r="F250" s="84"/>
      <c r="G250" s="32"/>
      <c r="H250" s="32"/>
    </row>
    <row r="251" spans="1:8" ht="15" customHeight="1">
      <c r="A251" s="83"/>
      <c r="B251" s="32"/>
      <c r="C251" s="31"/>
      <c r="D251" s="31"/>
      <c r="E251" s="31"/>
      <c r="F251" s="84"/>
      <c r="G251" s="32"/>
      <c r="H251" s="32"/>
    </row>
    <row r="252" spans="1:8" ht="15" customHeight="1">
      <c r="A252" s="83"/>
      <c r="B252" s="32"/>
      <c r="C252" s="31"/>
      <c r="D252" s="31"/>
      <c r="E252" s="31"/>
      <c r="F252" s="84"/>
      <c r="G252" s="32"/>
      <c r="H252" s="32"/>
    </row>
    <row r="253" spans="1:8" ht="15" customHeight="1">
      <c r="A253" s="83"/>
      <c r="B253" s="32"/>
      <c r="C253" s="31"/>
      <c r="D253" s="31"/>
      <c r="E253" s="31"/>
      <c r="F253" s="84"/>
      <c r="G253" s="32"/>
      <c r="H253" s="32"/>
    </row>
    <row r="254" spans="1:8" ht="15" customHeight="1">
      <c r="A254" s="83"/>
      <c r="B254" s="32"/>
      <c r="C254" s="31"/>
      <c r="D254" s="31"/>
      <c r="E254" s="31"/>
      <c r="F254" s="84"/>
      <c r="G254" s="32"/>
      <c r="H254" s="32"/>
    </row>
    <row r="255" spans="1:8" ht="15" customHeight="1">
      <c r="A255" s="83"/>
      <c r="B255" s="32"/>
      <c r="C255" s="31"/>
      <c r="D255" s="31"/>
      <c r="E255" s="31"/>
      <c r="F255" s="84"/>
      <c r="G255" s="32"/>
      <c r="H255" s="32"/>
    </row>
    <row r="256" spans="1:8" ht="15" customHeight="1">
      <c r="A256" s="83"/>
      <c r="B256" s="32"/>
      <c r="C256" s="31"/>
      <c r="D256" s="31"/>
      <c r="E256" s="31"/>
      <c r="F256" s="84"/>
      <c r="G256" s="32"/>
      <c r="H256" s="32"/>
    </row>
    <row r="257" spans="1:8" ht="15" customHeight="1">
      <c r="A257" s="83"/>
      <c r="B257" s="32"/>
      <c r="C257" s="31"/>
      <c r="D257" s="31"/>
      <c r="E257" s="31"/>
      <c r="F257" s="84"/>
      <c r="G257" s="32"/>
      <c r="H257" s="32"/>
    </row>
    <row r="258" spans="1:8" ht="15" customHeight="1">
      <c r="A258" s="83"/>
      <c r="B258" s="32"/>
      <c r="C258" s="31"/>
      <c r="D258" s="31"/>
      <c r="E258" s="31"/>
      <c r="F258" s="84"/>
      <c r="G258" s="32"/>
      <c r="H258" s="32"/>
    </row>
    <row r="259" spans="1:8" ht="15" customHeight="1">
      <c r="A259" s="83"/>
      <c r="B259" s="32"/>
      <c r="C259" s="31"/>
      <c r="D259" s="31"/>
      <c r="E259" s="31"/>
      <c r="F259" s="84"/>
      <c r="G259" s="32"/>
      <c r="H259" s="32"/>
    </row>
    <row r="260" spans="1:8" ht="15" customHeight="1">
      <c r="A260" s="83"/>
      <c r="B260" s="32"/>
      <c r="C260" s="31"/>
      <c r="D260" s="31"/>
      <c r="E260" s="31"/>
      <c r="F260" s="84"/>
      <c r="G260" s="32"/>
      <c r="H260" s="32"/>
    </row>
    <row r="261" spans="1:8" ht="15" customHeight="1">
      <c r="A261" s="83"/>
      <c r="B261" s="32"/>
      <c r="C261" s="31"/>
      <c r="D261" s="31"/>
      <c r="E261" s="31"/>
      <c r="F261" s="84"/>
      <c r="G261" s="32"/>
      <c r="H261" s="32"/>
    </row>
    <row r="262" spans="1:8" ht="15" customHeight="1">
      <c r="A262" s="83"/>
      <c r="B262" s="32"/>
      <c r="C262" s="31"/>
      <c r="D262" s="31"/>
      <c r="E262" s="31"/>
      <c r="F262" s="84"/>
      <c r="G262" s="32"/>
      <c r="H262" s="32"/>
    </row>
    <row r="263" spans="1:8" ht="15" customHeight="1">
      <c r="A263" s="83"/>
      <c r="B263" s="32"/>
      <c r="C263" s="31"/>
      <c r="D263" s="31"/>
      <c r="E263" s="31"/>
      <c r="F263" s="84"/>
      <c r="G263" s="32"/>
      <c r="H263" s="32"/>
    </row>
    <row r="264" spans="1:8" ht="15" customHeight="1">
      <c r="A264" s="83"/>
      <c r="B264" s="32"/>
      <c r="C264" s="31"/>
      <c r="D264" s="31"/>
      <c r="E264" s="31"/>
      <c r="F264" s="84"/>
      <c r="G264" s="32"/>
      <c r="H264" s="32"/>
    </row>
    <row r="265" spans="1:8" ht="15" customHeight="1">
      <c r="A265" s="83"/>
      <c r="B265" s="32"/>
      <c r="C265" s="31"/>
      <c r="D265" s="31"/>
      <c r="E265" s="31"/>
      <c r="F265" s="84"/>
      <c r="G265" s="32"/>
      <c r="H265" s="32"/>
    </row>
    <row r="266" spans="1:8" ht="15" customHeight="1">
      <c r="A266" s="83"/>
      <c r="B266" s="32"/>
      <c r="C266" s="31"/>
      <c r="D266" s="31"/>
      <c r="E266" s="31"/>
      <c r="F266" s="84"/>
      <c r="G266" s="32"/>
      <c r="H266" s="32"/>
    </row>
    <row r="267" spans="1:8" ht="15" customHeight="1">
      <c r="A267" s="83"/>
      <c r="B267" s="32"/>
      <c r="C267" s="31"/>
      <c r="D267" s="31"/>
      <c r="E267" s="31"/>
      <c r="F267" s="84"/>
      <c r="G267" s="32"/>
      <c r="H267" s="32"/>
    </row>
    <row r="268" spans="1:8" ht="15" customHeight="1">
      <c r="A268" s="83"/>
      <c r="B268" s="32"/>
      <c r="C268" s="31"/>
      <c r="D268" s="31"/>
      <c r="E268" s="31"/>
      <c r="F268" s="84"/>
      <c r="G268" s="32"/>
      <c r="H268" s="32"/>
    </row>
    <row r="269" spans="1:8" ht="15" customHeight="1">
      <c r="A269" s="83"/>
      <c r="B269" s="32"/>
      <c r="C269" s="31"/>
      <c r="D269" s="31"/>
      <c r="E269" s="31"/>
      <c r="F269" s="84"/>
      <c r="G269" s="32"/>
      <c r="H269" s="32"/>
    </row>
    <row r="270" spans="1:8" ht="15" customHeight="1">
      <c r="A270" s="83"/>
      <c r="B270" s="32"/>
      <c r="C270" s="31"/>
      <c r="D270" s="31"/>
      <c r="E270" s="31"/>
      <c r="F270" s="84"/>
      <c r="G270" s="32"/>
      <c r="H270" s="32"/>
    </row>
    <row r="271" spans="1:8" ht="15" customHeight="1">
      <c r="A271" s="83"/>
      <c r="B271" s="32"/>
      <c r="C271" s="31"/>
      <c r="D271" s="31"/>
      <c r="E271" s="31"/>
      <c r="F271" s="84"/>
      <c r="G271" s="32"/>
      <c r="H271" s="32"/>
    </row>
    <row r="272" spans="1:8" ht="15" customHeight="1">
      <c r="A272" s="83"/>
      <c r="B272" s="32"/>
      <c r="C272" s="31"/>
      <c r="D272" s="31"/>
      <c r="E272" s="31"/>
      <c r="F272" s="84"/>
      <c r="G272" s="32"/>
      <c r="H272" s="32"/>
    </row>
    <row r="273" spans="1:8" ht="15" customHeight="1">
      <c r="A273" s="83"/>
      <c r="B273" s="32"/>
      <c r="C273" s="31"/>
      <c r="D273" s="31"/>
      <c r="E273" s="31"/>
      <c r="F273" s="84"/>
      <c r="G273" s="32"/>
      <c r="H273" s="32"/>
    </row>
    <row r="274" spans="1:8" ht="15" customHeight="1">
      <c r="A274" s="83"/>
      <c r="B274" s="32"/>
      <c r="C274" s="31"/>
      <c r="D274" s="31"/>
      <c r="E274" s="31"/>
      <c r="F274" s="84"/>
      <c r="G274" s="32"/>
      <c r="H274" s="32"/>
    </row>
    <row r="275" spans="1:8" ht="15" customHeight="1">
      <c r="A275" s="83"/>
      <c r="B275" s="32"/>
      <c r="C275" s="31"/>
      <c r="D275" s="31"/>
      <c r="E275" s="31"/>
      <c r="F275" s="84"/>
      <c r="G275" s="32"/>
      <c r="H275" s="32"/>
    </row>
    <row r="276" spans="1:8" ht="15" customHeight="1">
      <c r="A276" s="83"/>
      <c r="B276" s="32"/>
      <c r="C276" s="31"/>
      <c r="D276" s="31"/>
      <c r="E276" s="31"/>
      <c r="F276" s="84"/>
      <c r="G276" s="32"/>
      <c r="H276" s="32"/>
    </row>
    <row r="277" spans="1:8" ht="15" customHeight="1">
      <c r="A277" s="83"/>
      <c r="B277" s="32"/>
      <c r="C277" s="31"/>
      <c r="D277" s="31"/>
      <c r="E277" s="31"/>
      <c r="F277" s="84"/>
      <c r="G277" s="32"/>
      <c r="H277" s="32"/>
    </row>
    <row r="278" spans="1:8" ht="15" customHeight="1">
      <c r="A278" s="83"/>
      <c r="B278" s="32"/>
      <c r="C278" s="31"/>
      <c r="D278" s="31"/>
      <c r="E278" s="31"/>
      <c r="F278" s="84"/>
      <c r="G278" s="32"/>
      <c r="H278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3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895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45343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564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565</v>
      </c>
      <c r="E9" s="93" t="s">
        <v>566</v>
      </c>
      <c r="F9" s="93" t="s">
        <v>567</v>
      </c>
      <c r="G9" s="93" t="s">
        <v>568</v>
      </c>
      <c r="H9" s="93" t="s">
        <v>569</v>
      </c>
      <c r="I9" s="93" t="s">
        <v>570</v>
      </c>
      <c r="J9" s="92" t="s">
        <v>571</v>
      </c>
      <c r="K9" s="93" t="s">
        <v>572</v>
      </c>
      <c r="L9" s="95" t="s">
        <v>573</v>
      </c>
      <c r="M9" s="95" t="s">
        <v>574</v>
      </c>
      <c r="N9" s="93" t="s">
        <v>575</v>
      </c>
      <c r="O9" s="281" t="s">
        <v>576</v>
      </c>
      <c r="P9" s="222" t="s">
        <v>577</v>
      </c>
      <c r="Q9" s="222" t="s">
        <v>856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2">
        <v>1</v>
      </c>
      <c r="B10" s="283">
        <v>45278</v>
      </c>
      <c r="C10" s="284"/>
      <c r="D10" s="285" t="s">
        <v>215</v>
      </c>
      <c r="E10" s="286" t="s">
        <v>578</v>
      </c>
      <c r="F10" s="212">
        <v>632</v>
      </c>
      <c r="G10" s="207">
        <v>593</v>
      </c>
      <c r="H10" s="212">
        <v>670</v>
      </c>
      <c r="I10" s="212" t="s">
        <v>871</v>
      </c>
      <c r="J10" s="287" t="s">
        <v>932</v>
      </c>
      <c r="K10" s="287">
        <f>H10-F10</f>
        <v>38</v>
      </c>
      <c r="L10" s="288">
        <f>(F10*-0.3)/100</f>
        <v>-1.8959999999999999</v>
      </c>
      <c r="M10" s="289">
        <f t="shared" ref="M10:M11" si="0">(K10+L10)/F10</f>
        <v>5.7126582278481011E-2</v>
      </c>
      <c r="N10" s="287" t="s">
        <v>581</v>
      </c>
      <c r="O10" s="290">
        <v>45329</v>
      </c>
      <c r="P10" s="290"/>
      <c r="Q10" s="264">
        <v>45301</v>
      </c>
      <c r="S10" s="37" t="s">
        <v>580</v>
      </c>
    </row>
    <row r="11" spans="1:27" ht="15" customHeight="1">
      <c r="A11" s="305">
        <v>2</v>
      </c>
      <c r="B11" s="306">
        <v>45288</v>
      </c>
      <c r="C11" s="307"/>
      <c r="D11" s="308" t="s">
        <v>544</v>
      </c>
      <c r="E11" s="309" t="s">
        <v>578</v>
      </c>
      <c r="F11" s="294">
        <v>1725</v>
      </c>
      <c r="G11" s="297">
        <v>1645</v>
      </c>
      <c r="H11" s="294">
        <v>1645</v>
      </c>
      <c r="I11" s="294" t="s">
        <v>872</v>
      </c>
      <c r="J11" s="310" t="s">
        <v>962</v>
      </c>
      <c r="K11" s="310">
        <f>H11-F11</f>
        <v>-80</v>
      </c>
      <c r="L11" s="311">
        <f>(F11*-0.3)/100</f>
        <v>-5.1749999999999998</v>
      </c>
      <c r="M11" s="312">
        <f t="shared" si="0"/>
        <v>-4.9376811594202895E-2</v>
      </c>
      <c r="N11" s="310" t="s">
        <v>591</v>
      </c>
      <c r="O11" s="313">
        <v>45331</v>
      </c>
      <c r="P11" s="313"/>
      <c r="Q11" s="264">
        <v>45301</v>
      </c>
      <c r="S11" s="37" t="s">
        <v>580</v>
      </c>
    </row>
    <row r="12" spans="1:27" ht="15" customHeight="1">
      <c r="A12" s="282">
        <v>3</v>
      </c>
      <c r="B12" s="283">
        <v>45294</v>
      </c>
      <c r="C12" s="284"/>
      <c r="D12" s="285" t="s">
        <v>175</v>
      </c>
      <c r="E12" s="286" t="s">
        <v>578</v>
      </c>
      <c r="F12" s="212">
        <v>9937.5</v>
      </c>
      <c r="G12" s="207">
        <v>9340</v>
      </c>
      <c r="H12" s="212">
        <v>10410</v>
      </c>
      <c r="I12" s="212" t="s">
        <v>875</v>
      </c>
      <c r="J12" s="287" t="s">
        <v>892</v>
      </c>
      <c r="K12" s="287">
        <f>H12-F12</f>
        <v>472.5</v>
      </c>
      <c r="L12" s="288">
        <f>(F12*-0.3)/100</f>
        <v>-29.8125</v>
      </c>
      <c r="M12" s="289">
        <f t="shared" ref="M12" si="1">(K12+L12)/F12</f>
        <v>4.4547169811320758E-2</v>
      </c>
      <c r="N12" s="287" t="s">
        <v>581</v>
      </c>
      <c r="O12" s="290">
        <v>45323</v>
      </c>
      <c r="P12" s="290"/>
      <c r="Q12" s="264"/>
      <c r="S12" s="37" t="s">
        <v>580</v>
      </c>
    </row>
    <row r="13" spans="1:27" ht="15" customHeight="1">
      <c r="A13" s="305">
        <v>4</v>
      </c>
      <c r="B13" s="306">
        <v>45303</v>
      </c>
      <c r="C13" s="307"/>
      <c r="D13" s="308" t="s">
        <v>161</v>
      </c>
      <c r="E13" s="309" t="s">
        <v>578</v>
      </c>
      <c r="F13" s="294">
        <v>521.5</v>
      </c>
      <c r="G13" s="297">
        <v>490</v>
      </c>
      <c r="H13" s="294">
        <v>487</v>
      </c>
      <c r="I13" s="294" t="s">
        <v>878</v>
      </c>
      <c r="J13" s="310" t="s">
        <v>907</v>
      </c>
      <c r="K13" s="310">
        <f>H13-F13</f>
        <v>-34.5</v>
      </c>
      <c r="L13" s="311">
        <f>(F13*-0.3)/100</f>
        <v>-1.5644999999999998</v>
      </c>
      <c r="M13" s="312">
        <f t="shared" ref="M13:M14" si="2">(K13+L13)/F13</f>
        <v>-6.9155321188878238E-2</v>
      </c>
      <c r="N13" s="310" t="s">
        <v>591</v>
      </c>
      <c r="O13" s="313">
        <v>45327</v>
      </c>
      <c r="P13" s="313"/>
      <c r="Q13" s="264">
        <v>45309</v>
      </c>
      <c r="S13" s="37" t="s">
        <v>772</v>
      </c>
    </row>
    <row r="14" spans="1:27" ht="15" customHeight="1">
      <c r="A14" s="282">
        <v>5</v>
      </c>
      <c r="B14" s="283">
        <v>45307</v>
      </c>
      <c r="C14" s="284"/>
      <c r="D14" s="285" t="s">
        <v>873</v>
      </c>
      <c r="E14" s="286" t="s">
        <v>578</v>
      </c>
      <c r="F14" s="212">
        <v>267.5</v>
      </c>
      <c r="G14" s="207">
        <v>237</v>
      </c>
      <c r="H14" s="212">
        <v>282.5</v>
      </c>
      <c r="I14" s="212" t="s">
        <v>879</v>
      </c>
      <c r="J14" s="287" t="s">
        <v>939</v>
      </c>
      <c r="K14" s="287">
        <f>H14-F14</f>
        <v>15</v>
      </c>
      <c r="L14" s="288">
        <f>(F14*-0.3)/100</f>
        <v>-0.80249999999999999</v>
      </c>
      <c r="M14" s="289">
        <f t="shared" si="2"/>
        <v>5.3074766355140184E-2</v>
      </c>
      <c r="N14" s="287" t="s">
        <v>581</v>
      </c>
      <c r="O14" s="290">
        <v>45330</v>
      </c>
      <c r="P14" s="290"/>
      <c r="Q14" s="264"/>
      <c r="S14" s="37" t="s">
        <v>580</v>
      </c>
    </row>
    <row r="15" spans="1:27" ht="15" customHeight="1">
      <c r="A15" s="214">
        <v>6</v>
      </c>
      <c r="B15" s="210">
        <v>45316</v>
      </c>
      <c r="C15" s="215"/>
      <c r="D15" s="219" t="s">
        <v>397</v>
      </c>
      <c r="E15" s="216" t="s">
        <v>578</v>
      </c>
      <c r="F15" s="209" t="s">
        <v>882</v>
      </c>
      <c r="G15" s="211">
        <v>3280</v>
      </c>
      <c r="H15" s="209"/>
      <c r="I15" s="209" t="s">
        <v>883</v>
      </c>
      <c r="J15" s="211" t="s">
        <v>579</v>
      </c>
      <c r="K15" s="211"/>
      <c r="L15" s="213"/>
      <c r="M15" s="217"/>
      <c r="N15" s="211"/>
      <c r="O15" s="218"/>
      <c r="P15" s="213">
        <f>VLOOKUP(D15,'MidCap Intra'!$B$11:$C$568,2,0)</f>
        <v>3529.85</v>
      </c>
      <c r="Q15" s="264"/>
      <c r="S15" s="37" t="s">
        <v>580</v>
      </c>
    </row>
    <row r="16" spans="1:27" ht="15" customHeight="1">
      <c r="A16" s="282">
        <v>7</v>
      </c>
      <c r="B16" s="283">
        <v>45316</v>
      </c>
      <c r="C16" s="284"/>
      <c r="D16" s="285" t="s">
        <v>536</v>
      </c>
      <c r="E16" s="286" t="s">
        <v>578</v>
      </c>
      <c r="F16" s="212">
        <v>288</v>
      </c>
      <c r="G16" s="207">
        <v>267</v>
      </c>
      <c r="H16" s="212">
        <v>305</v>
      </c>
      <c r="I16" s="212" t="s">
        <v>881</v>
      </c>
      <c r="J16" s="287" t="s">
        <v>897</v>
      </c>
      <c r="K16" s="287">
        <f>H16-F16</f>
        <v>17</v>
      </c>
      <c r="L16" s="288">
        <f>(F16*-0.3)/100</f>
        <v>-0.86399999999999988</v>
      </c>
      <c r="M16" s="289">
        <f t="shared" ref="M16:M17" si="3">(K16+L16)/F16</f>
        <v>5.6027777777777774E-2</v>
      </c>
      <c r="N16" s="287" t="s">
        <v>581</v>
      </c>
      <c r="O16" s="290">
        <v>45323</v>
      </c>
      <c r="P16" s="290"/>
      <c r="Q16" s="264"/>
      <c r="S16" s="37" t="s">
        <v>580</v>
      </c>
    </row>
    <row r="17" spans="1:39" ht="15" customHeight="1">
      <c r="A17" s="305">
        <v>8</v>
      </c>
      <c r="B17" s="306">
        <v>45320</v>
      </c>
      <c r="C17" s="307"/>
      <c r="D17" s="308" t="s">
        <v>385</v>
      </c>
      <c r="E17" s="309" t="s">
        <v>578</v>
      </c>
      <c r="F17" s="294">
        <v>1502.5</v>
      </c>
      <c r="G17" s="297">
        <v>1415</v>
      </c>
      <c r="H17" s="294">
        <v>1400</v>
      </c>
      <c r="I17" s="294" t="s">
        <v>884</v>
      </c>
      <c r="J17" s="310" t="s">
        <v>963</v>
      </c>
      <c r="K17" s="310">
        <f>H17-F17</f>
        <v>-102.5</v>
      </c>
      <c r="L17" s="311">
        <f>(F17*-0.3)/100</f>
        <v>-4.5075000000000003</v>
      </c>
      <c r="M17" s="312">
        <f t="shared" si="3"/>
        <v>-7.1219633943427618E-2</v>
      </c>
      <c r="N17" s="310" t="s">
        <v>591</v>
      </c>
      <c r="O17" s="313">
        <v>45331</v>
      </c>
      <c r="P17" s="313"/>
      <c r="Q17" s="264"/>
      <c r="S17" s="37" t="s">
        <v>580</v>
      </c>
    </row>
    <row r="18" spans="1:39" ht="15" customHeight="1">
      <c r="A18" s="214">
        <v>9</v>
      </c>
      <c r="B18" s="210">
        <v>45321</v>
      </c>
      <c r="C18" s="215"/>
      <c r="D18" s="219" t="s">
        <v>211</v>
      </c>
      <c r="E18" s="216" t="s">
        <v>578</v>
      </c>
      <c r="F18" s="209" t="s">
        <v>887</v>
      </c>
      <c r="G18" s="211">
        <v>2640</v>
      </c>
      <c r="H18" s="209"/>
      <c r="I18" s="209" t="s">
        <v>888</v>
      </c>
      <c r="J18" s="211" t="s">
        <v>579</v>
      </c>
      <c r="K18" s="211"/>
      <c r="L18" s="213"/>
      <c r="M18" s="217"/>
      <c r="N18" s="211"/>
      <c r="O18" s="218"/>
      <c r="P18" s="213">
        <f>VLOOKUP(D18,'MidCap Intra'!$B$11:$C$568,2,0)</f>
        <v>2942.05</v>
      </c>
      <c r="Q18" s="264"/>
      <c r="S18" s="37" t="s">
        <v>580</v>
      </c>
    </row>
    <row r="19" spans="1:39" ht="15" customHeight="1">
      <c r="A19" s="282">
        <v>10</v>
      </c>
      <c r="B19" s="283">
        <v>45321</v>
      </c>
      <c r="C19" s="284"/>
      <c r="D19" s="285" t="s">
        <v>422</v>
      </c>
      <c r="E19" s="286" t="s">
        <v>578</v>
      </c>
      <c r="F19" s="212">
        <v>115.5</v>
      </c>
      <c r="G19" s="207">
        <v>106</v>
      </c>
      <c r="H19" s="212">
        <v>123</v>
      </c>
      <c r="I19" s="212" t="s">
        <v>889</v>
      </c>
      <c r="J19" s="287" t="s">
        <v>936</v>
      </c>
      <c r="K19" s="287">
        <f>H19-F19</f>
        <v>7.5</v>
      </c>
      <c r="L19" s="288">
        <f>(F19*-0.3)/100</f>
        <v>-0.34649999999999997</v>
      </c>
      <c r="M19" s="289">
        <f t="shared" ref="M19" si="4">(K19+L19)/F19</f>
        <v>6.193506493506494E-2</v>
      </c>
      <c r="N19" s="287" t="s">
        <v>581</v>
      </c>
      <c r="O19" s="290">
        <v>45327</v>
      </c>
      <c r="P19" s="290"/>
      <c r="Q19" s="264"/>
      <c r="S19" s="37" t="s">
        <v>580</v>
      </c>
    </row>
    <row r="20" spans="1:39" ht="15" customHeight="1">
      <c r="A20" s="282">
        <v>11</v>
      </c>
      <c r="B20" s="283">
        <v>45324</v>
      </c>
      <c r="C20" s="284"/>
      <c r="D20" s="285" t="s">
        <v>834</v>
      </c>
      <c r="E20" s="286" t="s">
        <v>578</v>
      </c>
      <c r="F20" s="212">
        <v>1880</v>
      </c>
      <c r="G20" s="207">
        <v>1790</v>
      </c>
      <c r="H20" s="212">
        <v>1990</v>
      </c>
      <c r="I20" s="212" t="s">
        <v>896</v>
      </c>
      <c r="J20" s="287" t="s">
        <v>942</v>
      </c>
      <c r="K20" s="287">
        <f>H20-F20</f>
        <v>110</v>
      </c>
      <c r="L20" s="288">
        <f>(F20*-0.3)/100</f>
        <v>-5.64</v>
      </c>
      <c r="M20" s="289">
        <f t="shared" ref="M20" si="5">(K20+L20)/F20</f>
        <v>5.5510638297872339E-2</v>
      </c>
      <c r="N20" s="287" t="s">
        <v>581</v>
      </c>
      <c r="O20" s="290">
        <v>45338</v>
      </c>
      <c r="P20" s="290"/>
      <c r="Q20" s="264"/>
      <c r="S20" s="37" t="s">
        <v>580</v>
      </c>
    </row>
    <row r="21" spans="1:39" ht="15" customHeight="1">
      <c r="A21" s="214">
        <v>12</v>
      </c>
      <c r="B21" s="210">
        <v>45327</v>
      </c>
      <c r="C21" s="215"/>
      <c r="D21" s="219" t="s">
        <v>235</v>
      </c>
      <c r="E21" s="216" t="s">
        <v>578</v>
      </c>
      <c r="F21" s="209" t="s">
        <v>909</v>
      </c>
      <c r="G21" s="211">
        <v>1660</v>
      </c>
      <c r="H21" s="209"/>
      <c r="I21" s="209" t="s">
        <v>910</v>
      </c>
      <c r="J21" s="211" t="s">
        <v>579</v>
      </c>
      <c r="K21" s="211"/>
      <c r="L21" s="213"/>
      <c r="M21" s="217"/>
      <c r="N21" s="211"/>
      <c r="O21" s="218"/>
      <c r="P21" s="213">
        <f>VLOOKUP(D21,'MidCap Intra'!$B$11:$C$568,2,0)</f>
        <v>1729.9</v>
      </c>
      <c r="Q21" s="264"/>
      <c r="S21" s="37" t="s">
        <v>580</v>
      </c>
    </row>
    <row r="22" spans="1:39" ht="15" customHeight="1">
      <c r="A22" s="214">
        <v>13</v>
      </c>
      <c r="B22" s="210">
        <v>45328</v>
      </c>
      <c r="C22" s="215"/>
      <c r="D22" s="219" t="s">
        <v>352</v>
      </c>
      <c r="E22" s="216" t="s">
        <v>578</v>
      </c>
      <c r="F22" s="209" t="s">
        <v>924</v>
      </c>
      <c r="G22" s="211">
        <v>1030</v>
      </c>
      <c r="H22" s="209"/>
      <c r="I22" s="209" t="s">
        <v>925</v>
      </c>
      <c r="J22" s="211" t="s">
        <v>579</v>
      </c>
      <c r="K22" s="211"/>
      <c r="L22" s="213"/>
      <c r="M22" s="217"/>
      <c r="N22" s="211"/>
      <c r="O22" s="218"/>
      <c r="P22" s="213">
        <f>VLOOKUP(D22,'MidCap Intra'!$B$11:$C$568,2,0)</f>
        <v>1097.9000000000001</v>
      </c>
      <c r="Q22" s="264"/>
      <c r="S22" s="37" t="s">
        <v>580</v>
      </c>
    </row>
    <row r="23" spans="1:39" ht="15" customHeight="1">
      <c r="A23" s="214">
        <v>14</v>
      </c>
      <c r="B23" s="210">
        <v>45330</v>
      </c>
      <c r="C23" s="215"/>
      <c r="D23" s="219" t="s">
        <v>168</v>
      </c>
      <c r="E23" s="216" t="s">
        <v>578</v>
      </c>
      <c r="F23" s="209" t="s">
        <v>943</v>
      </c>
      <c r="G23" s="211">
        <v>4990</v>
      </c>
      <c r="H23" s="209"/>
      <c r="I23" s="209" t="s">
        <v>944</v>
      </c>
      <c r="J23" s="211" t="s">
        <v>579</v>
      </c>
      <c r="K23" s="211"/>
      <c r="L23" s="213"/>
      <c r="M23" s="217"/>
      <c r="N23" s="211"/>
      <c r="O23" s="218"/>
      <c r="P23" s="213">
        <f>VLOOKUP(D23,'MidCap Intra'!$B$11:$C$568,2,0)</f>
        <v>5504.35</v>
      </c>
      <c r="Q23" s="264"/>
      <c r="S23" s="37" t="s">
        <v>580</v>
      </c>
    </row>
    <row r="24" spans="1:39" ht="15" customHeight="1">
      <c r="A24" s="305">
        <v>15</v>
      </c>
      <c r="B24" s="306">
        <v>45331</v>
      </c>
      <c r="C24" s="307"/>
      <c r="D24" s="308" t="s">
        <v>949</v>
      </c>
      <c r="E24" s="309" t="s">
        <v>578</v>
      </c>
      <c r="F24" s="294">
        <v>266</v>
      </c>
      <c r="G24" s="297">
        <v>248</v>
      </c>
      <c r="H24" s="294">
        <v>247</v>
      </c>
      <c r="I24" s="294" t="s">
        <v>950</v>
      </c>
      <c r="J24" s="310" t="s">
        <v>974</v>
      </c>
      <c r="K24" s="310">
        <f>H24-F24</f>
        <v>-19</v>
      </c>
      <c r="L24" s="311">
        <f>(F24*-0.3)/100</f>
        <v>-0.79799999999999993</v>
      </c>
      <c r="M24" s="312">
        <f t="shared" ref="M24" si="6">(K24+L24)/F24</f>
        <v>-7.4428571428571427E-2</v>
      </c>
      <c r="N24" s="310" t="s">
        <v>591</v>
      </c>
      <c r="O24" s="313">
        <v>45335</v>
      </c>
      <c r="P24" s="313"/>
      <c r="Q24" s="264"/>
      <c r="S24" s="37" t="s">
        <v>580</v>
      </c>
    </row>
    <row r="25" spans="1:39" ht="15" customHeight="1">
      <c r="A25" s="214">
        <v>16</v>
      </c>
      <c r="B25" s="210">
        <v>45331</v>
      </c>
      <c r="C25" s="215"/>
      <c r="D25" s="219" t="s">
        <v>129</v>
      </c>
      <c r="E25" s="216" t="s">
        <v>578</v>
      </c>
      <c r="F25" s="209" t="s">
        <v>951</v>
      </c>
      <c r="G25" s="211">
        <v>1290</v>
      </c>
      <c r="H25" s="209"/>
      <c r="I25" s="209" t="s">
        <v>952</v>
      </c>
      <c r="J25" s="211" t="s">
        <v>579</v>
      </c>
      <c r="K25" s="211"/>
      <c r="L25" s="213"/>
      <c r="M25" s="217"/>
      <c r="N25" s="211"/>
      <c r="O25" s="218"/>
      <c r="P25" s="213">
        <f>VLOOKUP(D25,'MidCap Intra'!$B$11:$C$568,2,0)</f>
        <v>1454.3</v>
      </c>
      <c r="Q25" s="264"/>
      <c r="S25" s="37" t="s">
        <v>580</v>
      </c>
    </row>
    <row r="26" spans="1:39" ht="15" customHeight="1">
      <c r="A26" s="214">
        <v>17</v>
      </c>
      <c r="B26" s="210">
        <v>45335</v>
      </c>
      <c r="C26" s="215"/>
      <c r="D26" s="219" t="s">
        <v>364</v>
      </c>
      <c r="E26" s="216" t="s">
        <v>1018</v>
      </c>
      <c r="F26" s="209" t="s">
        <v>1019</v>
      </c>
      <c r="G26" s="211">
        <v>2578</v>
      </c>
      <c r="H26" s="209"/>
      <c r="I26" s="209" t="s">
        <v>973</v>
      </c>
      <c r="J26" s="211" t="s">
        <v>579</v>
      </c>
      <c r="K26" s="211"/>
      <c r="L26" s="213"/>
      <c r="M26" s="217"/>
      <c r="N26" s="211"/>
      <c r="O26" s="218"/>
      <c r="P26" s="213">
        <f>VLOOKUP(D26,'MidCap Intra'!$B$11:$C$568,2,0)</f>
        <v>2861.45</v>
      </c>
      <c r="Q26" s="264"/>
      <c r="S26" s="37" t="s">
        <v>580</v>
      </c>
    </row>
    <row r="27" spans="1:39" ht="15" customHeight="1">
      <c r="A27" s="214">
        <v>18</v>
      </c>
      <c r="B27" s="210">
        <v>45338</v>
      </c>
      <c r="C27" s="215"/>
      <c r="D27" s="219" t="s">
        <v>857</v>
      </c>
      <c r="E27" s="216" t="s">
        <v>578</v>
      </c>
      <c r="F27" s="209" t="s">
        <v>1015</v>
      </c>
      <c r="G27" s="211">
        <v>805</v>
      </c>
      <c r="H27" s="209"/>
      <c r="I27" s="209" t="s">
        <v>1016</v>
      </c>
      <c r="J27" s="211" t="s">
        <v>579</v>
      </c>
      <c r="K27" s="211"/>
      <c r="L27" s="213"/>
      <c r="M27" s="217"/>
      <c r="N27" s="211"/>
      <c r="O27" s="218"/>
      <c r="P27" s="213">
        <f>VLOOKUP(D27,'MidCap Intra'!$B$11:$C$568,2,0)</f>
        <v>852.05</v>
      </c>
      <c r="Q27" s="264"/>
      <c r="S27" s="37" t="s">
        <v>772</v>
      </c>
    </row>
    <row r="28" spans="1:39" ht="15" customHeight="1">
      <c r="A28" s="214"/>
      <c r="B28" s="210"/>
      <c r="C28" s="215"/>
      <c r="D28" s="219"/>
      <c r="E28" s="216"/>
      <c r="F28" s="209"/>
      <c r="G28" s="211"/>
      <c r="H28" s="209"/>
      <c r="I28" s="209"/>
      <c r="J28" s="211"/>
      <c r="K28" s="211"/>
      <c r="L28" s="213"/>
      <c r="M28" s="217"/>
      <c r="N28" s="211"/>
      <c r="O28" s="218"/>
      <c r="P28" s="213"/>
      <c r="Q28" s="264"/>
      <c r="S28" s="37"/>
    </row>
    <row r="29" spans="1:39" ht="15" customHeight="1">
      <c r="A29" s="214"/>
      <c r="B29" s="210"/>
      <c r="C29" s="215"/>
      <c r="D29" s="219"/>
      <c r="E29" s="216"/>
      <c r="F29" s="209"/>
      <c r="G29" s="211"/>
      <c r="H29" s="209"/>
      <c r="I29" s="209"/>
      <c r="J29" s="211"/>
      <c r="K29" s="211"/>
      <c r="L29" s="213"/>
      <c r="M29" s="217"/>
      <c r="N29" s="211"/>
      <c r="O29" s="218"/>
      <c r="P29" s="213"/>
      <c r="Q29" s="264"/>
      <c r="S29" s="37"/>
    </row>
    <row r="31" spans="1:39" ht="14.25" customHeight="1">
      <c r="A31" s="101"/>
      <c r="B31" s="102"/>
      <c r="C31" s="103"/>
      <c r="D31" s="104"/>
      <c r="E31" s="105"/>
      <c r="F31" s="105"/>
      <c r="G31" s="101"/>
      <c r="H31" s="105"/>
      <c r="I31" s="106"/>
      <c r="J31" s="107"/>
      <c r="K31" s="107"/>
      <c r="L31" s="108"/>
      <c r="M31" s="109"/>
      <c r="N31" s="110"/>
      <c r="O31" s="111"/>
      <c r="P31" s="112"/>
      <c r="Q31" s="112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3" t="s">
        <v>582</v>
      </c>
      <c r="B32" s="114"/>
      <c r="C32" s="115"/>
      <c r="E32" s="116"/>
      <c r="F32" s="116"/>
      <c r="G32" s="116"/>
      <c r="H32" s="116"/>
      <c r="I32" s="116"/>
      <c r="J32" s="117"/>
      <c r="K32" s="116"/>
      <c r="L32" s="118"/>
      <c r="M32" s="54"/>
      <c r="N32" s="117"/>
      <c r="O32" s="115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9" t="s">
        <v>583</v>
      </c>
      <c r="B33" s="113"/>
      <c r="C33" s="113"/>
      <c r="D33" s="113"/>
      <c r="E33" s="37"/>
      <c r="F33" s="120" t="s">
        <v>584</v>
      </c>
      <c r="G33" s="6"/>
      <c r="H33" s="6"/>
      <c r="I33" s="6"/>
      <c r="J33" s="121"/>
      <c r="K33" s="122"/>
      <c r="L33" s="122"/>
      <c r="M33" s="123"/>
      <c r="N33" s="1"/>
      <c r="O33" s="124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3" t="s">
        <v>585</v>
      </c>
      <c r="B34" s="113"/>
      <c r="C34" s="113"/>
      <c r="D34" s="113" t="s">
        <v>586</v>
      </c>
      <c r="E34" s="6"/>
      <c r="F34" s="120" t="s">
        <v>587</v>
      </c>
      <c r="G34" s="6"/>
      <c r="H34" s="6"/>
      <c r="I34" s="6"/>
      <c r="J34" s="121"/>
      <c r="K34" s="122"/>
      <c r="L34" s="122"/>
      <c r="M34" s="123"/>
      <c r="N34" s="1"/>
      <c r="O34" s="124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3"/>
      <c r="B35" s="113"/>
      <c r="C35" s="113"/>
      <c r="D35" s="113"/>
      <c r="E35" s="6"/>
      <c r="F35" s="6"/>
      <c r="G35" s="6"/>
      <c r="H35" s="6"/>
      <c r="I35" s="6"/>
      <c r="J35" s="125"/>
      <c r="K35" s="122"/>
      <c r="L35" s="122"/>
      <c r="M35" s="6"/>
      <c r="N35" s="126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26"/>
      <c r="B36" s="226"/>
      <c r="C36" s="226"/>
      <c r="D36" s="226"/>
      <c r="E36" s="227"/>
      <c r="F36" s="227"/>
      <c r="G36" s="227"/>
      <c r="H36" s="227"/>
      <c r="I36" s="227"/>
      <c r="J36" s="228"/>
      <c r="K36" s="229"/>
      <c r="L36" s="229"/>
      <c r="M36" s="227"/>
      <c r="N36" s="230"/>
      <c r="O36" s="231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3"/>
      <c r="B37" s="113"/>
      <c r="C37" s="113"/>
      <c r="D37" s="113"/>
      <c r="E37" s="6"/>
      <c r="F37" s="6"/>
      <c r="G37" s="6"/>
      <c r="H37" s="6"/>
      <c r="I37" s="6"/>
      <c r="J37" s="125"/>
      <c r="K37" s="122"/>
      <c r="L37" s="123"/>
      <c r="M37" s="6"/>
      <c r="N37" s="126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36" t="s">
        <v>592</v>
      </c>
      <c r="B38" s="136"/>
      <c r="C38" s="136"/>
      <c r="D38" s="136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3" t="s">
        <v>16</v>
      </c>
      <c r="B39" s="93" t="s">
        <v>553</v>
      </c>
      <c r="C39" s="93"/>
      <c r="D39" s="94" t="s">
        <v>565</v>
      </c>
      <c r="E39" s="93" t="s">
        <v>566</v>
      </c>
      <c r="F39" s="93" t="s">
        <v>567</v>
      </c>
      <c r="G39" s="93" t="s">
        <v>588</v>
      </c>
      <c r="H39" s="93" t="s">
        <v>569</v>
      </c>
      <c r="I39" s="220" t="s">
        <v>570</v>
      </c>
      <c r="J39" s="222" t="s">
        <v>571</v>
      </c>
      <c r="K39" s="221" t="s">
        <v>593</v>
      </c>
      <c r="L39" s="95" t="s">
        <v>573</v>
      </c>
      <c r="M39" s="137" t="s">
        <v>594</v>
      </c>
      <c r="N39" s="93" t="s">
        <v>595</v>
      </c>
      <c r="O39" s="92" t="s">
        <v>575</v>
      </c>
      <c r="P39" s="94" t="s">
        <v>576</v>
      </c>
      <c r="Q39" s="268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212">
        <v>1</v>
      </c>
      <c r="B40" s="266">
        <v>45324</v>
      </c>
      <c r="C40" s="240"/>
      <c r="D40" s="240" t="s">
        <v>905</v>
      </c>
      <c r="E40" s="212" t="s">
        <v>590</v>
      </c>
      <c r="F40" s="212">
        <v>146.6</v>
      </c>
      <c r="G40" s="212">
        <v>144.5</v>
      </c>
      <c r="H40" s="212">
        <v>148.35</v>
      </c>
      <c r="I40" s="207" t="s">
        <v>906</v>
      </c>
      <c r="J40" s="317" t="s">
        <v>923</v>
      </c>
      <c r="K40" s="223">
        <f>H40-F40</f>
        <v>1.75</v>
      </c>
      <c r="L40" s="318">
        <f t="shared" ref="L40" si="7">(H40*N40)*0.03%</f>
        <v>222.52499999999998</v>
      </c>
      <c r="M40" s="224">
        <f t="shared" ref="M40" si="8">(K40*N40)-L40</f>
        <v>8527.4750000000004</v>
      </c>
      <c r="N40" s="223">
        <v>5000</v>
      </c>
      <c r="O40" s="100" t="s">
        <v>581</v>
      </c>
      <c r="P40" s="225">
        <v>45328</v>
      </c>
      <c r="Q40" s="262"/>
      <c r="R40" s="138"/>
      <c r="S40" s="54" t="s">
        <v>772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9"/>
      <c r="AH40" s="140"/>
      <c r="AI40" s="138"/>
      <c r="AJ40" s="138"/>
      <c r="AK40" s="139"/>
      <c r="AL40" s="139"/>
      <c r="AM40" s="139"/>
    </row>
    <row r="41" spans="1:39" ht="12.75" customHeight="1">
      <c r="A41" s="212">
        <v>2</v>
      </c>
      <c r="B41" s="266">
        <v>45328</v>
      </c>
      <c r="C41" s="240"/>
      <c r="D41" s="240" t="s">
        <v>930</v>
      </c>
      <c r="E41" s="212" t="s">
        <v>590</v>
      </c>
      <c r="F41" s="212">
        <v>1428.5</v>
      </c>
      <c r="G41" s="212">
        <v>1410</v>
      </c>
      <c r="H41" s="212">
        <v>1453</v>
      </c>
      <c r="I41" s="207" t="s">
        <v>931</v>
      </c>
      <c r="J41" s="317" t="s">
        <v>937</v>
      </c>
      <c r="K41" s="223">
        <f>H41-F41</f>
        <v>24.5</v>
      </c>
      <c r="L41" s="318">
        <f t="shared" ref="L41" si="9">(H41*N41)*0.03%</f>
        <v>283.33499999999998</v>
      </c>
      <c r="M41" s="224">
        <f t="shared" ref="M41" si="10">(K41*N41)-L41</f>
        <v>15641.665000000001</v>
      </c>
      <c r="N41" s="223">
        <v>650</v>
      </c>
      <c r="O41" s="100" t="s">
        <v>581</v>
      </c>
      <c r="P41" s="225">
        <v>45328</v>
      </c>
      <c r="Q41" s="262"/>
      <c r="R41" s="138"/>
      <c r="S41" s="54" t="s">
        <v>772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9"/>
      <c r="AH41" s="140"/>
      <c r="AI41" s="138"/>
      <c r="AJ41" s="138"/>
      <c r="AK41" s="139"/>
      <c r="AL41" s="139"/>
      <c r="AM41" s="139"/>
    </row>
    <row r="42" spans="1:39" ht="12.75" customHeight="1">
      <c r="A42" s="212">
        <v>3</v>
      </c>
      <c r="B42" s="266">
        <v>45330</v>
      </c>
      <c r="C42" s="240"/>
      <c r="D42" s="240" t="s">
        <v>940</v>
      </c>
      <c r="E42" s="212" t="s">
        <v>590</v>
      </c>
      <c r="F42" s="212">
        <v>22035</v>
      </c>
      <c r="G42" s="212">
        <v>22200</v>
      </c>
      <c r="H42" s="212">
        <v>21925</v>
      </c>
      <c r="I42" s="207" t="s">
        <v>941</v>
      </c>
      <c r="J42" s="317" t="s">
        <v>942</v>
      </c>
      <c r="K42" s="223">
        <f>F42-H42</f>
        <v>110</v>
      </c>
      <c r="L42" s="318">
        <f t="shared" ref="L42" si="11">(H42*N42)*0.03%</f>
        <v>328.87499999999994</v>
      </c>
      <c r="M42" s="224">
        <f t="shared" ref="M42" si="12">(K42*N42)-L42</f>
        <v>5171.125</v>
      </c>
      <c r="N42" s="223">
        <v>50</v>
      </c>
      <c r="O42" s="100" t="s">
        <v>581</v>
      </c>
      <c r="P42" s="225">
        <v>45330</v>
      </c>
      <c r="Q42" s="262"/>
      <c r="R42" s="138"/>
      <c r="S42" s="54" t="s">
        <v>580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9"/>
      <c r="AH42" s="140"/>
      <c r="AI42" s="138"/>
      <c r="AJ42" s="138"/>
      <c r="AK42" s="139"/>
      <c r="AL42" s="139"/>
      <c r="AM42" s="139"/>
    </row>
    <row r="43" spans="1:39" ht="12.75" customHeight="1">
      <c r="A43" s="212">
        <v>4</v>
      </c>
      <c r="B43" s="266">
        <v>45334</v>
      </c>
      <c r="C43" s="240"/>
      <c r="D43" s="240" t="s">
        <v>965</v>
      </c>
      <c r="E43" s="212" t="s">
        <v>590</v>
      </c>
      <c r="F43" s="212">
        <v>2660</v>
      </c>
      <c r="G43" s="212">
        <v>2610</v>
      </c>
      <c r="H43" s="212">
        <v>2694</v>
      </c>
      <c r="I43" s="207" t="s">
        <v>966</v>
      </c>
      <c r="J43" s="317" t="s">
        <v>740</v>
      </c>
      <c r="K43" s="223">
        <f>H43-F43</f>
        <v>34</v>
      </c>
      <c r="L43" s="318">
        <f t="shared" ref="L43" si="13">(H43*N43)*0.03%</f>
        <v>202.04999999999998</v>
      </c>
      <c r="M43" s="224">
        <f t="shared" ref="M43" si="14">(K43*N43)-L43</f>
        <v>8297.9500000000007</v>
      </c>
      <c r="N43" s="223">
        <v>250</v>
      </c>
      <c r="O43" s="100" t="s">
        <v>581</v>
      </c>
      <c r="P43" s="225">
        <v>45338</v>
      </c>
      <c r="Q43" s="262"/>
      <c r="R43" s="138"/>
      <c r="S43" s="54" t="s">
        <v>961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9"/>
      <c r="AH43" s="140"/>
      <c r="AI43" s="138"/>
      <c r="AJ43" s="138"/>
      <c r="AK43" s="139"/>
      <c r="AL43" s="139"/>
      <c r="AM43" s="139"/>
    </row>
    <row r="44" spans="1:39" ht="12.75" customHeight="1">
      <c r="A44" s="294">
        <v>4</v>
      </c>
      <c r="B44" s="295">
        <v>45334</v>
      </c>
      <c r="C44" s="296"/>
      <c r="D44" s="296" t="s">
        <v>967</v>
      </c>
      <c r="E44" s="294" t="s">
        <v>590</v>
      </c>
      <c r="F44" s="294">
        <v>393.5</v>
      </c>
      <c r="G44" s="294">
        <v>387</v>
      </c>
      <c r="H44" s="294">
        <v>392.75</v>
      </c>
      <c r="I44" s="297" t="s">
        <v>968</v>
      </c>
      <c r="J44" s="321" t="s">
        <v>972</v>
      </c>
      <c r="K44" s="302">
        <f>H44-F44</f>
        <v>-0.75</v>
      </c>
      <c r="L44" s="322">
        <f t="shared" ref="L44:L45" si="15">(H44*N44)*0.03%</f>
        <v>200.30249999999998</v>
      </c>
      <c r="M44" s="301">
        <f t="shared" ref="M44:M45" si="16">(K44*N44)-L44</f>
        <v>-1475.3025</v>
      </c>
      <c r="N44" s="302">
        <v>1700</v>
      </c>
      <c r="O44" s="303" t="s">
        <v>591</v>
      </c>
      <c r="P44" s="304">
        <v>45335</v>
      </c>
      <c r="Q44" s="262"/>
      <c r="R44" s="138"/>
      <c r="S44" s="54" t="s">
        <v>961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9"/>
      <c r="AH44" s="140"/>
      <c r="AI44" s="138"/>
      <c r="AJ44" s="138"/>
      <c r="AK44" s="139"/>
      <c r="AL44" s="139"/>
      <c r="AM44" s="139"/>
    </row>
    <row r="45" spans="1:39" ht="12.75" customHeight="1">
      <c r="A45" s="212">
        <v>5</v>
      </c>
      <c r="B45" s="266">
        <v>45335</v>
      </c>
      <c r="C45" s="240"/>
      <c r="D45" s="240" t="s">
        <v>975</v>
      </c>
      <c r="E45" s="212" t="s">
        <v>590</v>
      </c>
      <c r="F45" s="212">
        <v>6620</v>
      </c>
      <c r="G45" s="212">
        <v>6520</v>
      </c>
      <c r="H45" s="212">
        <v>6677.5</v>
      </c>
      <c r="I45" s="207" t="s">
        <v>976</v>
      </c>
      <c r="J45" s="317" t="s">
        <v>1049</v>
      </c>
      <c r="K45" s="223">
        <f>H45-F45</f>
        <v>57.5</v>
      </c>
      <c r="L45" s="318">
        <f t="shared" si="15"/>
        <v>250.40624999999997</v>
      </c>
      <c r="M45" s="224">
        <f t="shared" si="16"/>
        <v>6937.09375</v>
      </c>
      <c r="N45" s="223">
        <v>125</v>
      </c>
      <c r="O45" s="100" t="s">
        <v>581</v>
      </c>
      <c r="P45" s="225">
        <v>45341</v>
      </c>
      <c r="Q45" s="262"/>
      <c r="R45" s="138"/>
      <c r="S45" s="54" t="s">
        <v>580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9"/>
      <c r="AH45" s="140"/>
      <c r="AI45" s="138"/>
      <c r="AJ45" s="138"/>
      <c r="AK45" s="139"/>
      <c r="AL45" s="139"/>
      <c r="AM45" s="139"/>
    </row>
    <row r="46" spans="1:39" ht="12.75" customHeight="1">
      <c r="A46" s="294">
        <v>6</v>
      </c>
      <c r="B46" s="295">
        <v>45335</v>
      </c>
      <c r="C46" s="296"/>
      <c r="D46" s="296" t="s">
        <v>977</v>
      </c>
      <c r="E46" s="294" t="s">
        <v>590</v>
      </c>
      <c r="F46" s="294">
        <v>2400</v>
      </c>
      <c r="G46" s="294">
        <v>2360</v>
      </c>
      <c r="H46" s="294">
        <v>2360</v>
      </c>
      <c r="I46" s="297" t="s">
        <v>978</v>
      </c>
      <c r="J46" s="321" t="s">
        <v>995</v>
      </c>
      <c r="K46" s="302">
        <f>H46-F46</f>
        <v>-40</v>
      </c>
      <c r="L46" s="322">
        <f t="shared" ref="L46" si="17">(H46*N46)*0.03%</f>
        <v>212.39999999999998</v>
      </c>
      <c r="M46" s="301">
        <f t="shared" ref="M46" si="18">(K46*N46)-L46</f>
        <v>-12212.4</v>
      </c>
      <c r="N46" s="302">
        <v>300</v>
      </c>
      <c r="O46" s="303" t="s">
        <v>591</v>
      </c>
      <c r="P46" s="304">
        <v>45337</v>
      </c>
      <c r="Q46" s="262"/>
      <c r="R46" s="138"/>
      <c r="S46" s="54" t="s">
        <v>772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9"/>
      <c r="AH46" s="140"/>
      <c r="AI46" s="138"/>
      <c r="AJ46" s="138"/>
      <c r="AK46" s="139"/>
      <c r="AL46" s="139"/>
      <c r="AM46" s="139"/>
    </row>
    <row r="47" spans="1:39" ht="12.75" customHeight="1">
      <c r="A47" s="368">
        <v>7</v>
      </c>
      <c r="B47" s="370">
        <v>45336</v>
      </c>
      <c r="C47" s="240"/>
      <c r="D47" s="240" t="s">
        <v>990</v>
      </c>
      <c r="E47" s="212" t="s">
        <v>590</v>
      </c>
      <c r="F47" s="212">
        <v>21915</v>
      </c>
      <c r="G47" s="368">
        <v>21690</v>
      </c>
      <c r="H47" s="207">
        <v>21935</v>
      </c>
      <c r="I47" s="207"/>
      <c r="J47" s="386" t="s">
        <v>994</v>
      </c>
      <c r="K47" s="223">
        <f>H47-F47</f>
        <v>20</v>
      </c>
      <c r="L47" s="318">
        <f t="shared" ref="L47" si="19">(H47*N47)*0.03%</f>
        <v>329.02499999999998</v>
      </c>
      <c r="M47" s="376">
        <v>2696</v>
      </c>
      <c r="N47" s="223">
        <v>50</v>
      </c>
      <c r="O47" s="391" t="s">
        <v>581</v>
      </c>
      <c r="P47" s="397">
        <v>45337</v>
      </c>
      <c r="Q47" s="262"/>
      <c r="R47" s="138"/>
      <c r="S47" s="54" t="s">
        <v>580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9"/>
      <c r="AH47" s="140"/>
      <c r="AI47" s="138"/>
      <c r="AJ47" s="138"/>
      <c r="AK47" s="139"/>
      <c r="AL47" s="139"/>
      <c r="AM47" s="139"/>
    </row>
    <row r="48" spans="1:39" ht="12.75" customHeight="1">
      <c r="A48" s="369"/>
      <c r="B48" s="371"/>
      <c r="C48" s="240"/>
      <c r="D48" s="240" t="s">
        <v>991</v>
      </c>
      <c r="E48" s="212" t="s">
        <v>867</v>
      </c>
      <c r="F48" s="212">
        <v>69</v>
      </c>
      <c r="G48" s="369"/>
      <c r="H48" s="212">
        <v>27.5</v>
      </c>
      <c r="I48" s="207"/>
      <c r="J48" s="387"/>
      <c r="K48" s="223">
        <f>F48-H48</f>
        <v>41.5</v>
      </c>
      <c r="L48" s="318">
        <v>50</v>
      </c>
      <c r="M48" s="390"/>
      <c r="N48" s="223">
        <v>50</v>
      </c>
      <c r="O48" s="392"/>
      <c r="P48" s="398"/>
      <c r="Q48" s="262"/>
      <c r="R48" s="138"/>
      <c r="S48" s="5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9"/>
      <c r="AH48" s="140"/>
      <c r="AI48" s="138"/>
      <c r="AJ48" s="138"/>
      <c r="AK48" s="139"/>
      <c r="AL48" s="139"/>
      <c r="AM48" s="139"/>
    </row>
    <row r="49" spans="1:39" ht="12.75" customHeight="1">
      <c r="A49" s="212">
        <v>8</v>
      </c>
      <c r="B49" s="266">
        <v>45338</v>
      </c>
      <c r="C49" s="240"/>
      <c r="D49" s="240" t="s">
        <v>1007</v>
      </c>
      <c r="E49" s="212" t="s">
        <v>590</v>
      </c>
      <c r="F49" s="212">
        <v>2933.5</v>
      </c>
      <c r="G49" s="212">
        <v>2890</v>
      </c>
      <c r="H49" s="212">
        <v>2969</v>
      </c>
      <c r="I49" s="207" t="s">
        <v>1008</v>
      </c>
      <c r="J49" s="317" t="s">
        <v>894</v>
      </c>
      <c r="K49" s="223">
        <f>H49-F49</f>
        <v>35.5</v>
      </c>
      <c r="L49" s="318">
        <f t="shared" ref="L49" si="20">(H49*N49)*0.03%</f>
        <v>222.67499999999998</v>
      </c>
      <c r="M49" s="224">
        <f t="shared" ref="M49" si="21">(K49*N49)-L49</f>
        <v>8652.3250000000007</v>
      </c>
      <c r="N49" s="223">
        <v>250</v>
      </c>
      <c r="O49" s="100" t="s">
        <v>581</v>
      </c>
      <c r="P49" s="225">
        <v>45341</v>
      </c>
      <c r="Q49" s="262"/>
      <c r="R49" s="138"/>
      <c r="S49" s="54" t="s">
        <v>961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9"/>
      <c r="AH49" s="140"/>
      <c r="AI49" s="138"/>
      <c r="AJ49" s="138"/>
      <c r="AK49" s="139"/>
      <c r="AL49" s="139"/>
      <c r="AM49" s="139"/>
    </row>
    <row r="50" spans="1:39" ht="12.75" customHeight="1">
      <c r="A50" s="212">
        <v>9</v>
      </c>
      <c r="B50" s="266">
        <v>45338</v>
      </c>
      <c r="C50" s="240"/>
      <c r="D50" s="240" t="s">
        <v>1009</v>
      </c>
      <c r="E50" s="212" t="s">
        <v>590</v>
      </c>
      <c r="F50" s="212">
        <v>1780</v>
      </c>
      <c r="G50" s="212">
        <v>1752</v>
      </c>
      <c r="H50" s="212">
        <v>1802</v>
      </c>
      <c r="I50" s="207" t="s">
        <v>1010</v>
      </c>
      <c r="J50" s="317" t="s">
        <v>1048</v>
      </c>
      <c r="K50" s="223">
        <f>H50-F50</f>
        <v>22</v>
      </c>
      <c r="L50" s="318">
        <f t="shared" ref="L50" si="22">(H50*N50)*0.03%</f>
        <v>216.23999999999998</v>
      </c>
      <c r="M50" s="224">
        <f t="shared" ref="M50" si="23">(K50*N50)-L50</f>
        <v>8583.76</v>
      </c>
      <c r="N50" s="223">
        <v>400</v>
      </c>
      <c r="O50" s="100" t="s">
        <v>581</v>
      </c>
      <c r="P50" s="225">
        <v>45341</v>
      </c>
      <c r="Q50" s="262"/>
      <c r="R50" s="138"/>
      <c r="S50" s="54" t="s">
        <v>961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9"/>
      <c r="AH50" s="140"/>
      <c r="AI50" s="138"/>
      <c r="AJ50" s="138"/>
      <c r="AK50" s="139"/>
      <c r="AL50" s="139"/>
      <c r="AM50" s="139"/>
    </row>
    <row r="51" spans="1:39" ht="12.75" customHeight="1">
      <c r="A51" s="212">
        <v>10</v>
      </c>
      <c r="B51" s="266">
        <v>45338</v>
      </c>
      <c r="C51" s="240"/>
      <c r="D51" s="240" t="s">
        <v>1011</v>
      </c>
      <c r="E51" s="212" t="s">
        <v>590</v>
      </c>
      <c r="F51" s="212">
        <v>1508</v>
      </c>
      <c r="G51" s="212">
        <v>1490</v>
      </c>
      <c r="H51" s="212">
        <v>1521</v>
      </c>
      <c r="I51" s="207" t="s">
        <v>1012</v>
      </c>
      <c r="J51" s="317" t="s">
        <v>1047</v>
      </c>
      <c r="K51" s="223">
        <f>H51-F51</f>
        <v>13</v>
      </c>
      <c r="L51" s="318">
        <f t="shared" ref="L51" si="24">(H51*N51)*0.03%</f>
        <v>342.22499999999997</v>
      </c>
      <c r="M51" s="224">
        <f t="shared" ref="M51" si="25">(K51*N51)-L51</f>
        <v>9407.7749999999996</v>
      </c>
      <c r="N51" s="223">
        <v>750</v>
      </c>
      <c r="O51" s="100" t="s">
        <v>581</v>
      </c>
      <c r="P51" s="225">
        <v>45341</v>
      </c>
      <c r="Q51" s="262"/>
      <c r="R51" s="138"/>
      <c r="S51" s="54" t="s">
        <v>580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9"/>
      <c r="AH51" s="140"/>
      <c r="AI51" s="138"/>
      <c r="AJ51" s="138"/>
      <c r="AK51" s="139"/>
      <c r="AL51" s="139"/>
      <c r="AM51" s="139"/>
    </row>
    <row r="52" spans="1:39" ht="12.75" customHeight="1">
      <c r="A52" s="212">
        <v>11</v>
      </c>
      <c r="B52" s="266">
        <v>45341</v>
      </c>
      <c r="C52" s="240"/>
      <c r="D52" s="240" t="s">
        <v>1050</v>
      </c>
      <c r="E52" s="212" t="s">
        <v>590</v>
      </c>
      <c r="F52" s="212">
        <v>535.5</v>
      </c>
      <c r="G52" s="212">
        <v>528</v>
      </c>
      <c r="H52" s="212">
        <v>541.5</v>
      </c>
      <c r="I52" s="207" t="s">
        <v>1051</v>
      </c>
      <c r="J52" s="317" t="s">
        <v>1052</v>
      </c>
      <c r="K52" s="223">
        <f>H52-F52</f>
        <v>6</v>
      </c>
      <c r="L52" s="318">
        <f t="shared" ref="L52" si="26">(H52*N52)*0.03%</f>
        <v>243.67499999999998</v>
      </c>
      <c r="M52" s="224">
        <f t="shared" ref="M52" si="27">(K52*N52)-L52</f>
        <v>8756.3250000000007</v>
      </c>
      <c r="N52" s="223">
        <v>1500</v>
      </c>
      <c r="O52" s="100" t="s">
        <v>581</v>
      </c>
      <c r="P52" s="225">
        <v>45341</v>
      </c>
      <c r="Q52" s="262"/>
      <c r="R52" s="138"/>
      <c r="S52" s="5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9"/>
      <c r="AH52" s="140"/>
      <c r="AI52" s="138"/>
      <c r="AJ52" s="138"/>
      <c r="AK52" s="139"/>
      <c r="AL52" s="139"/>
      <c r="AM52" s="139"/>
    </row>
    <row r="53" spans="1:39" ht="12.75" customHeight="1">
      <c r="A53" s="325">
        <v>12</v>
      </c>
      <c r="B53" s="344">
        <v>45341</v>
      </c>
      <c r="C53" s="324"/>
      <c r="D53" s="324" t="s">
        <v>1057</v>
      </c>
      <c r="E53" s="325" t="s">
        <v>590</v>
      </c>
      <c r="F53" s="325">
        <v>3348</v>
      </c>
      <c r="G53" s="325">
        <v>3315</v>
      </c>
      <c r="H53" s="325">
        <v>3353.5</v>
      </c>
      <c r="I53" s="326" t="s">
        <v>1058</v>
      </c>
      <c r="J53" s="345" t="s">
        <v>1112</v>
      </c>
      <c r="K53" s="328">
        <f>H53-F53</f>
        <v>5.5</v>
      </c>
      <c r="L53" s="346">
        <f t="shared" ref="L53" si="28">(H53*N53)*0.03%</f>
        <v>301.815</v>
      </c>
      <c r="M53" s="347">
        <f t="shared" ref="M53" si="29">(K53*N53)-L53</f>
        <v>1348.1849999999999</v>
      </c>
      <c r="N53" s="328">
        <v>300</v>
      </c>
      <c r="O53" s="348" t="s">
        <v>598</v>
      </c>
      <c r="P53" s="349">
        <v>45342</v>
      </c>
      <c r="Q53" s="262"/>
      <c r="R53" s="138"/>
      <c r="S53" s="5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9"/>
      <c r="AH53" s="140"/>
      <c r="AI53" s="138"/>
      <c r="AJ53" s="138"/>
      <c r="AK53" s="139"/>
      <c r="AL53" s="139"/>
      <c r="AM53" s="139"/>
    </row>
    <row r="54" spans="1:39" ht="12.75" customHeight="1">
      <c r="A54" s="209">
        <v>13</v>
      </c>
      <c r="B54" s="269">
        <v>45341</v>
      </c>
      <c r="C54" s="263"/>
      <c r="D54" s="263" t="s">
        <v>1059</v>
      </c>
      <c r="E54" s="209" t="s">
        <v>590</v>
      </c>
      <c r="F54" s="209" t="s">
        <v>1060</v>
      </c>
      <c r="G54" s="209">
        <v>2960</v>
      </c>
      <c r="H54" s="209"/>
      <c r="I54" s="211" t="s">
        <v>1061</v>
      </c>
      <c r="J54" s="208" t="s">
        <v>579</v>
      </c>
      <c r="K54" s="96"/>
      <c r="L54" s="99"/>
      <c r="M54" s="265"/>
      <c r="N54" s="96"/>
      <c r="O54" s="98"/>
      <c r="P54" s="270"/>
      <c r="Q54" s="262"/>
      <c r="R54" s="138"/>
      <c r="S54" s="5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9"/>
      <c r="AH54" s="140"/>
      <c r="AI54" s="138"/>
      <c r="AJ54" s="138"/>
      <c r="AK54" s="139"/>
      <c r="AL54" s="139"/>
      <c r="AM54" s="139"/>
    </row>
    <row r="55" spans="1:39" ht="12.75" customHeight="1">
      <c r="A55" s="294">
        <v>14</v>
      </c>
      <c r="B55" s="295">
        <v>45341</v>
      </c>
      <c r="C55" s="296"/>
      <c r="D55" s="296" t="s">
        <v>930</v>
      </c>
      <c r="E55" s="294" t="s">
        <v>590</v>
      </c>
      <c r="F55" s="294">
        <v>1461.5</v>
      </c>
      <c r="G55" s="294">
        <v>1444</v>
      </c>
      <c r="H55" s="294">
        <v>1439</v>
      </c>
      <c r="I55" s="297" t="s">
        <v>1062</v>
      </c>
      <c r="J55" s="321" t="s">
        <v>1122</v>
      </c>
      <c r="K55" s="302">
        <f>H55-F55</f>
        <v>-22.5</v>
      </c>
      <c r="L55" s="322">
        <f t="shared" ref="L55" si="30">(H55*N55)*0.03%</f>
        <v>280.60499999999996</v>
      </c>
      <c r="M55" s="301">
        <f t="shared" ref="M55" si="31">(K55*N55)-L55</f>
        <v>-14905.605</v>
      </c>
      <c r="N55" s="302">
        <v>650</v>
      </c>
      <c r="O55" s="303" t="s">
        <v>591</v>
      </c>
      <c r="P55" s="304">
        <v>45342</v>
      </c>
      <c r="Q55" s="262"/>
      <c r="R55" s="138"/>
      <c r="S55" s="5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9"/>
      <c r="AH55" s="140"/>
      <c r="AI55" s="138"/>
      <c r="AJ55" s="138"/>
      <c r="AK55" s="139"/>
      <c r="AL55" s="139"/>
      <c r="AM55" s="139"/>
    </row>
    <row r="56" spans="1:39" ht="12.75" customHeight="1">
      <c r="A56" s="209">
        <v>15</v>
      </c>
      <c r="B56" s="269">
        <v>45342</v>
      </c>
      <c r="C56" s="263"/>
      <c r="D56" s="263" t="s">
        <v>1115</v>
      </c>
      <c r="E56" s="209" t="s">
        <v>590</v>
      </c>
      <c r="F56" s="209" t="s">
        <v>1119</v>
      </c>
      <c r="G56" s="209">
        <v>46800</v>
      </c>
      <c r="H56" s="209"/>
      <c r="I56" s="211">
        <v>48000</v>
      </c>
      <c r="J56" s="208" t="s">
        <v>579</v>
      </c>
      <c r="K56" s="96"/>
      <c r="L56" s="99"/>
      <c r="M56" s="265"/>
      <c r="N56" s="96"/>
      <c r="O56" s="98"/>
      <c r="P56" s="270"/>
      <c r="Q56" s="262"/>
      <c r="R56" s="138"/>
      <c r="S56" s="5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9"/>
      <c r="AH56" s="140"/>
      <c r="AI56" s="138"/>
      <c r="AJ56" s="138"/>
      <c r="AK56" s="139"/>
      <c r="AL56" s="139"/>
      <c r="AM56" s="139"/>
    </row>
    <row r="57" spans="1:39" ht="12.75" customHeight="1">
      <c r="A57" s="209">
        <v>16</v>
      </c>
      <c r="B57" s="269">
        <v>45342</v>
      </c>
      <c r="C57" s="263"/>
      <c r="D57" s="263" t="s">
        <v>1123</v>
      </c>
      <c r="E57" s="209" t="s">
        <v>590</v>
      </c>
      <c r="F57" s="209" t="s">
        <v>1124</v>
      </c>
      <c r="G57" s="209">
        <v>4394</v>
      </c>
      <c r="H57" s="209"/>
      <c r="I57" s="211" t="s">
        <v>1125</v>
      </c>
      <c r="J57" s="208" t="s">
        <v>579</v>
      </c>
      <c r="K57" s="96"/>
      <c r="L57" s="99"/>
      <c r="M57" s="265"/>
      <c r="N57" s="96"/>
      <c r="O57" s="98"/>
      <c r="P57" s="270"/>
      <c r="Q57" s="262"/>
      <c r="R57" s="138"/>
      <c r="S57" s="5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9"/>
      <c r="AH57" s="140"/>
      <c r="AI57" s="138"/>
      <c r="AJ57" s="138"/>
      <c r="AK57" s="139"/>
      <c r="AL57" s="139"/>
      <c r="AM57" s="139"/>
    </row>
    <row r="58" spans="1:39" ht="12.75" customHeight="1">
      <c r="A58" s="209"/>
      <c r="B58" s="269"/>
      <c r="C58" s="263"/>
      <c r="D58" s="263"/>
      <c r="E58" s="209"/>
      <c r="F58" s="209"/>
      <c r="G58" s="209"/>
      <c r="H58" s="209"/>
      <c r="I58" s="211"/>
      <c r="J58" s="208"/>
      <c r="K58" s="96"/>
      <c r="L58" s="99"/>
      <c r="M58" s="265"/>
      <c r="N58" s="96"/>
      <c r="O58" s="98"/>
      <c r="P58" s="270"/>
      <c r="Q58" s="262"/>
      <c r="R58" s="138"/>
      <c r="S58" s="5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9"/>
      <c r="AH58" s="140"/>
      <c r="AI58" s="138"/>
      <c r="AJ58" s="138"/>
      <c r="AK58" s="139"/>
      <c r="AL58" s="139"/>
      <c r="AM58" s="139"/>
    </row>
    <row r="59" spans="1:39" ht="12.75" customHeight="1">
      <c r="A59" s="209"/>
      <c r="B59" s="269"/>
      <c r="C59" s="263"/>
      <c r="D59" s="263"/>
      <c r="E59" s="209"/>
      <c r="F59" s="209"/>
      <c r="G59" s="209"/>
      <c r="H59" s="209"/>
      <c r="I59" s="211"/>
      <c r="J59" s="208"/>
      <c r="K59" s="96"/>
      <c r="L59" s="99"/>
      <c r="M59" s="265"/>
      <c r="N59" s="96"/>
      <c r="O59" s="98"/>
      <c r="P59" s="270"/>
      <c r="Q59" s="262"/>
      <c r="R59" s="138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9"/>
      <c r="AH59" s="140"/>
      <c r="AI59" s="138"/>
      <c r="AJ59" s="138"/>
      <c r="AK59" s="139"/>
      <c r="AL59" s="139"/>
      <c r="AM59" s="139"/>
    </row>
    <row r="61" spans="1:39" ht="12.75" customHeight="1">
      <c r="A61" s="139"/>
      <c r="B61" s="142"/>
      <c r="C61" s="138"/>
      <c r="D61" s="138"/>
      <c r="E61" s="139"/>
      <c r="F61" s="139"/>
      <c r="G61" s="139"/>
      <c r="H61" s="143"/>
      <c r="I61" s="143"/>
      <c r="J61" s="143"/>
      <c r="K61" s="138"/>
      <c r="L61" s="139"/>
      <c r="M61" s="139"/>
      <c r="N61" s="139"/>
      <c r="O61" s="143"/>
      <c r="P61" s="143"/>
      <c r="Q61" s="143"/>
      <c r="R61" s="138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9"/>
      <c r="AH61" s="140"/>
      <c r="AI61" s="138"/>
      <c r="AJ61" s="138"/>
      <c r="AK61" s="139"/>
      <c r="AL61" s="139"/>
      <c r="AM61" s="139"/>
    </row>
    <row r="62" spans="1:39">
      <c r="A62" s="144" t="s">
        <v>596</v>
      </c>
      <c r="B62" s="144"/>
      <c r="C62" s="144"/>
      <c r="D62" s="144"/>
      <c r="E62" s="145"/>
      <c r="F62" s="106"/>
      <c r="G62" s="106"/>
      <c r="H62" s="106"/>
      <c r="I62" s="106"/>
      <c r="J62" s="1"/>
      <c r="K62" s="6"/>
      <c r="L62" s="6"/>
      <c r="M62" s="6"/>
      <c r="N62" s="1"/>
      <c r="O62" s="1"/>
      <c r="P62" s="37"/>
      <c r="Q62" s="37"/>
      <c r="R62" s="37"/>
      <c r="S62" s="6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7"/>
      <c r="AH62" s="37"/>
      <c r="AI62" s="37"/>
      <c r="AJ62" s="37"/>
      <c r="AK62" s="37"/>
      <c r="AL62" s="37"/>
      <c r="AM62" s="37"/>
    </row>
    <row r="63" spans="1:39" ht="38.25">
      <c r="A63" s="93" t="s">
        <v>16</v>
      </c>
      <c r="B63" s="93" t="s">
        <v>553</v>
      </c>
      <c r="C63" s="93"/>
      <c r="D63" s="94" t="s">
        <v>565</v>
      </c>
      <c r="E63" s="93" t="s">
        <v>566</v>
      </c>
      <c r="F63" s="93" t="s">
        <v>567</v>
      </c>
      <c r="G63" s="93" t="s">
        <v>588</v>
      </c>
      <c r="H63" s="93" t="s">
        <v>569</v>
      </c>
      <c r="I63" s="93" t="s">
        <v>570</v>
      </c>
      <c r="J63" s="92" t="s">
        <v>571</v>
      </c>
      <c r="K63" s="92" t="s">
        <v>597</v>
      </c>
      <c r="L63" s="95" t="s">
        <v>573</v>
      </c>
      <c r="M63" s="137" t="s">
        <v>594</v>
      </c>
      <c r="N63" s="93" t="s">
        <v>595</v>
      </c>
      <c r="O63" s="93" t="s">
        <v>575</v>
      </c>
      <c r="P63" s="94" t="s">
        <v>576</v>
      </c>
      <c r="Q63" s="267"/>
      <c r="R63" s="37"/>
      <c r="S63" s="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7"/>
      <c r="AH63" s="37"/>
      <c r="AI63" s="37"/>
      <c r="AJ63" s="37"/>
      <c r="AK63" s="37"/>
      <c r="AL63" s="37"/>
      <c r="AM63" s="37"/>
    </row>
    <row r="64" spans="1:39" ht="12.75" customHeight="1">
      <c r="A64" s="378">
        <v>1</v>
      </c>
      <c r="B64" s="380">
        <v>45322</v>
      </c>
      <c r="C64" s="296"/>
      <c r="D64" s="296" t="s">
        <v>890</v>
      </c>
      <c r="E64" s="294" t="s">
        <v>590</v>
      </c>
      <c r="F64" s="294">
        <v>220</v>
      </c>
      <c r="G64" s="294">
        <v>82.5</v>
      </c>
      <c r="H64" s="294">
        <v>82.5</v>
      </c>
      <c r="I64" s="297"/>
      <c r="J64" s="382" t="s">
        <v>901</v>
      </c>
      <c r="K64" s="299">
        <f>H64-F64</f>
        <v>-137.5</v>
      </c>
      <c r="L64" s="300">
        <v>50</v>
      </c>
      <c r="M64" s="301">
        <f t="shared" ref="M64" si="32">(K64*N64)-L64</f>
        <v>-6925</v>
      </c>
      <c r="N64" s="302">
        <v>50</v>
      </c>
      <c r="O64" s="410" t="s">
        <v>591</v>
      </c>
      <c r="P64" s="412">
        <v>45324</v>
      </c>
      <c r="Q64" s="262"/>
      <c r="R64" s="138"/>
      <c r="S64" s="54" t="s">
        <v>580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9"/>
      <c r="AH64" s="140"/>
      <c r="AI64" s="138"/>
      <c r="AJ64" s="138"/>
      <c r="AK64" s="139"/>
      <c r="AL64" s="139"/>
      <c r="AM64" s="139"/>
    </row>
    <row r="65" spans="1:39" ht="12.75" customHeight="1">
      <c r="A65" s="379"/>
      <c r="B65" s="381"/>
      <c r="C65" s="296"/>
      <c r="D65" s="296" t="s">
        <v>891</v>
      </c>
      <c r="E65" s="294" t="s">
        <v>867</v>
      </c>
      <c r="F65" s="294">
        <v>34</v>
      </c>
      <c r="G65" s="294"/>
      <c r="H65" s="294">
        <v>0</v>
      </c>
      <c r="I65" s="297"/>
      <c r="J65" s="383"/>
      <c r="K65" s="299">
        <f>F65-H65</f>
        <v>34</v>
      </c>
      <c r="L65" s="300">
        <v>25</v>
      </c>
      <c r="M65" s="301">
        <f t="shared" ref="M65" si="33">(K65*N65)-L65</f>
        <v>1675</v>
      </c>
      <c r="N65" s="302">
        <v>50</v>
      </c>
      <c r="O65" s="411"/>
      <c r="P65" s="413"/>
      <c r="Q65" s="262"/>
      <c r="R65" s="138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9"/>
      <c r="AH65" s="140"/>
      <c r="AI65" s="138"/>
      <c r="AJ65" s="138"/>
      <c r="AK65" s="139"/>
      <c r="AL65" s="139"/>
      <c r="AM65" s="139"/>
    </row>
    <row r="66" spans="1:39" ht="12.75" customHeight="1">
      <c r="A66" s="212">
        <v>2</v>
      </c>
      <c r="B66" s="266">
        <v>45323</v>
      </c>
      <c r="C66" s="240"/>
      <c r="D66" s="240" t="s">
        <v>893</v>
      </c>
      <c r="E66" s="212" t="s">
        <v>867</v>
      </c>
      <c r="F66" s="212">
        <v>122.5</v>
      </c>
      <c r="G66" s="212">
        <v>210</v>
      </c>
      <c r="H66" s="212">
        <v>87</v>
      </c>
      <c r="I66" s="207">
        <v>0.1</v>
      </c>
      <c r="J66" s="291" t="s">
        <v>894</v>
      </c>
      <c r="K66" s="292">
        <f>F66-H66</f>
        <v>35.5</v>
      </c>
      <c r="L66" s="293">
        <v>50</v>
      </c>
      <c r="M66" s="224">
        <f t="shared" ref="M66" si="34">(K66*N66)-L66</f>
        <v>1725</v>
      </c>
      <c r="N66" s="223">
        <v>50</v>
      </c>
      <c r="O66" s="100" t="s">
        <v>581</v>
      </c>
      <c r="P66" s="225">
        <v>45323</v>
      </c>
      <c r="Q66" s="262"/>
      <c r="R66" s="138"/>
      <c r="S66" s="54" t="s">
        <v>580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9"/>
      <c r="AH66" s="140"/>
      <c r="AI66" s="138"/>
      <c r="AJ66" s="138"/>
      <c r="AK66" s="139"/>
      <c r="AL66" s="139"/>
      <c r="AM66" s="139"/>
    </row>
    <row r="67" spans="1:39" ht="12.75" customHeight="1">
      <c r="A67" s="294">
        <v>3</v>
      </c>
      <c r="B67" s="295">
        <v>45324</v>
      </c>
      <c r="C67" s="296"/>
      <c r="D67" s="296" t="s">
        <v>893</v>
      </c>
      <c r="E67" s="294" t="s">
        <v>867</v>
      </c>
      <c r="F67" s="294">
        <v>127</v>
      </c>
      <c r="G67" s="294">
        <v>220</v>
      </c>
      <c r="H67" s="294">
        <v>197.5</v>
      </c>
      <c r="I67" s="297">
        <v>5</v>
      </c>
      <c r="J67" s="298" t="s">
        <v>898</v>
      </c>
      <c r="K67" s="299">
        <f>F67-H67</f>
        <v>-70.5</v>
      </c>
      <c r="L67" s="300">
        <v>50</v>
      </c>
      <c r="M67" s="301">
        <f t="shared" ref="M67" si="35">(K67*N67)-L67</f>
        <v>-3575</v>
      </c>
      <c r="N67" s="302">
        <v>50</v>
      </c>
      <c r="O67" s="303" t="s">
        <v>591</v>
      </c>
      <c r="P67" s="304">
        <v>45324</v>
      </c>
      <c r="Q67" s="262"/>
      <c r="R67" s="138"/>
      <c r="S67" s="54" t="s">
        <v>580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9"/>
      <c r="AH67" s="140"/>
      <c r="AI67" s="138"/>
      <c r="AJ67" s="138"/>
      <c r="AK67" s="139"/>
      <c r="AL67" s="139"/>
      <c r="AM67" s="139"/>
    </row>
    <row r="68" spans="1:39" ht="12.75" customHeight="1">
      <c r="A68" s="368">
        <v>4</v>
      </c>
      <c r="B68" s="370">
        <v>45324</v>
      </c>
      <c r="C68" s="240"/>
      <c r="D68" s="240" t="s">
        <v>899</v>
      </c>
      <c r="E68" s="212" t="s">
        <v>590</v>
      </c>
      <c r="F68" s="212">
        <v>262.5</v>
      </c>
      <c r="G68" s="212"/>
      <c r="H68" s="212"/>
      <c r="I68" s="207">
        <v>422.5</v>
      </c>
      <c r="J68" s="407" t="s">
        <v>795</v>
      </c>
      <c r="K68" s="212">
        <f>I68-F68</f>
        <v>160</v>
      </c>
      <c r="L68" s="320">
        <v>50</v>
      </c>
      <c r="M68" s="376">
        <v>2900</v>
      </c>
      <c r="N68" s="212">
        <v>50</v>
      </c>
      <c r="O68" s="372" t="s">
        <v>581</v>
      </c>
      <c r="P68" s="393">
        <v>45331</v>
      </c>
      <c r="Q68" s="262"/>
      <c r="R68" s="138"/>
      <c r="S68" s="54" t="s">
        <v>580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9"/>
      <c r="AH68" s="140"/>
      <c r="AI68" s="138"/>
      <c r="AJ68" s="138"/>
      <c r="AK68" s="139"/>
      <c r="AL68" s="139"/>
      <c r="AM68" s="139"/>
    </row>
    <row r="69" spans="1:39" ht="12.75" customHeight="1">
      <c r="A69" s="369"/>
      <c r="B69" s="371"/>
      <c r="C69" s="240"/>
      <c r="D69" s="240" t="s">
        <v>900</v>
      </c>
      <c r="E69" s="212" t="s">
        <v>867</v>
      </c>
      <c r="F69" s="212">
        <v>167.5</v>
      </c>
      <c r="G69" s="212"/>
      <c r="H69" s="212"/>
      <c r="I69" s="207">
        <v>267.5</v>
      </c>
      <c r="J69" s="409"/>
      <c r="K69" s="212">
        <f>F69-I69</f>
        <v>-100</v>
      </c>
      <c r="L69" s="320">
        <v>50</v>
      </c>
      <c r="M69" s="377"/>
      <c r="N69" s="212">
        <v>50</v>
      </c>
      <c r="O69" s="373"/>
      <c r="P69" s="394"/>
      <c r="Q69" s="262"/>
      <c r="R69" s="138"/>
      <c r="S69" s="5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9"/>
      <c r="AH69" s="140"/>
      <c r="AI69" s="138"/>
      <c r="AJ69" s="138"/>
      <c r="AK69" s="139"/>
      <c r="AL69" s="139"/>
      <c r="AM69" s="139"/>
    </row>
    <row r="70" spans="1:39" ht="12.75" customHeight="1">
      <c r="A70" s="294">
        <v>5</v>
      </c>
      <c r="B70" s="295">
        <v>45324</v>
      </c>
      <c r="C70" s="296"/>
      <c r="D70" s="296" t="s">
        <v>902</v>
      </c>
      <c r="E70" s="294" t="s">
        <v>590</v>
      </c>
      <c r="F70" s="294">
        <v>12.5</v>
      </c>
      <c r="G70" s="294">
        <v>9</v>
      </c>
      <c r="H70" s="294">
        <v>11.25</v>
      </c>
      <c r="I70" s="297" t="s">
        <v>903</v>
      </c>
      <c r="J70" s="298" t="s">
        <v>904</v>
      </c>
      <c r="K70" s="299">
        <f>H70-F70</f>
        <v>-1.25</v>
      </c>
      <c r="L70" s="300">
        <v>50</v>
      </c>
      <c r="M70" s="301">
        <f t="shared" ref="M70:M71" si="36">(K70*N70)-L70</f>
        <v>-1925</v>
      </c>
      <c r="N70" s="302">
        <v>1500</v>
      </c>
      <c r="O70" s="303" t="s">
        <v>591</v>
      </c>
      <c r="P70" s="304">
        <v>45324</v>
      </c>
      <c r="Q70" s="262"/>
      <c r="R70" s="138"/>
      <c r="S70" s="54" t="s">
        <v>580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9"/>
      <c r="AH70" s="140"/>
      <c r="AI70" s="138"/>
      <c r="AJ70" s="138"/>
      <c r="AK70" s="139"/>
      <c r="AL70" s="139"/>
      <c r="AM70" s="139"/>
    </row>
    <row r="71" spans="1:39" ht="12.75" customHeight="1">
      <c r="A71" s="212">
        <v>6</v>
      </c>
      <c r="B71" s="266">
        <v>45327</v>
      </c>
      <c r="C71" s="240"/>
      <c r="D71" s="240" t="s">
        <v>893</v>
      </c>
      <c r="E71" s="212" t="s">
        <v>867</v>
      </c>
      <c r="F71" s="212">
        <v>145</v>
      </c>
      <c r="G71" s="212">
        <v>235</v>
      </c>
      <c r="H71" s="212">
        <v>95</v>
      </c>
      <c r="I71" s="207">
        <v>5</v>
      </c>
      <c r="J71" s="291" t="s">
        <v>908</v>
      </c>
      <c r="K71" s="292">
        <f>F71-H71</f>
        <v>50</v>
      </c>
      <c r="L71" s="293">
        <v>50</v>
      </c>
      <c r="M71" s="224">
        <f t="shared" si="36"/>
        <v>2450</v>
      </c>
      <c r="N71" s="223">
        <v>50</v>
      </c>
      <c r="O71" s="100" t="s">
        <v>581</v>
      </c>
      <c r="P71" s="266">
        <v>45327</v>
      </c>
      <c r="Q71" s="262"/>
      <c r="R71" s="138"/>
      <c r="S71" s="54" t="s">
        <v>580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9"/>
      <c r="AH71" s="140"/>
      <c r="AI71" s="138"/>
      <c r="AJ71" s="138"/>
      <c r="AK71" s="139"/>
      <c r="AL71" s="139"/>
      <c r="AM71" s="139"/>
    </row>
    <row r="72" spans="1:39" ht="12.75" customHeight="1">
      <c r="A72" s="212">
        <v>7</v>
      </c>
      <c r="B72" s="266">
        <v>45327</v>
      </c>
      <c r="C72" s="240"/>
      <c r="D72" s="240" t="s">
        <v>911</v>
      </c>
      <c r="E72" s="212" t="s">
        <v>590</v>
      </c>
      <c r="F72" s="212">
        <v>72.5</v>
      </c>
      <c r="G72" s="212">
        <v>18</v>
      </c>
      <c r="H72" s="212">
        <v>96</v>
      </c>
      <c r="I72" s="207" t="s">
        <v>912</v>
      </c>
      <c r="J72" s="291" t="s">
        <v>913</v>
      </c>
      <c r="K72" s="292">
        <f>H72-F72</f>
        <v>23.5</v>
      </c>
      <c r="L72" s="293">
        <v>50</v>
      </c>
      <c r="M72" s="224">
        <f t="shared" ref="M72" si="37">(K72*N72)-L72</f>
        <v>1125</v>
      </c>
      <c r="N72" s="223">
        <v>50</v>
      </c>
      <c r="O72" s="100" t="s">
        <v>581</v>
      </c>
      <c r="P72" s="266">
        <v>45327</v>
      </c>
      <c r="Q72" s="262"/>
      <c r="R72" s="138"/>
      <c r="S72" s="54" t="s">
        <v>580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9"/>
      <c r="AH72" s="140"/>
      <c r="AI72" s="138"/>
      <c r="AJ72" s="138"/>
      <c r="AK72" s="139"/>
      <c r="AL72" s="139"/>
      <c r="AM72" s="139"/>
    </row>
    <row r="73" spans="1:39" ht="12.75" customHeight="1">
      <c r="A73" s="212">
        <v>8</v>
      </c>
      <c r="B73" s="266">
        <v>45327</v>
      </c>
      <c r="C73" s="240"/>
      <c r="D73" s="240" t="s">
        <v>914</v>
      </c>
      <c r="E73" s="212" t="s">
        <v>590</v>
      </c>
      <c r="F73" s="212">
        <v>290</v>
      </c>
      <c r="G73" s="212">
        <v>190</v>
      </c>
      <c r="H73" s="212">
        <v>325</v>
      </c>
      <c r="I73" s="207" t="s">
        <v>915</v>
      </c>
      <c r="J73" s="291" t="s">
        <v>920</v>
      </c>
      <c r="K73" s="292">
        <f>H73-F73</f>
        <v>35</v>
      </c>
      <c r="L73" s="293">
        <v>50</v>
      </c>
      <c r="M73" s="224">
        <f t="shared" ref="M73" si="38">(K73*N73)-L73</f>
        <v>475</v>
      </c>
      <c r="N73" s="223">
        <v>15</v>
      </c>
      <c r="O73" s="100" t="s">
        <v>581</v>
      </c>
      <c r="P73" s="266">
        <v>45327</v>
      </c>
      <c r="Q73" s="262"/>
      <c r="R73" s="138"/>
      <c r="S73" s="54" t="s">
        <v>580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9"/>
      <c r="AH73" s="140"/>
      <c r="AI73" s="138"/>
      <c r="AJ73" s="138"/>
      <c r="AK73" s="139"/>
      <c r="AL73" s="139"/>
      <c r="AM73" s="139"/>
    </row>
    <row r="74" spans="1:39" ht="12.75" customHeight="1">
      <c r="A74" s="368">
        <v>9</v>
      </c>
      <c r="B74" s="370">
        <v>45327</v>
      </c>
      <c r="C74" s="240"/>
      <c r="D74" s="240" t="s">
        <v>916</v>
      </c>
      <c r="E74" s="212" t="s">
        <v>867</v>
      </c>
      <c r="F74" s="212">
        <v>54</v>
      </c>
      <c r="G74" s="212"/>
      <c r="H74" s="212">
        <v>47.5</v>
      </c>
      <c r="I74" s="207"/>
      <c r="J74" s="374" t="s">
        <v>921</v>
      </c>
      <c r="K74" s="292">
        <f>F74-H74</f>
        <v>6.5</v>
      </c>
      <c r="L74" s="293">
        <v>50</v>
      </c>
      <c r="M74" s="376">
        <v>1080</v>
      </c>
      <c r="N74" s="223">
        <v>40</v>
      </c>
      <c r="O74" s="372" t="s">
        <v>581</v>
      </c>
      <c r="P74" s="370">
        <v>45328</v>
      </c>
      <c r="Q74" s="262"/>
      <c r="R74" s="138"/>
      <c r="S74" s="54" t="s">
        <v>580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9"/>
      <c r="AH74" s="140"/>
      <c r="AI74" s="138"/>
      <c r="AJ74" s="138"/>
      <c r="AK74" s="139"/>
      <c r="AL74" s="139"/>
      <c r="AM74" s="139"/>
    </row>
    <row r="75" spans="1:39" ht="12.75" customHeight="1">
      <c r="A75" s="369"/>
      <c r="B75" s="371"/>
      <c r="C75" s="240"/>
      <c r="D75" s="240" t="s">
        <v>917</v>
      </c>
      <c r="E75" s="212" t="s">
        <v>867</v>
      </c>
      <c r="F75" s="212">
        <v>44</v>
      </c>
      <c r="G75" s="212"/>
      <c r="H75" s="212">
        <v>21</v>
      </c>
      <c r="I75" s="207"/>
      <c r="J75" s="375"/>
      <c r="K75" s="292">
        <f>F75-H75</f>
        <v>23</v>
      </c>
      <c r="L75" s="293">
        <v>50</v>
      </c>
      <c r="M75" s="377"/>
      <c r="N75" s="223">
        <v>40</v>
      </c>
      <c r="O75" s="373"/>
      <c r="P75" s="371"/>
      <c r="Q75" s="262"/>
      <c r="R75" s="138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9"/>
      <c r="AH75" s="140"/>
      <c r="AI75" s="138"/>
      <c r="AJ75" s="138"/>
      <c r="AK75" s="139"/>
      <c r="AL75" s="139"/>
      <c r="AM75" s="139"/>
    </row>
    <row r="76" spans="1:39" ht="12.75" customHeight="1">
      <c r="A76" s="212">
        <v>10</v>
      </c>
      <c r="B76" s="266">
        <v>45328</v>
      </c>
      <c r="C76" s="240"/>
      <c r="D76" s="240" t="s">
        <v>893</v>
      </c>
      <c r="E76" s="212" t="s">
        <v>867</v>
      </c>
      <c r="F76" s="212">
        <v>101</v>
      </c>
      <c r="G76" s="212">
        <v>158</v>
      </c>
      <c r="H76" s="212">
        <v>94</v>
      </c>
      <c r="I76" s="207">
        <v>5</v>
      </c>
      <c r="J76" s="291" t="s">
        <v>938</v>
      </c>
      <c r="K76" s="292">
        <f>F76-H76</f>
        <v>7</v>
      </c>
      <c r="L76" s="293">
        <v>50</v>
      </c>
      <c r="M76" s="224">
        <f t="shared" ref="M76" si="39">(K76*N76)-L76</f>
        <v>300</v>
      </c>
      <c r="N76" s="223">
        <v>50</v>
      </c>
      <c r="O76" s="100" t="s">
        <v>581</v>
      </c>
      <c r="P76" s="266">
        <v>45328</v>
      </c>
      <c r="Q76" s="262"/>
      <c r="R76" s="138"/>
      <c r="S76" s="54" t="s">
        <v>580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9"/>
      <c r="AH76" s="140"/>
      <c r="AI76" s="138"/>
      <c r="AJ76" s="138"/>
      <c r="AK76" s="139"/>
      <c r="AL76" s="139"/>
      <c r="AM76" s="139"/>
    </row>
    <row r="77" spans="1:39" ht="12.75" customHeight="1">
      <c r="A77" s="212">
        <v>11</v>
      </c>
      <c r="B77" s="266">
        <v>45328</v>
      </c>
      <c r="C77" s="240"/>
      <c r="D77" s="240" t="s">
        <v>927</v>
      </c>
      <c r="E77" s="212" t="s">
        <v>590</v>
      </c>
      <c r="F77" s="212">
        <v>65</v>
      </c>
      <c r="G77" s="212">
        <v>25</v>
      </c>
      <c r="H77" s="212">
        <v>85</v>
      </c>
      <c r="I77" s="207" t="s">
        <v>928</v>
      </c>
      <c r="J77" s="291" t="s">
        <v>929</v>
      </c>
      <c r="K77" s="292">
        <f>H77-F77</f>
        <v>20</v>
      </c>
      <c r="L77" s="293">
        <v>50</v>
      </c>
      <c r="M77" s="224">
        <f t="shared" ref="M77" si="40">(K77*N77)-L77</f>
        <v>950</v>
      </c>
      <c r="N77" s="223">
        <v>50</v>
      </c>
      <c r="O77" s="100" t="s">
        <v>581</v>
      </c>
      <c r="P77" s="266">
        <v>45328</v>
      </c>
      <c r="Q77" s="262"/>
      <c r="R77" s="138"/>
      <c r="S77" s="54" t="s">
        <v>580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9"/>
      <c r="AH77" s="140"/>
      <c r="AI77" s="138"/>
      <c r="AJ77" s="138"/>
      <c r="AK77" s="139"/>
      <c r="AL77" s="139"/>
      <c r="AM77" s="139"/>
    </row>
    <row r="78" spans="1:39" ht="12.75" customHeight="1">
      <c r="A78" s="212">
        <v>12</v>
      </c>
      <c r="B78" s="266">
        <v>45330</v>
      </c>
      <c r="C78" s="240"/>
      <c r="D78" s="240" t="s">
        <v>911</v>
      </c>
      <c r="E78" s="212" t="s">
        <v>590</v>
      </c>
      <c r="F78" s="212">
        <v>41.5</v>
      </c>
      <c r="G78" s="212">
        <v>9</v>
      </c>
      <c r="H78" s="212">
        <v>67.5</v>
      </c>
      <c r="I78" s="207" t="s">
        <v>945</v>
      </c>
      <c r="J78" s="291" t="s">
        <v>946</v>
      </c>
      <c r="K78" s="292">
        <f>H78-F78</f>
        <v>26</v>
      </c>
      <c r="L78" s="293">
        <v>50</v>
      </c>
      <c r="M78" s="224">
        <f t="shared" ref="M78" si="41">(K78*N78)-L78</f>
        <v>1250</v>
      </c>
      <c r="N78" s="223">
        <v>50</v>
      </c>
      <c r="O78" s="100" t="s">
        <v>581</v>
      </c>
      <c r="P78" s="266">
        <v>45330</v>
      </c>
      <c r="Q78" s="262"/>
      <c r="R78" s="138"/>
      <c r="S78" s="54" t="s">
        <v>772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9"/>
      <c r="AH78" s="140"/>
      <c r="AI78" s="138"/>
      <c r="AJ78" s="138"/>
      <c r="AK78" s="139"/>
      <c r="AL78" s="139"/>
      <c r="AM78" s="139"/>
    </row>
    <row r="79" spans="1:39" ht="12.75" customHeight="1">
      <c r="A79" s="368">
        <v>13</v>
      </c>
      <c r="B79" s="370">
        <v>45299</v>
      </c>
      <c r="C79" s="240"/>
      <c r="D79" s="240" t="s">
        <v>947</v>
      </c>
      <c r="E79" s="212" t="s">
        <v>867</v>
      </c>
      <c r="F79" s="212">
        <v>146</v>
      </c>
      <c r="G79" s="212"/>
      <c r="H79" s="212">
        <v>102.5</v>
      </c>
      <c r="I79" s="207"/>
      <c r="J79" s="407" t="s">
        <v>599</v>
      </c>
      <c r="K79" s="212">
        <f>F79-H79</f>
        <v>43.5</v>
      </c>
      <c r="L79" s="320">
        <v>50</v>
      </c>
      <c r="M79" s="376">
        <v>740</v>
      </c>
      <c r="N79" s="223">
        <v>40</v>
      </c>
      <c r="O79" s="372" t="s">
        <v>581</v>
      </c>
      <c r="P79" s="370">
        <v>45331</v>
      </c>
      <c r="Q79" s="262"/>
      <c r="R79" s="138"/>
      <c r="S79" s="54" t="s">
        <v>961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9"/>
      <c r="AH79" s="140"/>
      <c r="AI79" s="138"/>
      <c r="AJ79" s="138"/>
      <c r="AK79" s="139"/>
      <c r="AL79" s="139"/>
      <c r="AM79" s="139"/>
    </row>
    <row r="80" spans="1:39" ht="12.75" customHeight="1">
      <c r="A80" s="369"/>
      <c r="B80" s="371"/>
      <c r="C80" s="240"/>
      <c r="D80" s="240" t="s">
        <v>948</v>
      </c>
      <c r="E80" s="212" t="s">
        <v>867</v>
      </c>
      <c r="F80" s="212">
        <v>110</v>
      </c>
      <c r="G80" s="212"/>
      <c r="H80" s="212">
        <v>132.5</v>
      </c>
      <c r="I80" s="207"/>
      <c r="J80" s="408"/>
      <c r="K80" s="212">
        <f>F80-H80</f>
        <v>-22.5</v>
      </c>
      <c r="L80" s="320">
        <v>50</v>
      </c>
      <c r="M80" s="377"/>
      <c r="N80" s="223">
        <v>40</v>
      </c>
      <c r="O80" s="373"/>
      <c r="P80" s="371"/>
      <c r="Q80" s="262"/>
      <c r="R80" s="138"/>
      <c r="S80" s="5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9"/>
      <c r="AH80" s="140"/>
      <c r="AI80" s="138"/>
      <c r="AJ80" s="138"/>
      <c r="AK80" s="139"/>
      <c r="AL80" s="139"/>
      <c r="AM80" s="139"/>
    </row>
    <row r="81" spans="1:39" ht="12.75" customHeight="1">
      <c r="A81" s="368">
        <v>14</v>
      </c>
      <c r="B81" s="370">
        <v>45300</v>
      </c>
      <c r="C81" s="240"/>
      <c r="D81" s="240" t="s">
        <v>953</v>
      </c>
      <c r="E81" s="212" t="s">
        <v>590</v>
      </c>
      <c r="F81" s="212">
        <v>31.5</v>
      </c>
      <c r="G81" s="212"/>
      <c r="H81" s="212">
        <v>28</v>
      </c>
      <c r="I81" s="207"/>
      <c r="J81" s="374" t="s">
        <v>1111</v>
      </c>
      <c r="K81" s="292">
        <f>H81-F81</f>
        <v>-3.5</v>
      </c>
      <c r="L81" s="293">
        <v>50</v>
      </c>
      <c r="M81" s="384">
        <v>1000</v>
      </c>
      <c r="N81" s="223">
        <v>550</v>
      </c>
      <c r="O81" s="385" t="s">
        <v>581</v>
      </c>
      <c r="P81" s="370">
        <v>45342</v>
      </c>
      <c r="Q81" s="262"/>
      <c r="R81" s="138"/>
      <c r="S81" s="54" t="s">
        <v>580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9"/>
      <c r="AH81" s="140"/>
      <c r="AI81" s="138"/>
      <c r="AJ81" s="138"/>
      <c r="AK81" s="139"/>
      <c r="AL81" s="139"/>
      <c r="AM81" s="139"/>
    </row>
    <row r="82" spans="1:39" ht="12.75" customHeight="1">
      <c r="A82" s="369"/>
      <c r="B82" s="371"/>
      <c r="C82" s="240"/>
      <c r="D82" s="240" t="s">
        <v>954</v>
      </c>
      <c r="E82" s="212" t="s">
        <v>867</v>
      </c>
      <c r="F82" s="212">
        <v>16</v>
      </c>
      <c r="G82" s="212"/>
      <c r="H82" s="212">
        <v>10.5</v>
      </c>
      <c r="I82" s="207"/>
      <c r="J82" s="375"/>
      <c r="K82" s="292">
        <f>F82-H82</f>
        <v>5.5</v>
      </c>
      <c r="L82" s="293">
        <v>50</v>
      </c>
      <c r="M82" s="377"/>
      <c r="N82" s="223">
        <v>550</v>
      </c>
      <c r="O82" s="373"/>
      <c r="P82" s="371"/>
      <c r="Q82" s="262"/>
      <c r="R82" s="138"/>
      <c r="S82" s="5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9"/>
      <c r="AH82" s="140"/>
      <c r="AI82" s="138"/>
      <c r="AJ82" s="138"/>
      <c r="AK82" s="139"/>
      <c r="AL82" s="139"/>
      <c r="AM82" s="139"/>
    </row>
    <row r="83" spans="1:39" ht="12.75" customHeight="1">
      <c r="A83" s="368">
        <v>15</v>
      </c>
      <c r="B83" s="370">
        <v>45300</v>
      </c>
      <c r="C83" s="240"/>
      <c r="D83" s="240" t="s">
        <v>955</v>
      </c>
      <c r="E83" s="212" t="s">
        <v>590</v>
      </c>
      <c r="F83" s="212">
        <v>86</v>
      </c>
      <c r="G83" s="212"/>
      <c r="H83" s="212">
        <v>108.5</v>
      </c>
      <c r="I83" s="207"/>
      <c r="J83" s="374" t="s">
        <v>964</v>
      </c>
      <c r="K83" s="292">
        <f>H83-F83</f>
        <v>22.5</v>
      </c>
      <c r="L83" s="293">
        <v>50</v>
      </c>
      <c r="M83" s="384">
        <v>1175</v>
      </c>
      <c r="N83" s="223">
        <v>50</v>
      </c>
      <c r="O83" s="385" t="s">
        <v>581</v>
      </c>
      <c r="P83" s="370">
        <v>45334</v>
      </c>
      <c r="Q83" s="262"/>
      <c r="R83" s="138"/>
      <c r="S83" s="54" t="s">
        <v>580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9"/>
      <c r="AH83" s="140"/>
      <c r="AI83" s="138"/>
      <c r="AJ83" s="138"/>
      <c r="AK83" s="139"/>
      <c r="AL83" s="139"/>
      <c r="AM83" s="139"/>
    </row>
    <row r="84" spans="1:39" ht="12.75" customHeight="1">
      <c r="A84" s="369"/>
      <c r="B84" s="371"/>
      <c r="C84" s="240"/>
      <c r="D84" s="240" t="s">
        <v>956</v>
      </c>
      <c r="E84" s="212" t="s">
        <v>867</v>
      </c>
      <c r="F84" s="212">
        <v>34</v>
      </c>
      <c r="G84" s="212"/>
      <c r="H84" s="212">
        <v>31</v>
      </c>
      <c r="I84" s="207"/>
      <c r="J84" s="375"/>
      <c r="K84" s="292">
        <f t="shared" ref="K84:K92" si="42">F84-H84</f>
        <v>3</v>
      </c>
      <c r="L84" s="293">
        <v>50</v>
      </c>
      <c r="M84" s="390"/>
      <c r="N84" s="223">
        <v>50</v>
      </c>
      <c r="O84" s="406"/>
      <c r="P84" s="371"/>
      <c r="Q84" s="262"/>
      <c r="R84" s="138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9"/>
      <c r="AH84" s="140"/>
      <c r="AI84" s="138"/>
      <c r="AJ84" s="138"/>
      <c r="AK84" s="139"/>
      <c r="AL84" s="139"/>
      <c r="AM84" s="139"/>
    </row>
    <row r="85" spans="1:39" ht="12.75" customHeight="1">
      <c r="A85" s="378">
        <v>16</v>
      </c>
      <c r="B85" s="380">
        <v>45300</v>
      </c>
      <c r="C85" s="296"/>
      <c r="D85" s="296" t="s">
        <v>957</v>
      </c>
      <c r="E85" s="294" t="s">
        <v>867</v>
      </c>
      <c r="F85" s="294">
        <v>80</v>
      </c>
      <c r="G85" s="294"/>
      <c r="H85" s="294">
        <v>119</v>
      </c>
      <c r="I85" s="297"/>
      <c r="J85" s="382" t="s">
        <v>959</v>
      </c>
      <c r="K85" s="294">
        <f t="shared" si="42"/>
        <v>-39</v>
      </c>
      <c r="L85" s="319">
        <v>50</v>
      </c>
      <c r="M85" s="395">
        <v>-220</v>
      </c>
      <c r="N85" s="302">
        <v>40</v>
      </c>
      <c r="O85" s="388" t="s">
        <v>591</v>
      </c>
      <c r="P85" s="380">
        <v>45331</v>
      </c>
      <c r="Q85" s="262"/>
      <c r="R85" s="138"/>
      <c r="S85" s="54" t="s">
        <v>961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9"/>
      <c r="AH85" s="140"/>
      <c r="AI85" s="138"/>
      <c r="AJ85" s="138"/>
      <c r="AK85" s="139"/>
      <c r="AL85" s="139"/>
      <c r="AM85" s="139"/>
    </row>
    <row r="86" spans="1:39" ht="12.75" customHeight="1">
      <c r="A86" s="379"/>
      <c r="B86" s="381"/>
      <c r="C86" s="296"/>
      <c r="D86" s="296" t="s">
        <v>958</v>
      </c>
      <c r="E86" s="294" t="s">
        <v>867</v>
      </c>
      <c r="F86" s="294">
        <v>66</v>
      </c>
      <c r="G86" s="294"/>
      <c r="H86" s="294">
        <v>30</v>
      </c>
      <c r="I86" s="297"/>
      <c r="J86" s="383"/>
      <c r="K86" s="294">
        <f t="shared" si="42"/>
        <v>36</v>
      </c>
      <c r="L86" s="319">
        <v>50</v>
      </c>
      <c r="M86" s="396"/>
      <c r="N86" s="302">
        <v>40</v>
      </c>
      <c r="O86" s="389"/>
      <c r="P86" s="381"/>
      <c r="Q86" s="262"/>
      <c r="R86" s="138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9"/>
      <c r="AH86" s="140"/>
      <c r="AI86" s="138"/>
      <c r="AJ86" s="138"/>
      <c r="AK86" s="139"/>
      <c r="AL86" s="139"/>
      <c r="AM86" s="139"/>
    </row>
    <row r="87" spans="1:39" ht="12.75" customHeight="1">
      <c r="A87" s="368">
        <v>17</v>
      </c>
      <c r="B87" s="370">
        <v>45334</v>
      </c>
      <c r="C87" s="240"/>
      <c r="D87" s="240" t="s">
        <v>969</v>
      </c>
      <c r="E87" s="212" t="s">
        <v>867</v>
      </c>
      <c r="F87" s="212">
        <v>44</v>
      </c>
      <c r="G87" s="212"/>
      <c r="H87" s="212">
        <v>21</v>
      </c>
      <c r="I87" s="207"/>
      <c r="J87" s="374" t="s">
        <v>971</v>
      </c>
      <c r="K87" s="292">
        <f t="shared" si="42"/>
        <v>23</v>
      </c>
      <c r="L87" s="293">
        <v>50</v>
      </c>
      <c r="M87" s="384">
        <v>1820</v>
      </c>
      <c r="N87" s="223">
        <v>40</v>
      </c>
      <c r="O87" s="385" t="s">
        <v>581</v>
      </c>
      <c r="P87" s="370">
        <v>13.02</v>
      </c>
      <c r="Q87" s="262"/>
      <c r="R87" s="138"/>
      <c r="S87" s="54" t="s">
        <v>961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9"/>
      <c r="AH87" s="140"/>
      <c r="AI87" s="138"/>
      <c r="AJ87" s="138"/>
      <c r="AK87" s="139"/>
      <c r="AL87" s="139"/>
      <c r="AM87" s="139"/>
    </row>
    <row r="88" spans="1:39" ht="12.75" customHeight="1">
      <c r="A88" s="369"/>
      <c r="B88" s="371"/>
      <c r="C88" s="240"/>
      <c r="D88" s="240" t="s">
        <v>970</v>
      </c>
      <c r="E88" s="212" t="s">
        <v>867</v>
      </c>
      <c r="F88" s="212">
        <v>46</v>
      </c>
      <c r="G88" s="212"/>
      <c r="H88" s="212">
        <v>21</v>
      </c>
      <c r="I88" s="207"/>
      <c r="J88" s="375"/>
      <c r="K88" s="292">
        <f t="shared" si="42"/>
        <v>25</v>
      </c>
      <c r="L88" s="293">
        <v>50</v>
      </c>
      <c r="M88" s="377"/>
      <c r="N88" s="223">
        <v>40</v>
      </c>
      <c r="O88" s="373"/>
      <c r="P88" s="371"/>
      <c r="Q88" s="262"/>
      <c r="R88" s="138"/>
      <c r="S88" s="5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9"/>
      <c r="AH88" s="140"/>
      <c r="AI88" s="138"/>
      <c r="AJ88" s="138"/>
      <c r="AK88" s="139"/>
      <c r="AL88" s="139"/>
      <c r="AM88" s="139"/>
    </row>
    <row r="89" spans="1:39" ht="12.75" customHeight="1">
      <c r="A89" s="414">
        <v>18</v>
      </c>
      <c r="B89" s="400">
        <v>45335</v>
      </c>
      <c r="C89" s="324"/>
      <c r="D89" s="324" t="s">
        <v>979</v>
      </c>
      <c r="E89" s="325" t="s">
        <v>867</v>
      </c>
      <c r="F89" s="325">
        <v>61</v>
      </c>
      <c r="G89" s="325"/>
      <c r="H89" s="325">
        <v>36</v>
      </c>
      <c r="I89" s="326"/>
      <c r="J89" s="416" t="s">
        <v>985</v>
      </c>
      <c r="K89" s="299">
        <f t="shared" si="42"/>
        <v>25</v>
      </c>
      <c r="L89" s="327">
        <v>50</v>
      </c>
      <c r="M89" s="402">
        <v>-180</v>
      </c>
      <c r="N89" s="328">
        <v>40</v>
      </c>
      <c r="O89" s="404" t="s">
        <v>598</v>
      </c>
      <c r="P89" s="400">
        <v>45336</v>
      </c>
      <c r="Q89" s="262"/>
      <c r="R89" s="138"/>
      <c r="S89" s="54" t="s">
        <v>961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9"/>
      <c r="AH89" s="140"/>
      <c r="AI89" s="138"/>
      <c r="AJ89" s="138"/>
      <c r="AK89" s="139"/>
      <c r="AL89" s="139"/>
      <c r="AM89" s="139"/>
    </row>
    <row r="90" spans="1:39" ht="12.75" customHeight="1">
      <c r="A90" s="415"/>
      <c r="B90" s="401"/>
      <c r="C90" s="324"/>
      <c r="D90" s="324" t="s">
        <v>980</v>
      </c>
      <c r="E90" s="325" t="s">
        <v>867</v>
      </c>
      <c r="F90" s="325">
        <v>62</v>
      </c>
      <c r="G90" s="325"/>
      <c r="H90" s="325">
        <v>89</v>
      </c>
      <c r="I90" s="326"/>
      <c r="J90" s="417"/>
      <c r="K90" s="299">
        <f t="shared" si="42"/>
        <v>-27</v>
      </c>
      <c r="L90" s="327">
        <v>50</v>
      </c>
      <c r="M90" s="403"/>
      <c r="N90" s="328">
        <v>40</v>
      </c>
      <c r="O90" s="405"/>
      <c r="P90" s="401"/>
      <c r="Q90" s="262"/>
      <c r="R90" s="138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9"/>
      <c r="AH90" s="140"/>
      <c r="AI90" s="138"/>
      <c r="AJ90" s="138"/>
      <c r="AK90" s="139"/>
      <c r="AL90" s="139"/>
      <c r="AM90" s="139"/>
    </row>
    <row r="91" spans="1:39" ht="12.75" customHeight="1">
      <c r="A91" s="378">
        <v>19</v>
      </c>
      <c r="B91" s="380">
        <v>45336</v>
      </c>
      <c r="C91" s="296"/>
      <c r="D91" s="296" t="s">
        <v>986</v>
      </c>
      <c r="E91" s="294" t="s">
        <v>867</v>
      </c>
      <c r="F91" s="294">
        <v>76</v>
      </c>
      <c r="G91" s="294"/>
      <c r="H91" s="294">
        <v>164</v>
      </c>
      <c r="I91" s="297"/>
      <c r="J91" s="382" t="s">
        <v>1017</v>
      </c>
      <c r="K91" s="299">
        <f t="shared" si="42"/>
        <v>-88</v>
      </c>
      <c r="L91" s="300">
        <v>50</v>
      </c>
      <c r="M91" s="399">
        <v>-2500</v>
      </c>
      <c r="N91" s="302">
        <v>50</v>
      </c>
      <c r="O91" s="388" t="s">
        <v>591</v>
      </c>
      <c r="P91" s="380">
        <v>45338</v>
      </c>
      <c r="Q91" s="262"/>
      <c r="R91" s="138"/>
      <c r="S91" s="54" t="s">
        <v>580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9"/>
      <c r="AH91" s="140"/>
      <c r="AI91" s="138"/>
      <c r="AJ91" s="138"/>
      <c r="AK91" s="139"/>
      <c r="AL91" s="139"/>
      <c r="AM91" s="139"/>
    </row>
    <row r="92" spans="1:39" ht="12.75" customHeight="1">
      <c r="A92" s="379"/>
      <c r="B92" s="381"/>
      <c r="C92" s="296"/>
      <c r="D92" s="296" t="s">
        <v>987</v>
      </c>
      <c r="E92" s="294" t="s">
        <v>867</v>
      </c>
      <c r="F92" s="294">
        <v>57</v>
      </c>
      <c r="G92" s="294"/>
      <c r="H92" s="294">
        <v>17</v>
      </c>
      <c r="I92" s="297"/>
      <c r="J92" s="383"/>
      <c r="K92" s="299">
        <f t="shared" si="42"/>
        <v>40</v>
      </c>
      <c r="L92" s="300">
        <v>50</v>
      </c>
      <c r="M92" s="396"/>
      <c r="N92" s="302">
        <v>50</v>
      </c>
      <c r="O92" s="389"/>
      <c r="P92" s="381"/>
      <c r="Q92" s="262"/>
      <c r="R92" s="138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9"/>
      <c r="AH92" s="140"/>
      <c r="AI92" s="138"/>
      <c r="AJ92" s="138"/>
      <c r="AK92" s="139"/>
      <c r="AL92" s="139"/>
      <c r="AM92" s="139"/>
    </row>
    <row r="93" spans="1:39" ht="12.75" customHeight="1">
      <c r="A93" s="368">
        <v>20</v>
      </c>
      <c r="B93" s="370">
        <v>45336</v>
      </c>
      <c r="C93" s="240"/>
      <c r="D93" s="240" t="s">
        <v>988</v>
      </c>
      <c r="E93" s="212" t="s">
        <v>590</v>
      </c>
      <c r="F93" s="212">
        <v>92</v>
      </c>
      <c r="G93" s="212"/>
      <c r="H93" s="212">
        <v>177.5</v>
      </c>
      <c r="I93" s="207"/>
      <c r="J93" s="374" t="s">
        <v>894</v>
      </c>
      <c r="K93" s="292">
        <f>H93-F93</f>
        <v>85.5</v>
      </c>
      <c r="L93" s="293">
        <v>50</v>
      </c>
      <c r="M93" s="384">
        <v>432.5</v>
      </c>
      <c r="N93" s="223">
        <v>15</v>
      </c>
      <c r="O93" s="385" t="s">
        <v>581</v>
      </c>
      <c r="P93" s="370">
        <v>45336</v>
      </c>
      <c r="Q93" s="262"/>
      <c r="R93" s="138"/>
      <c r="S93" s="54" t="s">
        <v>961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9"/>
      <c r="AH93" s="140"/>
      <c r="AI93" s="138"/>
      <c r="AJ93" s="138"/>
      <c r="AK93" s="139"/>
      <c r="AL93" s="139"/>
      <c r="AM93" s="139"/>
    </row>
    <row r="94" spans="1:39" ht="12.75" customHeight="1">
      <c r="A94" s="369"/>
      <c r="B94" s="371"/>
      <c r="C94" s="240"/>
      <c r="D94" s="240" t="s">
        <v>989</v>
      </c>
      <c r="E94" s="212" t="s">
        <v>867</v>
      </c>
      <c r="F94" s="212">
        <v>60</v>
      </c>
      <c r="G94" s="212"/>
      <c r="H94" s="212">
        <v>110</v>
      </c>
      <c r="I94" s="207"/>
      <c r="J94" s="375"/>
      <c r="K94" s="292">
        <f>F94-H94</f>
        <v>-50</v>
      </c>
      <c r="L94" s="293">
        <v>50</v>
      </c>
      <c r="M94" s="377"/>
      <c r="N94" s="223">
        <v>15</v>
      </c>
      <c r="O94" s="373"/>
      <c r="P94" s="371"/>
      <c r="Q94" s="262"/>
      <c r="R94" s="138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9"/>
      <c r="AH94" s="140"/>
      <c r="AI94" s="138"/>
      <c r="AJ94" s="138"/>
      <c r="AK94" s="139"/>
      <c r="AL94" s="139"/>
      <c r="AM94" s="139"/>
    </row>
    <row r="95" spans="1:39" ht="12.75" customHeight="1">
      <c r="A95" s="212">
        <v>21</v>
      </c>
      <c r="B95" s="266">
        <v>45338</v>
      </c>
      <c r="C95" s="240"/>
      <c r="D95" s="240" t="s">
        <v>1004</v>
      </c>
      <c r="E95" s="212" t="s">
        <v>590</v>
      </c>
      <c r="F95" s="212">
        <v>109</v>
      </c>
      <c r="G95" s="331">
        <v>70</v>
      </c>
      <c r="H95" s="331">
        <v>138</v>
      </c>
      <c r="I95" s="333" t="s">
        <v>1005</v>
      </c>
      <c r="J95" s="341" t="s">
        <v>1006</v>
      </c>
      <c r="K95" s="342">
        <f>H95-F95</f>
        <v>29</v>
      </c>
      <c r="L95" s="343">
        <v>50</v>
      </c>
      <c r="M95" s="329">
        <f t="shared" ref="M95" si="43">(K95*N95)-L95</f>
        <v>1110</v>
      </c>
      <c r="N95" s="342">
        <v>40</v>
      </c>
      <c r="O95" s="330" t="s">
        <v>581</v>
      </c>
      <c r="P95" s="332">
        <v>45338</v>
      </c>
      <c r="Q95" s="262"/>
      <c r="R95" s="138"/>
      <c r="S95" s="54" t="s">
        <v>961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9"/>
      <c r="AH95" s="140"/>
      <c r="AI95" s="138"/>
      <c r="AJ95" s="138"/>
      <c r="AK95" s="139"/>
      <c r="AL95" s="139"/>
      <c r="AM95" s="139"/>
    </row>
    <row r="96" spans="1:39" ht="12.75" customHeight="1">
      <c r="A96" s="368">
        <v>22</v>
      </c>
      <c r="B96" s="370">
        <v>45338</v>
      </c>
      <c r="C96" s="240"/>
      <c r="D96" s="240" t="s">
        <v>1013</v>
      </c>
      <c r="E96" s="212" t="s">
        <v>867</v>
      </c>
      <c r="F96" s="212">
        <v>48</v>
      </c>
      <c r="G96" s="212"/>
      <c r="H96" s="212">
        <v>41</v>
      </c>
      <c r="I96" s="207"/>
      <c r="J96" s="374" t="s">
        <v>929</v>
      </c>
      <c r="K96" s="292">
        <f>F96-H96</f>
        <v>7</v>
      </c>
      <c r="L96" s="293">
        <v>50</v>
      </c>
      <c r="M96" s="376">
        <v>700</v>
      </c>
      <c r="N96" s="223">
        <v>40</v>
      </c>
      <c r="O96" s="372" t="s">
        <v>581</v>
      </c>
      <c r="P96" s="370">
        <v>45341</v>
      </c>
      <c r="Q96" s="262"/>
      <c r="R96" s="138"/>
      <c r="S96" s="54" t="s">
        <v>961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9"/>
      <c r="AH96" s="140"/>
      <c r="AI96" s="138"/>
      <c r="AJ96" s="138"/>
      <c r="AK96" s="139"/>
      <c r="AL96" s="139"/>
      <c r="AM96" s="139"/>
    </row>
    <row r="97" spans="1:39" ht="12.75" customHeight="1">
      <c r="A97" s="369"/>
      <c r="B97" s="371"/>
      <c r="C97" s="240"/>
      <c r="D97" s="240" t="s">
        <v>1014</v>
      </c>
      <c r="E97" s="212" t="s">
        <v>867</v>
      </c>
      <c r="F97" s="212">
        <v>49</v>
      </c>
      <c r="G97" s="212"/>
      <c r="H97" s="212">
        <v>36</v>
      </c>
      <c r="I97" s="207"/>
      <c r="J97" s="375"/>
      <c r="K97" s="292">
        <f>F97-H97</f>
        <v>13</v>
      </c>
      <c r="L97" s="293">
        <v>50</v>
      </c>
      <c r="M97" s="377"/>
      <c r="N97" s="223">
        <v>40</v>
      </c>
      <c r="O97" s="373"/>
      <c r="P97" s="371"/>
      <c r="Q97" s="262"/>
      <c r="R97" s="138"/>
      <c r="S97" s="5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9"/>
      <c r="AH97" s="140"/>
      <c r="AI97" s="138"/>
      <c r="AJ97" s="138"/>
      <c r="AK97" s="139"/>
      <c r="AL97" s="139"/>
      <c r="AM97" s="139"/>
    </row>
    <row r="98" spans="1:39" ht="12.75" customHeight="1">
      <c r="A98" s="362">
        <v>23</v>
      </c>
      <c r="B98" s="364">
        <v>45341</v>
      </c>
      <c r="C98" s="263"/>
      <c r="D98" s="263" t="s">
        <v>1053</v>
      </c>
      <c r="E98" s="209" t="s">
        <v>867</v>
      </c>
      <c r="F98" s="209" t="s">
        <v>1055</v>
      </c>
      <c r="G98" s="209"/>
      <c r="H98" s="209"/>
      <c r="I98" s="211"/>
      <c r="J98" s="366" t="s">
        <v>579</v>
      </c>
      <c r="K98" s="209"/>
      <c r="L98" s="213"/>
      <c r="M98" s="272"/>
      <c r="N98" s="209"/>
      <c r="O98" s="211"/>
      <c r="P98" s="364"/>
      <c r="Q98" s="262"/>
      <c r="R98" s="138"/>
      <c r="S98" s="5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9"/>
      <c r="AH98" s="140"/>
      <c r="AI98" s="138"/>
      <c r="AJ98" s="138"/>
      <c r="AK98" s="139"/>
      <c r="AL98" s="139"/>
      <c r="AM98" s="139"/>
    </row>
    <row r="99" spans="1:39" ht="12.75" customHeight="1">
      <c r="A99" s="363"/>
      <c r="B99" s="365"/>
      <c r="C99" s="263"/>
      <c r="D99" s="263" t="s">
        <v>1054</v>
      </c>
      <c r="E99" s="209" t="s">
        <v>867</v>
      </c>
      <c r="F99" s="209" t="s">
        <v>1056</v>
      </c>
      <c r="G99" s="209"/>
      <c r="H99" s="209"/>
      <c r="I99" s="211"/>
      <c r="J99" s="367"/>
      <c r="K99" s="209"/>
      <c r="L99" s="213"/>
      <c r="M99" s="272"/>
      <c r="N99" s="209"/>
      <c r="O99" s="211"/>
      <c r="P99" s="365"/>
      <c r="Q99" s="262"/>
      <c r="R99" s="138"/>
      <c r="S99" s="5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9"/>
      <c r="AH99" s="140"/>
      <c r="AI99" s="138"/>
      <c r="AJ99" s="138"/>
      <c r="AK99" s="139"/>
      <c r="AL99" s="139"/>
      <c r="AM99" s="139"/>
    </row>
    <row r="100" spans="1:39" ht="12.75" customHeight="1">
      <c r="A100" s="212">
        <v>24</v>
      </c>
      <c r="B100" s="266">
        <v>45341</v>
      </c>
      <c r="C100" s="240"/>
      <c r="D100" s="240" t="s">
        <v>893</v>
      </c>
      <c r="E100" s="212" t="s">
        <v>867</v>
      </c>
      <c r="F100" s="212">
        <v>98</v>
      </c>
      <c r="G100" s="212">
        <v>130</v>
      </c>
      <c r="H100" s="212">
        <v>77</v>
      </c>
      <c r="I100" s="207">
        <v>50</v>
      </c>
      <c r="J100" s="341" t="s">
        <v>599</v>
      </c>
      <c r="K100" s="342">
        <f>F100-H100</f>
        <v>21</v>
      </c>
      <c r="L100" s="343">
        <v>50</v>
      </c>
      <c r="M100" s="329">
        <f t="shared" ref="M100" si="44">(K100*N100)-L100</f>
        <v>1000</v>
      </c>
      <c r="N100" s="342">
        <v>50</v>
      </c>
      <c r="O100" s="330" t="s">
        <v>581</v>
      </c>
      <c r="P100" s="332">
        <v>45341</v>
      </c>
      <c r="Q100" s="262"/>
      <c r="R100" s="138"/>
      <c r="S100" s="5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9"/>
      <c r="AH100" s="140"/>
      <c r="AI100" s="138"/>
      <c r="AJ100" s="138"/>
      <c r="AK100" s="139"/>
      <c r="AL100" s="139"/>
      <c r="AM100" s="139"/>
    </row>
    <row r="101" spans="1:39" ht="12.75" customHeight="1">
      <c r="A101" s="368">
        <v>25</v>
      </c>
      <c r="B101" s="370">
        <v>45341</v>
      </c>
      <c r="C101" s="240"/>
      <c r="D101" s="240" t="s">
        <v>1063</v>
      </c>
      <c r="E101" s="212" t="s">
        <v>867</v>
      </c>
      <c r="F101" s="212">
        <v>28.5</v>
      </c>
      <c r="G101" s="212"/>
      <c r="H101" s="212">
        <v>24</v>
      </c>
      <c r="I101" s="207"/>
      <c r="J101" s="374" t="s">
        <v>1295</v>
      </c>
      <c r="K101" s="292">
        <f>F101-H101</f>
        <v>4.5</v>
      </c>
      <c r="L101" s="293">
        <v>50</v>
      </c>
      <c r="M101" s="376">
        <f>(31*40)-100</f>
        <v>1140</v>
      </c>
      <c r="N101" s="223">
        <v>40</v>
      </c>
      <c r="O101" s="372" t="s">
        <v>581</v>
      </c>
      <c r="P101" s="370">
        <v>45342</v>
      </c>
      <c r="Q101" s="262"/>
      <c r="R101" s="138"/>
      <c r="S101" s="5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9"/>
      <c r="AH101" s="140"/>
      <c r="AI101" s="138"/>
      <c r="AJ101" s="138"/>
      <c r="AK101" s="139"/>
      <c r="AL101" s="139"/>
      <c r="AM101" s="139"/>
    </row>
    <row r="102" spans="1:39" ht="12.75" customHeight="1">
      <c r="A102" s="369"/>
      <c r="B102" s="371"/>
      <c r="C102" s="240"/>
      <c r="D102" s="240" t="s">
        <v>1064</v>
      </c>
      <c r="E102" s="212" t="s">
        <v>867</v>
      </c>
      <c r="F102" s="212">
        <v>37</v>
      </c>
      <c r="G102" s="212"/>
      <c r="H102" s="212">
        <v>10.5</v>
      </c>
      <c r="I102" s="207"/>
      <c r="J102" s="375"/>
      <c r="K102" s="292">
        <f>F102-H102</f>
        <v>26.5</v>
      </c>
      <c r="L102" s="293">
        <v>50</v>
      </c>
      <c r="M102" s="377"/>
      <c r="N102" s="223">
        <v>40</v>
      </c>
      <c r="O102" s="373"/>
      <c r="P102" s="371"/>
      <c r="Q102" s="262"/>
      <c r="R102" s="138"/>
      <c r="S102" s="5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9"/>
      <c r="AH102" s="140"/>
      <c r="AI102" s="138"/>
      <c r="AJ102" s="138"/>
      <c r="AK102" s="139"/>
      <c r="AL102" s="139"/>
      <c r="AM102" s="139"/>
    </row>
    <row r="103" spans="1:39" ht="12.75" customHeight="1">
      <c r="A103" s="362">
        <v>26</v>
      </c>
      <c r="B103" s="364">
        <v>45342</v>
      </c>
      <c r="C103" s="263"/>
      <c r="D103" s="263" t="s">
        <v>1113</v>
      </c>
      <c r="E103" s="209" t="s">
        <v>590</v>
      </c>
      <c r="F103" s="209" t="s">
        <v>1117</v>
      </c>
      <c r="G103" s="209"/>
      <c r="H103" s="209"/>
      <c r="I103" s="211"/>
      <c r="J103" s="366" t="s">
        <v>579</v>
      </c>
      <c r="K103" s="209"/>
      <c r="L103" s="213"/>
      <c r="M103" s="272"/>
      <c r="N103" s="209"/>
      <c r="O103" s="211"/>
      <c r="P103" s="364"/>
      <c r="Q103" s="262"/>
      <c r="R103" s="138"/>
      <c r="S103" s="5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9"/>
      <c r="AH103" s="140"/>
      <c r="AI103" s="138"/>
      <c r="AJ103" s="138"/>
      <c r="AK103" s="139"/>
      <c r="AL103" s="139"/>
      <c r="AM103" s="139"/>
    </row>
    <row r="104" spans="1:39" ht="12.75" customHeight="1">
      <c r="A104" s="363"/>
      <c r="B104" s="365"/>
      <c r="C104" s="263"/>
      <c r="D104" s="263" t="s">
        <v>1116</v>
      </c>
      <c r="E104" s="209" t="s">
        <v>867</v>
      </c>
      <c r="F104" s="209" t="s">
        <v>1118</v>
      </c>
      <c r="G104" s="209"/>
      <c r="H104" s="209"/>
      <c r="I104" s="211"/>
      <c r="J104" s="367"/>
      <c r="K104" s="209"/>
      <c r="L104" s="213"/>
      <c r="M104" s="272"/>
      <c r="N104" s="209"/>
      <c r="O104" s="211"/>
      <c r="P104" s="365"/>
      <c r="Q104" s="262"/>
      <c r="R104" s="138"/>
      <c r="S104" s="5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9"/>
      <c r="AH104" s="140"/>
      <c r="AI104" s="138"/>
      <c r="AJ104" s="138"/>
      <c r="AK104" s="139"/>
      <c r="AL104" s="139"/>
      <c r="AM104" s="139"/>
    </row>
    <row r="105" spans="1:39" ht="12.75" customHeight="1">
      <c r="A105" s="294">
        <v>27</v>
      </c>
      <c r="B105" s="295">
        <v>45342</v>
      </c>
      <c r="C105" s="296"/>
      <c r="D105" s="296" t="s">
        <v>1114</v>
      </c>
      <c r="E105" s="294" t="s">
        <v>590</v>
      </c>
      <c r="F105" s="294">
        <v>14</v>
      </c>
      <c r="G105" s="294">
        <v>0</v>
      </c>
      <c r="H105" s="294">
        <v>0</v>
      </c>
      <c r="I105" s="297" t="s">
        <v>1120</v>
      </c>
      <c r="J105" s="298" t="s">
        <v>1121</v>
      </c>
      <c r="K105" s="299">
        <f>H105-F105</f>
        <v>-14</v>
      </c>
      <c r="L105" s="300">
        <v>25</v>
      </c>
      <c r="M105" s="301">
        <f t="shared" ref="M105" si="45">(K105*N105)-L105</f>
        <v>-585</v>
      </c>
      <c r="N105" s="302">
        <v>40</v>
      </c>
      <c r="O105" s="303" t="s">
        <v>591</v>
      </c>
      <c r="P105" s="304">
        <v>45342</v>
      </c>
      <c r="Q105" s="262"/>
      <c r="R105" s="138"/>
      <c r="S105" s="5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9"/>
      <c r="AH105" s="140"/>
      <c r="AI105" s="138"/>
      <c r="AJ105" s="138"/>
      <c r="AK105" s="139"/>
      <c r="AL105" s="139"/>
      <c r="AM105" s="139"/>
    </row>
    <row r="106" spans="1:39" ht="12.75" customHeight="1">
      <c r="A106" s="209"/>
      <c r="B106" s="269"/>
      <c r="C106" s="263"/>
      <c r="D106" s="263"/>
      <c r="E106" s="209"/>
      <c r="F106" s="209"/>
      <c r="G106" s="209"/>
      <c r="H106" s="209"/>
      <c r="I106" s="211"/>
      <c r="J106" s="211"/>
      <c r="K106" s="209"/>
      <c r="L106" s="213"/>
      <c r="M106" s="272"/>
      <c r="N106" s="209"/>
      <c r="O106" s="211"/>
      <c r="P106" s="269"/>
      <c r="Q106" s="262"/>
      <c r="R106" s="138"/>
      <c r="S106" s="5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9"/>
      <c r="AH106" s="140"/>
      <c r="AI106" s="138"/>
      <c r="AJ106" s="138"/>
      <c r="AK106" s="139"/>
      <c r="AL106" s="139"/>
      <c r="AM106" s="139"/>
    </row>
    <row r="107" spans="1:39" ht="12.75" customHeight="1">
      <c r="A107" s="209"/>
      <c r="B107" s="269"/>
      <c r="C107" s="263"/>
      <c r="D107" s="263"/>
      <c r="E107" s="209"/>
      <c r="F107" s="209"/>
      <c r="G107" s="209"/>
      <c r="H107" s="209"/>
      <c r="I107" s="211"/>
      <c r="J107" s="211"/>
      <c r="K107" s="209"/>
      <c r="L107" s="213"/>
      <c r="M107" s="272"/>
      <c r="N107" s="209"/>
      <c r="O107" s="211"/>
      <c r="P107" s="269"/>
      <c r="Q107" s="262"/>
      <c r="R107" s="138"/>
      <c r="S107" s="5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9"/>
      <c r="AH107" s="140"/>
      <c r="AI107" s="138"/>
      <c r="AJ107" s="138"/>
      <c r="AK107" s="139"/>
      <c r="AL107" s="139"/>
      <c r="AM107" s="139"/>
    </row>
    <row r="108" spans="1:39" ht="12.75" customHeight="1">
      <c r="A108" s="209"/>
      <c r="B108" s="269"/>
      <c r="C108" s="263"/>
      <c r="D108" s="263"/>
      <c r="E108" s="209"/>
      <c r="F108" s="209"/>
      <c r="G108" s="209"/>
      <c r="H108" s="209"/>
      <c r="I108" s="211"/>
      <c r="J108" s="211"/>
      <c r="K108" s="209"/>
      <c r="L108" s="213"/>
      <c r="M108" s="272"/>
      <c r="N108" s="209"/>
      <c r="O108" s="211"/>
      <c r="P108" s="269"/>
      <c r="Q108" s="262"/>
      <c r="R108" s="138"/>
      <c r="S108" s="5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9"/>
      <c r="AH108" s="140"/>
      <c r="AI108" s="138"/>
      <c r="AJ108" s="138"/>
      <c r="AK108" s="139"/>
      <c r="AL108" s="139"/>
      <c r="AM108" s="139"/>
    </row>
    <row r="109" spans="1:39" ht="12.75" customHeight="1">
      <c r="A109" s="209"/>
      <c r="B109" s="269"/>
      <c r="C109" s="263"/>
      <c r="D109" s="263"/>
      <c r="E109" s="209"/>
      <c r="F109" s="209"/>
      <c r="G109" s="209"/>
      <c r="H109" s="209"/>
      <c r="I109" s="211"/>
      <c r="J109" s="211"/>
      <c r="K109" s="209"/>
      <c r="L109" s="271"/>
      <c r="M109" s="272"/>
      <c r="N109" s="209"/>
      <c r="O109" s="211"/>
      <c r="P109" s="269"/>
      <c r="Q109" s="262"/>
      <c r="R109" s="138"/>
      <c r="S109" s="5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9"/>
      <c r="AH109" s="140"/>
      <c r="AI109" s="138"/>
      <c r="AJ109" s="138"/>
      <c r="AK109" s="139"/>
      <c r="AL109" s="139"/>
      <c r="AM109" s="139"/>
    </row>
    <row r="110" spans="1:39" ht="38.25" customHeight="1">
      <c r="A110" s="91" t="s">
        <v>602</v>
      </c>
      <c r="B110" s="146"/>
      <c r="C110" s="146"/>
      <c r="D110" s="147"/>
      <c r="E110" s="127"/>
      <c r="F110" s="6"/>
      <c r="G110" s="6"/>
      <c r="H110" s="128"/>
      <c r="I110" s="148"/>
      <c r="J110" s="1"/>
      <c r="K110" s="6"/>
      <c r="L110" s="6"/>
      <c r="M110" s="6"/>
      <c r="N110" s="1"/>
      <c r="O110" s="1"/>
      <c r="R110" s="1"/>
      <c r="S110" s="6"/>
      <c r="T110" s="1"/>
      <c r="U110" s="1"/>
      <c r="V110" s="1"/>
      <c r="W110" s="1"/>
      <c r="X110" s="1"/>
      <c r="Y110" s="6"/>
      <c r="Z110" s="1"/>
      <c r="AA110" s="1"/>
      <c r="AB110" s="1"/>
      <c r="AC110" s="1"/>
      <c r="AD110" s="1"/>
      <c r="AE110" s="6"/>
      <c r="AF110" s="1"/>
      <c r="AG110" s="1"/>
      <c r="AH110" s="1"/>
      <c r="AI110" s="1"/>
      <c r="AJ110" s="1"/>
      <c r="AK110" s="6"/>
      <c r="AL110" s="1"/>
    </row>
    <row r="111" spans="1:39" ht="38.25">
      <c r="A111" s="92" t="s">
        <v>16</v>
      </c>
      <c r="B111" s="93" t="s">
        <v>553</v>
      </c>
      <c r="C111" s="93"/>
      <c r="D111" s="94" t="s">
        <v>565</v>
      </c>
      <c r="E111" s="93" t="s">
        <v>566</v>
      </c>
      <c r="F111" s="93" t="s">
        <v>567</v>
      </c>
      <c r="G111" s="93" t="s">
        <v>568</v>
      </c>
      <c r="H111" s="93" t="s">
        <v>569</v>
      </c>
      <c r="I111" s="93" t="s">
        <v>570</v>
      </c>
      <c r="J111" s="92" t="s">
        <v>571</v>
      </c>
      <c r="K111" s="131" t="s">
        <v>589</v>
      </c>
      <c r="L111" s="132" t="s">
        <v>573</v>
      </c>
      <c r="M111" s="95" t="s">
        <v>574</v>
      </c>
      <c r="N111" s="93" t="s">
        <v>575</v>
      </c>
      <c r="O111" s="94" t="s">
        <v>576</v>
      </c>
      <c r="P111" s="220" t="s">
        <v>577</v>
      </c>
      <c r="Q111" s="222" t="s">
        <v>856</v>
      </c>
      <c r="R111" s="37"/>
      <c r="S111" s="6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</row>
    <row r="112" spans="1:39" ht="14.25" customHeight="1">
      <c r="A112" s="314">
        <v>1</v>
      </c>
      <c r="B112" s="315">
        <v>45252</v>
      </c>
      <c r="C112" s="316"/>
      <c r="D112" s="316" t="s">
        <v>364</v>
      </c>
      <c r="E112" s="314" t="s">
        <v>578</v>
      </c>
      <c r="F112" s="314">
        <v>2715</v>
      </c>
      <c r="G112" s="314">
        <v>2480</v>
      </c>
      <c r="H112" s="314">
        <v>2975</v>
      </c>
      <c r="I112" s="314" t="s">
        <v>864</v>
      </c>
      <c r="J112" s="287" t="s">
        <v>926</v>
      </c>
      <c r="K112" s="287">
        <f>H112-F112</f>
        <v>260</v>
      </c>
      <c r="L112" s="288">
        <f>(F112*-0.3)/100</f>
        <v>-8.1449999999999996</v>
      </c>
      <c r="M112" s="289">
        <f t="shared" ref="M112:M113" si="46">(K112+L112)/F112</f>
        <v>9.2764272559852673E-2</v>
      </c>
      <c r="N112" s="287" t="s">
        <v>581</v>
      </c>
      <c r="O112" s="290">
        <v>45328</v>
      </c>
      <c r="P112" s="290"/>
      <c r="Q112" s="210"/>
      <c r="R112" s="37"/>
      <c r="S112" s="37" t="s">
        <v>580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</row>
    <row r="113" spans="1:39" ht="14.25" customHeight="1">
      <c r="A113" s="334">
        <v>2</v>
      </c>
      <c r="B113" s="335">
        <v>45261</v>
      </c>
      <c r="C113" s="336"/>
      <c r="D113" s="336" t="s">
        <v>402</v>
      </c>
      <c r="E113" s="334" t="s">
        <v>578</v>
      </c>
      <c r="F113" s="334">
        <v>522.5</v>
      </c>
      <c r="G113" s="334">
        <v>477</v>
      </c>
      <c r="H113" s="334">
        <v>525.5</v>
      </c>
      <c r="I113" s="334" t="s">
        <v>866</v>
      </c>
      <c r="J113" s="337" t="s">
        <v>1003</v>
      </c>
      <c r="K113" s="337">
        <f>H113-F113</f>
        <v>3</v>
      </c>
      <c r="L113" s="338">
        <f>(F113*-0.3)/100</f>
        <v>-1.5674999999999999</v>
      </c>
      <c r="M113" s="339">
        <f t="shared" si="46"/>
        <v>2.7416267942583735E-3</v>
      </c>
      <c r="N113" s="337" t="s">
        <v>598</v>
      </c>
      <c r="O113" s="340">
        <v>45338</v>
      </c>
      <c r="P113" s="340"/>
      <c r="Q113" s="210"/>
      <c r="R113" s="37"/>
      <c r="S113" s="37" t="s">
        <v>580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</row>
    <row r="114" spans="1:39" ht="14.25" customHeight="1">
      <c r="A114" s="314">
        <v>3</v>
      </c>
      <c r="B114" s="315">
        <v>45271</v>
      </c>
      <c r="C114" s="316"/>
      <c r="D114" s="316" t="s">
        <v>440</v>
      </c>
      <c r="E114" s="314" t="s">
        <v>578</v>
      </c>
      <c r="F114" s="314">
        <v>465</v>
      </c>
      <c r="G114" s="314">
        <v>390</v>
      </c>
      <c r="H114" s="314">
        <v>517.5</v>
      </c>
      <c r="I114" s="314" t="s">
        <v>869</v>
      </c>
      <c r="J114" s="287" t="s">
        <v>922</v>
      </c>
      <c r="K114" s="287">
        <f>H114-F114</f>
        <v>52.5</v>
      </c>
      <c r="L114" s="288">
        <f>(F114*-0.3)/100</f>
        <v>-1.395</v>
      </c>
      <c r="M114" s="289">
        <f t="shared" ref="M114" si="47">(K114+L114)/F114</f>
        <v>0.10990322580645161</v>
      </c>
      <c r="N114" s="287" t="s">
        <v>581</v>
      </c>
      <c r="O114" s="290">
        <v>45328</v>
      </c>
      <c r="P114" s="290"/>
      <c r="Q114" s="210"/>
      <c r="R114" s="37"/>
      <c r="S114" s="37" t="s">
        <v>580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</row>
    <row r="115" spans="1:39" ht="14.25" customHeight="1">
      <c r="A115" s="96">
        <v>4</v>
      </c>
      <c r="B115" s="97">
        <v>45336</v>
      </c>
      <c r="C115" s="141"/>
      <c r="D115" s="141" t="s">
        <v>984</v>
      </c>
      <c r="E115" s="96" t="s">
        <v>578</v>
      </c>
      <c r="F115" s="96" t="s">
        <v>982</v>
      </c>
      <c r="G115" s="96">
        <v>818</v>
      </c>
      <c r="H115" s="96"/>
      <c r="I115" s="96" t="s">
        <v>983</v>
      </c>
      <c r="J115" s="98" t="s">
        <v>579</v>
      </c>
      <c r="K115" s="98"/>
      <c r="L115" s="273"/>
      <c r="M115" s="217"/>
      <c r="N115" s="211"/>
      <c r="O115" s="218"/>
      <c r="P115" s="210"/>
      <c r="Q115" s="210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</row>
    <row r="116" spans="1:39" ht="12.75" customHeight="1">
      <c r="A116" s="96"/>
      <c r="B116" s="97"/>
      <c r="C116" s="141"/>
      <c r="D116" s="141"/>
      <c r="E116" s="96"/>
      <c r="F116" s="96"/>
      <c r="G116" s="96"/>
      <c r="H116" s="96"/>
      <c r="I116" s="96"/>
      <c r="J116" s="98"/>
      <c r="K116" s="98"/>
      <c r="L116" s="273"/>
      <c r="M116" s="274"/>
      <c r="N116" s="211"/>
      <c r="O116" s="211"/>
      <c r="P116" s="210"/>
      <c r="Q116" s="210"/>
      <c r="S116" s="6"/>
      <c r="T116" s="1"/>
      <c r="U116" s="1"/>
      <c r="V116" s="1"/>
      <c r="W116" s="1"/>
      <c r="X116" s="1"/>
      <c r="Y116" s="1"/>
      <c r="Z116" s="1"/>
    </row>
    <row r="117" spans="1:39" ht="12.75" customHeight="1">
      <c r="A117" s="113" t="s">
        <v>582</v>
      </c>
      <c r="B117" s="113"/>
      <c r="C117" s="113"/>
      <c r="D117" s="113"/>
      <c r="E117" s="37"/>
      <c r="F117" s="120" t="s">
        <v>584</v>
      </c>
      <c r="G117" s="54"/>
      <c r="H117" s="54"/>
      <c r="I117" s="54"/>
      <c r="J117" s="6"/>
      <c r="K117" s="133"/>
      <c r="L117" s="134"/>
      <c r="M117" s="6"/>
      <c r="N117" s="103"/>
      <c r="O117" s="149"/>
      <c r="P117" s="1"/>
      <c r="Q117" s="231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39" ht="12.75" customHeight="1">
      <c r="A118" s="119" t="s">
        <v>583</v>
      </c>
      <c r="B118" s="113"/>
      <c r="C118" s="113"/>
      <c r="D118" s="113"/>
      <c r="E118" s="6"/>
      <c r="F118" s="120" t="s">
        <v>587</v>
      </c>
      <c r="G118" s="6"/>
      <c r="H118" s="6" t="s">
        <v>604</v>
      </c>
      <c r="I118" s="6"/>
      <c r="J118" s="1"/>
      <c r="K118" s="6"/>
      <c r="L118" s="6"/>
      <c r="M118" s="6"/>
      <c r="N118" s="1"/>
      <c r="O118" s="1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39" ht="12.75" customHeight="1">
      <c r="A119" s="119"/>
      <c r="B119" s="113"/>
      <c r="C119" s="113"/>
      <c r="D119" s="113"/>
      <c r="E119" s="6"/>
      <c r="F119" s="120"/>
      <c r="G119" s="6"/>
      <c r="H119" s="6"/>
      <c r="I119" s="6"/>
      <c r="J119" s="1"/>
      <c r="K119" s="6"/>
      <c r="L119" s="6"/>
      <c r="M119" s="6"/>
      <c r="N119" s="1"/>
      <c r="O119" s="1"/>
      <c r="R119" s="1"/>
      <c r="S119" s="54"/>
      <c r="T119" s="1"/>
      <c r="U119" s="1"/>
      <c r="V119" s="1"/>
      <c r="W119" s="1"/>
      <c r="X119" s="1"/>
      <c r="Y119" s="1"/>
      <c r="Z119" s="1"/>
      <c r="AA119" s="1"/>
    </row>
    <row r="120" spans="1:39" ht="12.75" customHeight="1">
      <c r="A120" s="119"/>
      <c r="B120" s="113"/>
      <c r="C120" s="113"/>
      <c r="D120" s="113"/>
      <c r="E120" s="6"/>
      <c r="F120" s="120"/>
      <c r="G120" s="54"/>
      <c r="H120" s="37"/>
      <c r="I120" s="54"/>
      <c r="J120" s="6"/>
      <c r="K120" s="133"/>
      <c r="L120" s="134"/>
      <c r="M120" s="6"/>
      <c r="N120" s="103"/>
      <c r="O120" s="135"/>
      <c r="P120" s="1"/>
      <c r="Q120" s="231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39" ht="12.75" customHeight="1">
      <c r="A121" s="119"/>
      <c r="B121" s="113"/>
      <c r="C121" s="113"/>
      <c r="D121" s="113"/>
      <c r="E121" s="6"/>
      <c r="F121" s="120"/>
      <c r="G121" s="54"/>
      <c r="H121" s="37"/>
      <c r="I121" s="54"/>
      <c r="J121" s="6"/>
      <c r="K121" s="133"/>
      <c r="L121" s="134"/>
      <c r="M121" s="6"/>
      <c r="N121" s="103"/>
      <c r="O121" s="135"/>
      <c r="P121" s="1"/>
      <c r="Q121" s="231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39" ht="12.75" customHeight="1">
      <c r="A122" s="119"/>
      <c r="B122" s="113"/>
      <c r="C122" s="113"/>
      <c r="D122" s="113"/>
      <c r="E122" s="6"/>
      <c r="F122" s="120"/>
      <c r="G122" s="54"/>
      <c r="H122" s="37"/>
      <c r="I122" s="54"/>
      <c r="J122" s="6"/>
      <c r="K122" s="133"/>
      <c r="L122" s="134"/>
      <c r="M122" s="6"/>
      <c r="N122" s="103"/>
      <c r="O122" s="135"/>
      <c r="P122" s="1"/>
      <c r="Q122" s="231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39" ht="12.75" customHeight="1">
      <c r="A123" s="119"/>
      <c r="B123" s="113"/>
      <c r="C123" s="113"/>
      <c r="D123" s="113"/>
      <c r="E123" s="6"/>
      <c r="F123" s="120"/>
      <c r="G123" s="54"/>
      <c r="H123" s="37"/>
      <c r="I123" s="54"/>
      <c r="J123" s="6"/>
      <c r="K123" s="133"/>
      <c r="L123" s="134"/>
      <c r="M123" s="6"/>
      <c r="N123" s="103"/>
      <c r="O123" s="135"/>
      <c r="P123" s="1"/>
      <c r="Q123" s="231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119"/>
      <c r="B124" s="113"/>
      <c r="C124" s="113"/>
      <c r="D124" s="113"/>
      <c r="E124" s="6"/>
      <c r="F124" s="120"/>
      <c r="G124" s="54"/>
      <c r="H124" s="37"/>
      <c r="I124" s="54"/>
      <c r="J124" s="6"/>
      <c r="K124" s="133"/>
      <c r="L124" s="134"/>
      <c r="M124" s="6"/>
      <c r="N124" s="103"/>
      <c r="O124" s="135"/>
      <c r="P124" s="1"/>
      <c r="Q124" s="231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39" ht="12.75" customHeight="1">
      <c r="A125" s="119"/>
      <c r="B125" s="113"/>
      <c r="C125" s="113"/>
      <c r="D125" s="113"/>
      <c r="E125" s="6"/>
      <c r="F125" s="120"/>
      <c r="G125" s="54"/>
      <c r="H125" s="37"/>
      <c r="I125" s="54"/>
      <c r="J125" s="6"/>
      <c r="K125" s="133"/>
      <c r="L125" s="134"/>
      <c r="M125" s="6"/>
      <c r="N125" s="103"/>
      <c r="O125" s="135"/>
      <c r="P125" s="1"/>
      <c r="Q125" s="231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54"/>
      <c r="B126" s="102"/>
      <c r="C126" s="102"/>
      <c r="D126" s="37"/>
      <c r="E126" s="54"/>
      <c r="F126" s="54"/>
      <c r="G126" s="54"/>
      <c r="H126" s="37"/>
      <c r="I126" s="54"/>
      <c r="J126" s="6"/>
      <c r="K126" s="133"/>
      <c r="L126" s="134"/>
      <c r="M126" s="6"/>
      <c r="N126" s="103"/>
      <c r="O126" s="135"/>
      <c r="P126" s="1"/>
      <c r="Q126" s="231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38.25" customHeight="1">
      <c r="A127" s="37"/>
      <c r="B127" s="150" t="s">
        <v>605</v>
      </c>
      <c r="C127" s="150"/>
      <c r="D127" s="150"/>
      <c r="E127" s="150"/>
      <c r="F127" s="6"/>
      <c r="G127" s="6"/>
      <c r="H127" s="129"/>
      <c r="I127" s="6"/>
      <c r="J127" s="129"/>
      <c r="K127" s="130"/>
      <c r="L127" s="6"/>
      <c r="M127" s="6"/>
      <c r="N127" s="1"/>
      <c r="O127" s="1"/>
      <c r="P127" s="1"/>
      <c r="Q127" s="231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92" t="s">
        <v>16</v>
      </c>
      <c r="B128" s="93" t="s">
        <v>553</v>
      </c>
      <c r="C128" s="93"/>
      <c r="D128" s="94" t="s">
        <v>565</v>
      </c>
      <c r="E128" s="93" t="s">
        <v>566</v>
      </c>
      <c r="F128" s="93" t="s">
        <v>567</v>
      </c>
      <c r="G128" s="93" t="s">
        <v>606</v>
      </c>
      <c r="H128" s="93" t="s">
        <v>607</v>
      </c>
      <c r="I128" s="93" t="s">
        <v>570</v>
      </c>
      <c r="J128" s="151" t="s">
        <v>571</v>
      </c>
      <c r="K128" s="93" t="s">
        <v>572</v>
      </c>
      <c r="L128" s="93" t="s">
        <v>608</v>
      </c>
      <c r="M128" s="93" t="s">
        <v>575</v>
      </c>
      <c r="N128" s="94" t="s">
        <v>576</v>
      </c>
      <c r="O128" s="1"/>
      <c r="P128" s="1"/>
      <c r="Q128" s="231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2">
        <v>1</v>
      </c>
      <c r="B129" s="153">
        <v>41579</v>
      </c>
      <c r="C129" s="153"/>
      <c r="D129" s="154" t="s">
        <v>609</v>
      </c>
      <c r="E129" s="155" t="s">
        <v>578</v>
      </c>
      <c r="F129" s="156">
        <v>82</v>
      </c>
      <c r="G129" s="155" t="s">
        <v>610</v>
      </c>
      <c r="H129" s="155">
        <v>100</v>
      </c>
      <c r="I129" s="157">
        <v>100</v>
      </c>
      <c r="J129" s="158" t="s">
        <v>611</v>
      </c>
      <c r="K129" s="159">
        <f t="shared" ref="K129:K181" si="48">H129-F129</f>
        <v>18</v>
      </c>
      <c r="L129" s="160">
        <f t="shared" ref="L129:L181" si="49">K129/F129</f>
        <v>0.21951219512195122</v>
      </c>
      <c r="M129" s="155" t="s">
        <v>581</v>
      </c>
      <c r="N129" s="161">
        <v>42657</v>
      </c>
      <c r="O129" s="1"/>
      <c r="P129" s="1"/>
      <c r="Q129" s="231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2">
        <v>2</v>
      </c>
      <c r="B130" s="153">
        <v>41794</v>
      </c>
      <c r="C130" s="153"/>
      <c r="D130" s="154" t="s">
        <v>612</v>
      </c>
      <c r="E130" s="155" t="s">
        <v>590</v>
      </c>
      <c r="F130" s="156">
        <v>257</v>
      </c>
      <c r="G130" s="155" t="s">
        <v>610</v>
      </c>
      <c r="H130" s="155">
        <v>300</v>
      </c>
      <c r="I130" s="157">
        <v>300</v>
      </c>
      <c r="J130" s="158" t="s">
        <v>611</v>
      </c>
      <c r="K130" s="159">
        <f t="shared" si="48"/>
        <v>43</v>
      </c>
      <c r="L130" s="160">
        <f t="shared" si="49"/>
        <v>0.16731517509727625</v>
      </c>
      <c r="M130" s="155" t="s">
        <v>581</v>
      </c>
      <c r="N130" s="161">
        <v>41822</v>
      </c>
      <c r="O130" s="1"/>
      <c r="P130" s="1"/>
      <c r="Q130" s="231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2">
        <v>3</v>
      </c>
      <c r="B131" s="153">
        <v>41828</v>
      </c>
      <c r="C131" s="153"/>
      <c r="D131" s="154" t="s">
        <v>613</v>
      </c>
      <c r="E131" s="155" t="s">
        <v>590</v>
      </c>
      <c r="F131" s="156">
        <v>393</v>
      </c>
      <c r="G131" s="155" t="s">
        <v>610</v>
      </c>
      <c r="H131" s="155">
        <v>468</v>
      </c>
      <c r="I131" s="157">
        <v>468</v>
      </c>
      <c r="J131" s="158" t="s">
        <v>611</v>
      </c>
      <c r="K131" s="159">
        <f t="shared" si="48"/>
        <v>75</v>
      </c>
      <c r="L131" s="160">
        <f t="shared" si="49"/>
        <v>0.19083969465648856</v>
      </c>
      <c r="M131" s="155" t="s">
        <v>581</v>
      </c>
      <c r="N131" s="161">
        <v>41863</v>
      </c>
      <c r="O131" s="1"/>
      <c r="P131" s="1"/>
      <c r="Q131" s="231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2">
        <v>4</v>
      </c>
      <c r="B132" s="153">
        <v>41857</v>
      </c>
      <c r="C132" s="153"/>
      <c r="D132" s="154" t="s">
        <v>614</v>
      </c>
      <c r="E132" s="155" t="s">
        <v>590</v>
      </c>
      <c r="F132" s="156">
        <v>205</v>
      </c>
      <c r="G132" s="155" t="s">
        <v>610</v>
      </c>
      <c r="H132" s="155">
        <v>275</v>
      </c>
      <c r="I132" s="157">
        <v>250</v>
      </c>
      <c r="J132" s="158" t="s">
        <v>611</v>
      </c>
      <c r="K132" s="159">
        <f t="shared" si="48"/>
        <v>70</v>
      </c>
      <c r="L132" s="160">
        <f t="shared" si="49"/>
        <v>0.34146341463414637</v>
      </c>
      <c r="M132" s="155" t="s">
        <v>581</v>
      </c>
      <c r="N132" s="161">
        <v>41962</v>
      </c>
      <c r="O132" s="1"/>
      <c r="P132" s="1"/>
      <c r="Q132" s="231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2">
        <v>5</v>
      </c>
      <c r="B133" s="153">
        <v>41886</v>
      </c>
      <c r="C133" s="153"/>
      <c r="D133" s="154" t="s">
        <v>615</v>
      </c>
      <c r="E133" s="155" t="s">
        <v>590</v>
      </c>
      <c r="F133" s="156">
        <v>162</v>
      </c>
      <c r="G133" s="155" t="s">
        <v>610</v>
      </c>
      <c r="H133" s="155">
        <v>190</v>
      </c>
      <c r="I133" s="157">
        <v>190</v>
      </c>
      <c r="J133" s="158" t="s">
        <v>611</v>
      </c>
      <c r="K133" s="159">
        <f t="shared" si="48"/>
        <v>28</v>
      </c>
      <c r="L133" s="160">
        <f t="shared" si="49"/>
        <v>0.1728395061728395</v>
      </c>
      <c r="M133" s="155" t="s">
        <v>581</v>
      </c>
      <c r="N133" s="161">
        <v>42006</v>
      </c>
      <c r="O133" s="1"/>
      <c r="P133" s="1"/>
      <c r="Q133" s="231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2">
        <v>6</v>
      </c>
      <c r="B134" s="153">
        <v>41886</v>
      </c>
      <c r="C134" s="153"/>
      <c r="D134" s="154" t="s">
        <v>616</v>
      </c>
      <c r="E134" s="155" t="s">
        <v>590</v>
      </c>
      <c r="F134" s="156">
        <v>75</v>
      </c>
      <c r="G134" s="155" t="s">
        <v>610</v>
      </c>
      <c r="H134" s="155">
        <v>91.5</v>
      </c>
      <c r="I134" s="157" t="s">
        <v>603</v>
      </c>
      <c r="J134" s="158" t="s">
        <v>617</v>
      </c>
      <c r="K134" s="159">
        <f t="shared" si="48"/>
        <v>16.5</v>
      </c>
      <c r="L134" s="160">
        <f t="shared" si="49"/>
        <v>0.22</v>
      </c>
      <c r="M134" s="155" t="s">
        <v>581</v>
      </c>
      <c r="N134" s="161">
        <v>41954</v>
      </c>
      <c r="O134" s="1"/>
      <c r="P134" s="1"/>
      <c r="Q134" s="231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2">
        <v>7</v>
      </c>
      <c r="B135" s="153">
        <v>41913</v>
      </c>
      <c r="C135" s="153"/>
      <c r="D135" s="154" t="s">
        <v>618</v>
      </c>
      <c r="E135" s="155" t="s">
        <v>590</v>
      </c>
      <c r="F135" s="156">
        <v>850</v>
      </c>
      <c r="G135" s="155" t="s">
        <v>610</v>
      </c>
      <c r="H135" s="155">
        <v>982.5</v>
      </c>
      <c r="I135" s="157">
        <v>1050</v>
      </c>
      <c r="J135" s="158" t="s">
        <v>619</v>
      </c>
      <c r="K135" s="159">
        <f t="shared" si="48"/>
        <v>132.5</v>
      </c>
      <c r="L135" s="160">
        <f t="shared" si="49"/>
        <v>0.15588235294117647</v>
      </c>
      <c r="M135" s="155" t="s">
        <v>581</v>
      </c>
      <c r="N135" s="161">
        <v>42039</v>
      </c>
      <c r="O135" s="1"/>
      <c r="P135" s="1"/>
      <c r="Q135" s="231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2">
        <v>8</v>
      </c>
      <c r="B136" s="153">
        <v>41913</v>
      </c>
      <c r="C136" s="153"/>
      <c r="D136" s="154" t="s">
        <v>620</v>
      </c>
      <c r="E136" s="155" t="s">
        <v>590</v>
      </c>
      <c r="F136" s="156">
        <v>475</v>
      </c>
      <c r="G136" s="155" t="s">
        <v>610</v>
      </c>
      <c r="H136" s="155">
        <v>515</v>
      </c>
      <c r="I136" s="157">
        <v>600</v>
      </c>
      <c r="J136" s="158" t="s">
        <v>621</v>
      </c>
      <c r="K136" s="159">
        <f t="shared" si="48"/>
        <v>40</v>
      </c>
      <c r="L136" s="160">
        <f t="shared" si="49"/>
        <v>8.4210526315789472E-2</v>
      </c>
      <c r="M136" s="155" t="s">
        <v>581</v>
      </c>
      <c r="N136" s="161">
        <v>41939</v>
      </c>
      <c r="O136" s="1"/>
      <c r="P136" s="1"/>
      <c r="Q136" s="231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2">
        <v>9</v>
      </c>
      <c r="B137" s="153">
        <v>41913</v>
      </c>
      <c r="C137" s="153"/>
      <c r="D137" s="154" t="s">
        <v>622</v>
      </c>
      <c r="E137" s="155" t="s">
        <v>590</v>
      </c>
      <c r="F137" s="156">
        <v>86</v>
      </c>
      <c r="G137" s="155" t="s">
        <v>610</v>
      </c>
      <c r="H137" s="155">
        <v>99</v>
      </c>
      <c r="I137" s="157">
        <v>140</v>
      </c>
      <c r="J137" s="158" t="s">
        <v>623</v>
      </c>
      <c r="K137" s="159">
        <f t="shared" si="48"/>
        <v>13</v>
      </c>
      <c r="L137" s="160">
        <f t="shared" si="49"/>
        <v>0.15116279069767441</v>
      </c>
      <c r="M137" s="155" t="s">
        <v>581</v>
      </c>
      <c r="N137" s="161">
        <v>41939</v>
      </c>
      <c r="O137" s="1"/>
      <c r="P137" s="1"/>
      <c r="Q137" s="231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2">
        <v>10</v>
      </c>
      <c r="B138" s="153">
        <v>41926</v>
      </c>
      <c r="C138" s="153"/>
      <c r="D138" s="154" t="s">
        <v>624</v>
      </c>
      <c r="E138" s="155" t="s">
        <v>590</v>
      </c>
      <c r="F138" s="156">
        <v>496.6</v>
      </c>
      <c r="G138" s="155" t="s">
        <v>610</v>
      </c>
      <c r="H138" s="155">
        <v>621</v>
      </c>
      <c r="I138" s="157">
        <v>580</v>
      </c>
      <c r="J138" s="158" t="s">
        <v>611</v>
      </c>
      <c r="K138" s="159">
        <f t="shared" si="48"/>
        <v>124.39999999999998</v>
      </c>
      <c r="L138" s="160">
        <f t="shared" si="49"/>
        <v>0.25050342327829234</v>
      </c>
      <c r="M138" s="155" t="s">
        <v>581</v>
      </c>
      <c r="N138" s="161">
        <v>42605</v>
      </c>
      <c r="O138" s="1"/>
      <c r="P138" s="1"/>
      <c r="Q138" s="231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2">
        <v>11</v>
      </c>
      <c r="B139" s="153">
        <v>41926</v>
      </c>
      <c r="C139" s="153"/>
      <c r="D139" s="154" t="s">
        <v>625</v>
      </c>
      <c r="E139" s="155" t="s">
        <v>590</v>
      </c>
      <c r="F139" s="156">
        <v>2481.9</v>
      </c>
      <c r="G139" s="155" t="s">
        <v>610</v>
      </c>
      <c r="H139" s="155">
        <v>2840</v>
      </c>
      <c r="I139" s="157">
        <v>2870</v>
      </c>
      <c r="J139" s="158" t="s">
        <v>626</v>
      </c>
      <c r="K139" s="159">
        <f t="shared" si="48"/>
        <v>358.09999999999991</v>
      </c>
      <c r="L139" s="160">
        <f t="shared" si="49"/>
        <v>0.14428462065353154</v>
      </c>
      <c r="M139" s="155" t="s">
        <v>581</v>
      </c>
      <c r="N139" s="161">
        <v>42017</v>
      </c>
      <c r="O139" s="1"/>
      <c r="P139" s="1"/>
      <c r="Q139" s="231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2">
        <v>12</v>
      </c>
      <c r="B140" s="153">
        <v>41928</v>
      </c>
      <c r="C140" s="153"/>
      <c r="D140" s="154" t="s">
        <v>627</v>
      </c>
      <c r="E140" s="155" t="s">
        <v>590</v>
      </c>
      <c r="F140" s="156">
        <v>84.5</v>
      </c>
      <c r="G140" s="155" t="s">
        <v>610</v>
      </c>
      <c r="H140" s="155">
        <v>93</v>
      </c>
      <c r="I140" s="157">
        <v>110</v>
      </c>
      <c r="J140" s="158" t="s">
        <v>628</v>
      </c>
      <c r="K140" s="159">
        <f t="shared" si="48"/>
        <v>8.5</v>
      </c>
      <c r="L140" s="160">
        <f t="shared" si="49"/>
        <v>0.10059171597633136</v>
      </c>
      <c r="M140" s="155" t="s">
        <v>581</v>
      </c>
      <c r="N140" s="161">
        <v>41939</v>
      </c>
      <c r="O140" s="1"/>
      <c r="P140" s="1"/>
      <c r="Q140" s="231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2">
        <v>13</v>
      </c>
      <c r="B141" s="153">
        <v>41928</v>
      </c>
      <c r="C141" s="153"/>
      <c r="D141" s="154" t="s">
        <v>629</v>
      </c>
      <c r="E141" s="155" t="s">
        <v>590</v>
      </c>
      <c r="F141" s="156">
        <v>401</v>
      </c>
      <c r="G141" s="155" t="s">
        <v>610</v>
      </c>
      <c r="H141" s="155">
        <v>428</v>
      </c>
      <c r="I141" s="157">
        <v>450</v>
      </c>
      <c r="J141" s="158" t="s">
        <v>630</v>
      </c>
      <c r="K141" s="159">
        <f t="shared" si="48"/>
        <v>27</v>
      </c>
      <c r="L141" s="160">
        <f t="shared" si="49"/>
        <v>6.7331670822942641E-2</v>
      </c>
      <c r="M141" s="155" t="s">
        <v>581</v>
      </c>
      <c r="N141" s="161">
        <v>42020</v>
      </c>
      <c r="O141" s="1"/>
      <c r="P141" s="1"/>
      <c r="Q141" s="231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2">
        <v>14</v>
      </c>
      <c r="B142" s="153">
        <v>41928</v>
      </c>
      <c r="C142" s="153"/>
      <c r="D142" s="154" t="s">
        <v>631</v>
      </c>
      <c r="E142" s="155" t="s">
        <v>590</v>
      </c>
      <c r="F142" s="156">
        <v>101</v>
      </c>
      <c r="G142" s="155" t="s">
        <v>610</v>
      </c>
      <c r="H142" s="155">
        <v>112</v>
      </c>
      <c r="I142" s="157">
        <v>120</v>
      </c>
      <c r="J142" s="158" t="s">
        <v>632</v>
      </c>
      <c r="K142" s="159">
        <f t="shared" si="48"/>
        <v>11</v>
      </c>
      <c r="L142" s="160">
        <f t="shared" si="49"/>
        <v>0.10891089108910891</v>
      </c>
      <c r="M142" s="155" t="s">
        <v>581</v>
      </c>
      <c r="N142" s="161">
        <v>41939</v>
      </c>
      <c r="O142" s="1"/>
      <c r="P142" s="1"/>
      <c r="Q142" s="231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2">
        <v>15</v>
      </c>
      <c r="B143" s="153">
        <v>41954</v>
      </c>
      <c r="C143" s="153"/>
      <c r="D143" s="154" t="s">
        <v>633</v>
      </c>
      <c r="E143" s="155" t="s">
        <v>590</v>
      </c>
      <c r="F143" s="156">
        <v>59</v>
      </c>
      <c r="G143" s="155" t="s">
        <v>610</v>
      </c>
      <c r="H143" s="155">
        <v>76</v>
      </c>
      <c r="I143" s="157">
        <v>76</v>
      </c>
      <c r="J143" s="158" t="s">
        <v>611</v>
      </c>
      <c r="K143" s="159">
        <f t="shared" si="48"/>
        <v>17</v>
      </c>
      <c r="L143" s="160">
        <f t="shared" si="49"/>
        <v>0.28813559322033899</v>
      </c>
      <c r="M143" s="155" t="s">
        <v>581</v>
      </c>
      <c r="N143" s="161">
        <v>43032</v>
      </c>
      <c r="O143" s="1"/>
      <c r="P143" s="1"/>
      <c r="Q143" s="231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2">
        <v>16</v>
      </c>
      <c r="B144" s="153">
        <v>41954</v>
      </c>
      <c r="C144" s="153"/>
      <c r="D144" s="154" t="s">
        <v>622</v>
      </c>
      <c r="E144" s="155" t="s">
        <v>590</v>
      </c>
      <c r="F144" s="156">
        <v>99</v>
      </c>
      <c r="G144" s="155" t="s">
        <v>610</v>
      </c>
      <c r="H144" s="155">
        <v>120</v>
      </c>
      <c r="I144" s="157">
        <v>120</v>
      </c>
      <c r="J144" s="158" t="s">
        <v>599</v>
      </c>
      <c r="K144" s="159">
        <f t="shared" si="48"/>
        <v>21</v>
      </c>
      <c r="L144" s="160">
        <f t="shared" si="49"/>
        <v>0.21212121212121213</v>
      </c>
      <c r="M144" s="155" t="s">
        <v>581</v>
      </c>
      <c r="N144" s="161">
        <v>41960</v>
      </c>
      <c r="O144" s="1"/>
      <c r="P144" s="1"/>
      <c r="Q144" s="231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2">
        <v>17</v>
      </c>
      <c r="B145" s="153">
        <v>41956</v>
      </c>
      <c r="C145" s="153"/>
      <c r="D145" s="154" t="s">
        <v>634</v>
      </c>
      <c r="E145" s="155" t="s">
        <v>590</v>
      </c>
      <c r="F145" s="156">
        <v>22</v>
      </c>
      <c r="G145" s="155" t="s">
        <v>610</v>
      </c>
      <c r="H145" s="155">
        <v>33.549999999999997</v>
      </c>
      <c r="I145" s="157">
        <v>32</v>
      </c>
      <c r="J145" s="158" t="s">
        <v>635</v>
      </c>
      <c r="K145" s="159">
        <f t="shared" si="48"/>
        <v>11.549999999999997</v>
      </c>
      <c r="L145" s="160">
        <f t="shared" si="49"/>
        <v>0.52499999999999991</v>
      </c>
      <c r="M145" s="155" t="s">
        <v>581</v>
      </c>
      <c r="N145" s="161">
        <v>42188</v>
      </c>
      <c r="O145" s="1"/>
      <c r="P145" s="1"/>
      <c r="Q145" s="231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2">
        <v>18</v>
      </c>
      <c r="B146" s="153">
        <v>41976</v>
      </c>
      <c r="C146" s="153"/>
      <c r="D146" s="154" t="s">
        <v>636</v>
      </c>
      <c r="E146" s="155" t="s">
        <v>590</v>
      </c>
      <c r="F146" s="156">
        <v>440</v>
      </c>
      <c r="G146" s="155" t="s">
        <v>610</v>
      </c>
      <c r="H146" s="155">
        <v>520</v>
      </c>
      <c r="I146" s="157">
        <v>520</v>
      </c>
      <c r="J146" s="158" t="s">
        <v>637</v>
      </c>
      <c r="K146" s="159">
        <f t="shared" si="48"/>
        <v>80</v>
      </c>
      <c r="L146" s="160">
        <f t="shared" si="49"/>
        <v>0.18181818181818182</v>
      </c>
      <c r="M146" s="155" t="s">
        <v>581</v>
      </c>
      <c r="N146" s="161">
        <v>42208</v>
      </c>
      <c r="O146" s="1"/>
      <c r="P146" s="1"/>
      <c r="Q146" s="231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2">
        <v>19</v>
      </c>
      <c r="B147" s="153">
        <v>41976</v>
      </c>
      <c r="C147" s="153"/>
      <c r="D147" s="154" t="s">
        <v>638</v>
      </c>
      <c r="E147" s="155" t="s">
        <v>590</v>
      </c>
      <c r="F147" s="156">
        <v>360</v>
      </c>
      <c r="G147" s="155" t="s">
        <v>610</v>
      </c>
      <c r="H147" s="155">
        <v>427</v>
      </c>
      <c r="I147" s="157">
        <v>425</v>
      </c>
      <c r="J147" s="158" t="s">
        <v>639</v>
      </c>
      <c r="K147" s="159">
        <f t="shared" si="48"/>
        <v>67</v>
      </c>
      <c r="L147" s="160">
        <f t="shared" si="49"/>
        <v>0.18611111111111112</v>
      </c>
      <c r="M147" s="155" t="s">
        <v>581</v>
      </c>
      <c r="N147" s="161">
        <v>42058</v>
      </c>
      <c r="O147" s="1"/>
      <c r="P147" s="1"/>
      <c r="Q147" s="231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2">
        <v>20</v>
      </c>
      <c r="B148" s="153">
        <v>42012</v>
      </c>
      <c r="C148" s="153"/>
      <c r="D148" s="154" t="s">
        <v>640</v>
      </c>
      <c r="E148" s="155" t="s">
        <v>590</v>
      </c>
      <c r="F148" s="156">
        <v>360</v>
      </c>
      <c r="G148" s="155" t="s">
        <v>610</v>
      </c>
      <c r="H148" s="155">
        <v>455</v>
      </c>
      <c r="I148" s="157">
        <v>420</v>
      </c>
      <c r="J148" s="158" t="s">
        <v>641</v>
      </c>
      <c r="K148" s="159">
        <f t="shared" si="48"/>
        <v>95</v>
      </c>
      <c r="L148" s="160">
        <f t="shared" si="49"/>
        <v>0.2638888888888889</v>
      </c>
      <c r="M148" s="155" t="s">
        <v>581</v>
      </c>
      <c r="N148" s="161">
        <v>42024</v>
      </c>
      <c r="O148" s="1"/>
      <c r="P148" s="1"/>
      <c r="Q148" s="231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2">
        <v>21</v>
      </c>
      <c r="B149" s="153">
        <v>42012</v>
      </c>
      <c r="C149" s="153"/>
      <c r="D149" s="154" t="s">
        <v>642</v>
      </c>
      <c r="E149" s="155" t="s">
        <v>590</v>
      </c>
      <c r="F149" s="156">
        <v>130</v>
      </c>
      <c r="G149" s="155"/>
      <c r="H149" s="155">
        <v>175.5</v>
      </c>
      <c r="I149" s="157">
        <v>165</v>
      </c>
      <c r="J149" s="158" t="s">
        <v>643</v>
      </c>
      <c r="K149" s="159">
        <f t="shared" si="48"/>
        <v>45.5</v>
      </c>
      <c r="L149" s="160">
        <f t="shared" si="49"/>
        <v>0.35</v>
      </c>
      <c r="M149" s="155" t="s">
        <v>581</v>
      </c>
      <c r="N149" s="161">
        <v>43088</v>
      </c>
      <c r="O149" s="1"/>
      <c r="P149" s="1"/>
      <c r="Q149" s="231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2">
        <v>22</v>
      </c>
      <c r="B150" s="153">
        <v>42040</v>
      </c>
      <c r="C150" s="153"/>
      <c r="D150" s="154" t="s">
        <v>399</v>
      </c>
      <c r="E150" s="155" t="s">
        <v>578</v>
      </c>
      <c r="F150" s="156">
        <v>98</v>
      </c>
      <c r="G150" s="155"/>
      <c r="H150" s="155">
        <v>120</v>
      </c>
      <c r="I150" s="157">
        <v>120</v>
      </c>
      <c r="J150" s="158" t="s">
        <v>611</v>
      </c>
      <c r="K150" s="159">
        <f t="shared" si="48"/>
        <v>22</v>
      </c>
      <c r="L150" s="160">
        <f t="shared" si="49"/>
        <v>0.22448979591836735</v>
      </c>
      <c r="M150" s="155" t="s">
        <v>581</v>
      </c>
      <c r="N150" s="161">
        <v>42753</v>
      </c>
      <c r="O150" s="1"/>
      <c r="P150" s="1"/>
      <c r="Q150" s="231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2">
        <v>23</v>
      </c>
      <c r="B151" s="153">
        <v>42040</v>
      </c>
      <c r="C151" s="153"/>
      <c r="D151" s="154" t="s">
        <v>644</v>
      </c>
      <c r="E151" s="155" t="s">
        <v>578</v>
      </c>
      <c r="F151" s="156">
        <v>196</v>
      </c>
      <c r="G151" s="155"/>
      <c r="H151" s="155">
        <v>262</v>
      </c>
      <c r="I151" s="157">
        <v>255</v>
      </c>
      <c r="J151" s="158" t="s">
        <v>611</v>
      </c>
      <c r="K151" s="159">
        <f t="shared" si="48"/>
        <v>66</v>
      </c>
      <c r="L151" s="160">
        <f t="shared" si="49"/>
        <v>0.33673469387755101</v>
      </c>
      <c r="M151" s="155" t="s">
        <v>581</v>
      </c>
      <c r="N151" s="161">
        <v>42599</v>
      </c>
      <c r="O151" s="1"/>
      <c r="P151" s="1"/>
      <c r="Q151" s="231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62">
        <v>24</v>
      </c>
      <c r="B152" s="163">
        <v>42067</v>
      </c>
      <c r="C152" s="163"/>
      <c r="D152" s="164" t="s">
        <v>398</v>
      </c>
      <c r="E152" s="165" t="s">
        <v>578</v>
      </c>
      <c r="F152" s="166">
        <v>235</v>
      </c>
      <c r="G152" s="166"/>
      <c r="H152" s="167">
        <v>77</v>
      </c>
      <c r="I152" s="167" t="s">
        <v>645</v>
      </c>
      <c r="J152" s="168" t="s">
        <v>646</v>
      </c>
      <c r="K152" s="169">
        <f t="shared" si="48"/>
        <v>-158</v>
      </c>
      <c r="L152" s="170">
        <f t="shared" si="49"/>
        <v>-0.67234042553191486</v>
      </c>
      <c r="M152" s="166" t="s">
        <v>591</v>
      </c>
      <c r="N152" s="163">
        <v>43522</v>
      </c>
      <c r="O152" s="1"/>
      <c r="P152" s="1"/>
      <c r="Q152" s="231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2">
        <v>25</v>
      </c>
      <c r="B153" s="153">
        <v>42067</v>
      </c>
      <c r="C153" s="153"/>
      <c r="D153" s="154" t="s">
        <v>647</v>
      </c>
      <c r="E153" s="155" t="s">
        <v>578</v>
      </c>
      <c r="F153" s="156">
        <v>185</v>
      </c>
      <c r="G153" s="155"/>
      <c r="H153" s="155">
        <v>224</v>
      </c>
      <c r="I153" s="157" t="s">
        <v>648</v>
      </c>
      <c r="J153" s="158" t="s">
        <v>611</v>
      </c>
      <c r="K153" s="159">
        <f t="shared" si="48"/>
        <v>39</v>
      </c>
      <c r="L153" s="160">
        <f t="shared" si="49"/>
        <v>0.21081081081081082</v>
      </c>
      <c r="M153" s="155" t="s">
        <v>581</v>
      </c>
      <c r="N153" s="161">
        <v>42647</v>
      </c>
      <c r="O153" s="1"/>
      <c r="P153" s="1"/>
      <c r="Q153" s="231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62">
        <v>26</v>
      </c>
      <c r="B154" s="163">
        <v>42090</v>
      </c>
      <c r="C154" s="163"/>
      <c r="D154" s="171" t="s">
        <v>649</v>
      </c>
      <c r="E154" s="166" t="s">
        <v>578</v>
      </c>
      <c r="F154" s="166">
        <v>49.5</v>
      </c>
      <c r="G154" s="167"/>
      <c r="H154" s="167">
        <v>15.85</v>
      </c>
      <c r="I154" s="167">
        <v>67</v>
      </c>
      <c r="J154" s="168" t="s">
        <v>650</v>
      </c>
      <c r="K154" s="167">
        <f t="shared" si="48"/>
        <v>-33.65</v>
      </c>
      <c r="L154" s="172">
        <f t="shared" si="49"/>
        <v>-0.67979797979797973</v>
      </c>
      <c r="M154" s="166" t="s">
        <v>591</v>
      </c>
      <c r="N154" s="173">
        <v>43627</v>
      </c>
      <c r="O154" s="1"/>
      <c r="P154" s="1"/>
      <c r="Q154" s="231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2">
        <v>27</v>
      </c>
      <c r="B155" s="153">
        <v>42093</v>
      </c>
      <c r="C155" s="153"/>
      <c r="D155" s="154" t="s">
        <v>651</v>
      </c>
      <c r="E155" s="155" t="s">
        <v>578</v>
      </c>
      <c r="F155" s="156">
        <v>183.5</v>
      </c>
      <c r="G155" s="155"/>
      <c r="H155" s="155">
        <v>219</v>
      </c>
      <c r="I155" s="157">
        <v>218</v>
      </c>
      <c r="J155" s="158" t="s">
        <v>652</v>
      </c>
      <c r="K155" s="159">
        <f t="shared" si="48"/>
        <v>35.5</v>
      </c>
      <c r="L155" s="160">
        <f t="shared" si="49"/>
        <v>0.19346049046321526</v>
      </c>
      <c r="M155" s="155" t="s">
        <v>581</v>
      </c>
      <c r="N155" s="161">
        <v>42103</v>
      </c>
      <c r="O155" s="1"/>
      <c r="P155" s="1"/>
      <c r="Q155" s="231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2">
        <v>28</v>
      </c>
      <c r="B156" s="153">
        <v>42114</v>
      </c>
      <c r="C156" s="153"/>
      <c r="D156" s="154" t="s">
        <v>653</v>
      </c>
      <c r="E156" s="155" t="s">
        <v>578</v>
      </c>
      <c r="F156" s="156">
        <f>(227+237)/2</f>
        <v>232</v>
      </c>
      <c r="G156" s="155"/>
      <c r="H156" s="155">
        <v>298</v>
      </c>
      <c r="I156" s="157">
        <v>298</v>
      </c>
      <c r="J156" s="158" t="s">
        <v>611</v>
      </c>
      <c r="K156" s="159">
        <f t="shared" si="48"/>
        <v>66</v>
      </c>
      <c r="L156" s="160">
        <f t="shared" si="49"/>
        <v>0.28448275862068967</v>
      </c>
      <c r="M156" s="155" t="s">
        <v>581</v>
      </c>
      <c r="N156" s="161">
        <v>42823</v>
      </c>
      <c r="O156" s="1"/>
      <c r="P156" s="1"/>
      <c r="Q156" s="231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2">
        <v>29</v>
      </c>
      <c r="B157" s="153">
        <v>42128</v>
      </c>
      <c r="C157" s="153"/>
      <c r="D157" s="154" t="s">
        <v>654</v>
      </c>
      <c r="E157" s="155" t="s">
        <v>590</v>
      </c>
      <c r="F157" s="156">
        <v>385</v>
      </c>
      <c r="G157" s="155"/>
      <c r="H157" s="155">
        <f>212.5+331</f>
        <v>543.5</v>
      </c>
      <c r="I157" s="157">
        <v>510</v>
      </c>
      <c r="J157" s="158" t="s">
        <v>655</v>
      </c>
      <c r="K157" s="159">
        <f t="shared" si="48"/>
        <v>158.5</v>
      </c>
      <c r="L157" s="160">
        <f t="shared" si="49"/>
        <v>0.41168831168831171</v>
      </c>
      <c r="M157" s="155" t="s">
        <v>581</v>
      </c>
      <c r="N157" s="161">
        <v>42235</v>
      </c>
      <c r="O157" s="1"/>
      <c r="P157" s="1"/>
      <c r="Q157" s="231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2">
        <v>30</v>
      </c>
      <c r="B158" s="153">
        <v>42128</v>
      </c>
      <c r="C158" s="153"/>
      <c r="D158" s="154" t="s">
        <v>656</v>
      </c>
      <c r="E158" s="155" t="s">
        <v>590</v>
      </c>
      <c r="F158" s="156">
        <v>115.5</v>
      </c>
      <c r="G158" s="155"/>
      <c r="H158" s="155">
        <v>146</v>
      </c>
      <c r="I158" s="157">
        <v>142</v>
      </c>
      <c r="J158" s="158" t="s">
        <v>657</v>
      </c>
      <c r="K158" s="159">
        <f t="shared" si="48"/>
        <v>30.5</v>
      </c>
      <c r="L158" s="160">
        <f t="shared" si="49"/>
        <v>0.26406926406926406</v>
      </c>
      <c r="M158" s="155" t="s">
        <v>581</v>
      </c>
      <c r="N158" s="161">
        <v>42202</v>
      </c>
      <c r="O158" s="1"/>
      <c r="P158" s="1"/>
      <c r="Q158" s="231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2">
        <v>31</v>
      </c>
      <c r="B159" s="153">
        <v>42151</v>
      </c>
      <c r="C159" s="153"/>
      <c r="D159" s="154" t="s">
        <v>530</v>
      </c>
      <c r="E159" s="155" t="s">
        <v>590</v>
      </c>
      <c r="F159" s="156">
        <v>237.5</v>
      </c>
      <c r="G159" s="155"/>
      <c r="H159" s="155">
        <v>279.5</v>
      </c>
      <c r="I159" s="157">
        <v>278</v>
      </c>
      <c r="J159" s="158" t="s">
        <v>611</v>
      </c>
      <c r="K159" s="159">
        <f t="shared" si="48"/>
        <v>42</v>
      </c>
      <c r="L159" s="160">
        <f t="shared" si="49"/>
        <v>0.17684210526315788</v>
      </c>
      <c r="M159" s="155" t="s">
        <v>581</v>
      </c>
      <c r="N159" s="161">
        <v>42222</v>
      </c>
      <c r="O159" s="1"/>
      <c r="P159" s="1"/>
      <c r="Q159" s="231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2">
        <v>32</v>
      </c>
      <c r="B160" s="153">
        <v>42174</v>
      </c>
      <c r="C160" s="153"/>
      <c r="D160" s="154" t="s">
        <v>629</v>
      </c>
      <c r="E160" s="155" t="s">
        <v>578</v>
      </c>
      <c r="F160" s="156">
        <v>340</v>
      </c>
      <c r="G160" s="155"/>
      <c r="H160" s="155">
        <v>448</v>
      </c>
      <c r="I160" s="157">
        <v>448</v>
      </c>
      <c r="J160" s="158" t="s">
        <v>611</v>
      </c>
      <c r="K160" s="159">
        <f t="shared" si="48"/>
        <v>108</v>
      </c>
      <c r="L160" s="160">
        <f t="shared" si="49"/>
        <v>0.31764705882352939</v>
      </c>
      <c r="M160" s="155" t="s">
        <v>581</v>
      </c>
      <c r="N160" s="161">
        <v>43018</v>
      </c>
      <c r="O160" s="1"/>
      <c r="P160" s="1"/>
      <c r="Q160" s="231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2">
        <v>33</v>
      </c>
      <c r="B161" s="153">
        <v>42191</v>
      </c>
      <c r="C161" s="153"/>
      <c r="D161" s="154" t="s">
        <v>658</v>
      </c>
      <c r="E161" s="155" t="s">
        <v>578</v>
      </c>
      <c r="F161" s="156">
        <v>390</v>
      </c>
      <c r="G161" s="155"/>
      <c r="H161" s="155">
        <v>460</v>
      </c>
      <c r="I161" s="157">
        <v>460</v>
      </c>
      <c r="J161" s="158" t="s">
        <v>611</v>
      </c>
      <c r="K161" s="159">
        <f t="shared" si="48"/>
        <v>70</v>
      </c>
      <c r="L161" s="160">
        <f t="shared" si="49"/>
        <v>0.17948717948717949</v>
      </c>
      <c r="M161" s="155" t="s">
        <v>581</v>
      </c>
      <c r="N161" s="161">
        <v>42478</v>
      </c>
      <c r="O161" s="1"/>
      <c r="P161" s="1"/>
      <c r="Q161" s="231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2">
        <v>34</v>
      </c>
      <c r="B162" s="163">
        <v>42195</v>
      </c>
      <c r="C162" s="163"/>
      <c r="D162" s="164" t="s">
        <v>659</v>
      </c>
      <c r="E162" s="165" t="s">
        <v>578</v>
      </c>
      <c r="F162" s="166">
        <v>122.5</v>
      </c>
      <c r="G162" s="166"/>
      <c r="H162" s="167">
        <v>61</v>
      </c>
      <c r="I162" s="167">
        <v>172</v>
      </c>
      <c r="J162" s="168" t="s">
        <v>660</v>
      </c>
      <c r="K162" s="169">
        <f t="shared" si="48"/>
        <v>-61.5</v>
      </c>
      <c r="L162" s="170">
        <f t="shared" si="49"/>
        <v>-0.50204081632653064</v>
      </c>
      <c r="M162" s="166" t="s">
        <v>591</v>
      </c>
      <c r="N162" s="163">
        <v>43333</v>
      </c>
      <c r="O162" s="1"/>
      <c r="P162" s="1"/>
      <c r="Q162" s="231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2">
        <v>35</v>
      </c>
      <c r="B163" s="153">
        <v>42219</v>
      </c>
      <c r="C163" s="153"/>
      <c r="D163" s="154" t="s">
        <v>661</v>
      </c>
      <c r="E163" s="155" t="s">
        <v>578</v>
      </c>
      <c r="F163" s="156">
        <v>297.5</v>
      </c>
      <c r="G163" s="155"/>
      <c r="H163" s="155">
        <v>350</v>
      </c>
      <c r="I163" s="157">
        <v>360</v>
      </c>
      <c r="J163" s="158" t="s">
        <v>662</v>
      </c>
      <c r="K163" s="159">
        <f t="shared" si="48"/>
        <v>52.5</v>
      </c>
      <c r="L163" s="160">
        <f t="shared" si="49"/>
        <v>0.17647058823529413</v>
      </c>
      <c r="M163" s="155" t="s">
        <v>581</v>
      </c>
      <c r="N163" s="161">
        <v>42232</v>
      </c>
      <c r="O163" s="1"/>
      <c r="P163" s="1"/>
      <c r="Q163" s="231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2">
        <v>36</v>
      </c>
      <c r="B164" s="153">
        <v>42219</v>
      </c>
      <c r="C164" s="153"/>
      <c r="D164" s="154" t="s">
        <v>663</v>
      </c>
      <c r="E164" s="155" t="s">
        <v>578</v>
      </c>
      <c r="F164" s="156">
        <v>115.5</v>
      </c>
      <c r="G164" s="155"/>
      <c r="H164" s="155">
        <v>149</v>
      </c>
      <c r="I164" s="157">
        <v>140</v>
      </c>
      <c r="J164" s="158" t="s">
        <v>664</v>
      </c>
      <c r="K164" s="159">
        <f t="shared" si="48"/>
        <v>33.5</v>
      </c>
      <c r="L164" s="160">
        <f t="shared" si="49"/>
        <v>0.29004329004329005</v>
      </c>
      <c r="M164" s="155" t="s">
        <v>581</v>
      </c>
      <c r="N164" s="161">
        <v>42740</v>
      </c>
      <c r="O164" s="1"/>
      <c r="P164" s="1"/>
      <c r="Q164" s="231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2">
        <v>37</v>
      </c>
      <c r="B165" s="153">
        <v>42251</v>
      </c>
      <c r="C165" s="153"/>
      <c r="D165" s="154" t="s">
        <v>530</v>
      </c>
      <c r="E165" s="155" t="s">
        <v>578</v>
      </c>
      <c r="F165" s="156">
        <v>226</v>
      </c>
      <c r="G165" s="155"/>
      <c r="H165" s="155">
        <v>292</v>
      </c>
      <c r="I165" s="157">
        <v>292</v>
      </c>
      <c r="J165" s="158" t="s">
        <v>665</v>
      </c>
      <c r="K165" s="159">
        <f t="shared" si="48"/>
        <v>66</v>
      </c>
      <c r="L165" s="160">
        <f t="shared" si="49"/>
        <v>0.29203539823008851</v>
      </c>
      <c r="M165" s="155" t="s">
        <v>581</v>
      </c>
      <c r="N165" s="161">
        <v>42286</v>
      </c>
      <c r="O165" s="1"/>
      <c r="P165" s="1"/>
      <c r="Q165" s="231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2">
        <v>38</v>
      </c>
      <c r="B166" s="153">
        <v>42254</v>
      </c>
      <c r="C166" s="153"/>
      <c r="D166" s="154" t="s">
        <v>653</v>
      </c>
      <c r="E166" s="155" t="s">
        <v>578</v>
      </c>
      <c r="F166" s="156">
        <v>232.5</v>
      </c>
      <c r="G166" s="155"/>
      <c r="H166" s="155">
        <v>312.5</v>
      </c>
      <c r="I166" s="157">
        <v>310</v>
      </c>
      <c r="J166" s="158" t="s">
        <v>611</v>
      </c>
      <c r="K166" s="159">
        <f t="shared" si="48"/>
        <v>80</v>
      </c>
      <c r="L166" s="160">
        <f t="shared" si="49"/>
        <v>0.34408602150537637</v>
      </c>
      <c r="M166" s="155" t="s">
        <v>581</v>
      </c>
      <c r="N166" s="161">
        <v>42823</v>
      </c>
      <c r="O166" s="1"/>
      <c r="P166" s="1"/>
      <c r="Q166" s="231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2">
        <v>39</v>
      </c>
      <c r="B167" s="153">
        <v>42268</v>
      </c>
      <c r="C167" s="153"/>
      <c r="D167" s="154" t="s">
        <v>666</v>
      </c>
      <c r="E167" s="155" t="s">
        <v>578</v>
      </c>
      <c r="F167" s="156">
        <v>196.5</v>
      </c>
      <c r="G167" s="155"/>
      <c r="H167" s="155">
        <v>238</v>
      </c>
      <c r="I167" s="157">
        <v>238</v>
      </c>
      <c r="J167" s="158" t="s">
        <v>665</v>
      </c>
      <c r="K167" s="159">
        <f t="shared" si="48"/>
        <v>41.5</v>
      </c>
      <c r="L167" s="160">
        <f t="shared" si="49"/>
        <v>0.21119592875318066</v>
      </c>
      <c r="M167" s="155" t="s">
        <v>581</v>
      </c>
      <c r="N167" s="161">
        <v>42291</v>
      </c>
      <c r="O167" s="1"/>
      <c r="P167" s="1"/>
      <c r="Q167" s="231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2">
        <v>40</v>
      </c>
      <c r="B168" s="153">
        <v>42271</v>
      </c>
      <c r="C168" s="153"/>
      <c r="D168" s="154" t="s">
        <v>609</v>
      </c>
      <c r="E168" s="155" t="s">
        <v>578</v>
      </c>
      <c r="F168" s="156">
        <v>65</v>
      </c>
      <c r="G168" s="155"/>
      <c r="H168" s="155">
        <v>82</v>
      </c>
      <c r="I168" s="157">
        <v>82</v>
      </c>
      <c r="J168" s="158" t="s">
        <v>665</v>
      </c>
      <c r="K168" s="159">
        <f t="shared" si="48"/>
        <v>17</v>
      </c>
      <c r="L168" s="160">
        <f t="shared" si="49"/>
        <v>0.26153846153846155</v>
      </c>
      <c r="M168" s="155" t="s">
        <v>581</v>
      </c>
      <c r="N168" s="161">
        <v>42578</v>
      </c>
      <c r="O168" s="1"/>
      <c r="P168" s="1"/>
      <c r="Q168" s="231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2">
        <v>41</v>
      </c>
      <c r="B169" s="153">
        <v>42291</v>
      </c>
      <c r="C169" s="153"/>
      <c r="D169" s="154" t="s">
        <v>667</v>
      </c>
      <c r="E169" s="155" t="s">
        <v>578</v>
      </c>
      <c r="F169" s="156">
        <v>144</v>
      </c>
      <c r="G169" s="155"/>
      <c r="H169" s="155">
        <v>182.5</v>
      </c>
      <c r="I169" s="157">
        <v>181</v>
      </c>
      <c r="J169" s="158" t="s">
        <v>665</v>
      </c>
      <c r="K169" s="159">
        <f t="shared" si="48"/>
        <v>38.5</v>
      </c>
      <c r="L169" s="160">
        <f t="shared" si="49"/>
        <v>0.2673611111111111</v>
      </c>
      <c r="M169" s="155" t="s">
        <v>581</v>
      </c>
      <c r="N169" s="161">
        <v>42817</v>
      </c>
      <c r="O169" s="1"/>
      <c r="P169" s="1"/>
      <c r="Q169" s="231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2">
        <v>42</v>
      </c>
      <c r="B170" s="153">
        <v>42291</v>
      </c>
      <c r="C170" s="153"/>
      <c r="D170" s="154" t="s">
        <v>668</v>
      </c>
      <c r="E170" s="155" t="s">
        <v>578</v>
      </c>
      <c r="F170" s="156">
        <v>264</v>
      </c>
      <c r="G170" s="155"/>
      <c r="H170" s="155">
        <v>311</v>
      </c>
      <c r="I170" s="157">
        <v>311</v>
      </c>
      <c r="J170" s="158" t="s">
        <v>665</v>
      </c>
      <c r="K170" s="159">
        <f t="shared" si="48"/>
        <v>47</v>
      </c>
      <c r="L170" s="160">
        <f t="shared" si="49"/>
        <v>0.17803030303030304</v>
      </c>
      <c r="M170" s="155" t="s">
        <v>581</v>
      </c>
      <c r="N170" s="161">
        <v>42604</v>
      </c>
      <c r="O170" s="1"/>
      <c r="P170" s="1"/>
      <c r="Q170" s="231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2">
        <v>43</v>
      </c>
      <c r="B171" s="153">
        <v>42318</v>
      </c>
      <c r="C171" s="153"/>
      <c r="D171" s="154" t="s">
        <v>669</v>
      </c>
      <c r="E171" s="155" t="s">
        <v>590</v>
      </c>
      <c r="F171" s="156">
        <v>549.5</v>
      </c>
      <c r="G171" s="155"/>
      <c r="H171" s="155">
        <v>630</v>
      </c>
      <c r="I171" s="157">
        <v>630</v>
      </c>
      <c r="J171" s="158" t="s">
        <v>665</v>
      </c>
      <c r="K171" s="159">
        <f t="shared" si="48"/>
        <v>80.5</v>
      </c>
      <c r="L171" s="160">
        <f t="shared" si="49"/>
        <v>0.1464968152866242</v>
      </c>
      <c r="M171" s="155" t="s">
        <v>581</v>
      </c>
      <c r="N171" s="161">
        <v>42419</v>
      </c>
      <c r="O171" s="1"/>
      <c r="P171" s="1"/>
      <c r="Q171" s="231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2">
        <v>44</v>
      </c>
      <c r="B172" s="153">
        <v>42342</v>
      </c>
      <c r="C172" s="153"/>
      <c r="D172" s="154" t="s">
        <v>670</v>
      </c>
      <c r="E172" s="155" t="s">
        <v>578</v>
      </c>
      <c r="F172" s="156">
        <v>1027.5</v>
      </c>
      <c r="G172" s="155"/>
      <c r="H172" s="155">
        <v>1315</v>
      </c>
      <c r="I172" s="157">
        <v>1250</v>
      </c>
      <c r="J172" s="158" t="s">
        <v>665</v>
      </c>
      <c r="K172" s="159">
        <f t="shared" si="48"/>
        <v>287.5</v>
      </c>
      <c r="L172" s="160">
        <f t="shared" si="49"/>
        <v>0.27980535279805352</v>
      </c>
      <c r="M172" s="155" t="s">
        <v>581</v>
      </c>
      <c r="N172" s="161">
        <v>43244</v>
      </c>
      <c r="O172" s="1"/>
      <c r="P172" s="1"/>
      <c r="Q172" s="231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45</v>
      </c>
      <c r="B173" s="153">
        <v>42367</v>
      </c>
      <c r="C173" s="153"/>
      <c r="D173" s="154" t="s">
        <v>671</v>
      </c>
      <c r="E173" s="155" t="s">
        <v>578</v>
      </c>
      <c r="F173" s="156">
        <v>465</v>
      </c>
      <c r="G173" s="155"/>
      <c r="H173" s="155">
        <v>540</v>
      </c>
      <c r="I173" s="157">
        <v>540</v>
      </c>
      <c r="J173" s="158" t="s">
        <v>665</v>
      </c>
      <c r="K173" s="159">
        <f t="shared" si="48"/>
        <v>75</v>
      </c>
      <c r="L173" s="160">
        <f t="shared" si="49"/>
        <v>0.16129032258064516</v>
      </c>
      <c r="M173" s="155" t="s">
        <v>581</v>
      </c>
      <c r="N173" s="161">
        <v>42530</v>
      </c>
      <c r="O173" s="1"/>
      <c r="P173" s="1"/>
      <c r="Q173" s="231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2">
        <v>46</v>
      </c>
      <c r="B174" s="153">
        <v>42380</v>
      </c>
      <c r="C174" s="153"/>
      <c r="D174" s="154" t="s">
        <v>399</v>
      </c>
      <c r="E174" s="155" t="s">
        <v>590</v>
      </c>
      <c r="F174" s="156">
        <v>81</v>
      </c>
      <c r="G174" s="155"/>
      <c r="H174" s="155">
        <v>110</v>
      </c>
      <c r="I174" s="157">
        <v>110</v>
      </c>
      <c r="J174" s="158" t="s">
        <v>665</v>
      </c>
      <c r="K174" s="159">
        <f t="shared" si="48"/>
        <v>29</v>
      </c>
      <c r="L174" s="160">
        <f t="shared" si="49"/>
        <v>0.35802469135802467</v>
      </c>
      <c r="M174" s="155" t="s">
        <v>581</v>
      </c>
      <c r="N174" s="161">
        <v>42745</v>
      </c>
      <c r="O174" s="1"/>
      <c r="P174" s="1"/>
      <c r="Q174" s="231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2">
        <v>47</v>
      </c>
      <c r="B175" s="153">
        <v>42382</v>
      </c>
      <c r="C175" s="153"/>
      <c r="D175" s="154" t="s">
        <v>672</v>
      </c>
      <c r="E175" s="155" t="s">
        <v>590</v>
      </c>
      <c r="F175" s="156">
        <v>417.5</v>
      </c>
      <c r="G175" s="155"/>
      <c r="H175" s="155">
        <v>547</v>
      </c>
      <c r="I175" s="157">
        <v>535</v>
      </c>
      <c r="J175" s="158" t="s">
        <v>665</v>
      </c>
      <c r="K175" s="159">
        <f t="shared" si="48"/>
        <v>129.5</v>
      </c>
      <c r="L175" s="160">
        <f t="shared" si="49"/>
        <v>0.31017964071856285</v>
      </c>
      <c r="M175" s="155" t="s">
        <v>581</v>
      </c>
      <c r="N175" s="161">
        <v>42578</v>
      </c>
      <c r="O175" s="1"/>
      <c r="P175" s="1"/>
      <c r="Q175" s="231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2">
        <v>48</v>
      </c>
      <c r="B176" s="153">
        <v>42408</v>
      </c>
      <c r="C176" s="153"/>
      <c r="D176" s="154" t="s">
        <v>673</v>
      </c>
      <c r="E176" s="155" t="s">
        <v>578</v>
      </c>
      <c r="F176" s="156">
        <v>650</v>
      </c>
      <c r="G176" s="155"/>
      <c r="H176" s="155">
        <v>800</v>
      </c>
      <c r="I176" s="157">
        <v>800</v>
      </c>
      <c r="J176" s="158" t="s">
        <v>665</v>
      </c>
      <c r="K176" s="159">
        <f t="shared" si="48"/>
        <v>150</v>
      </c>
      <c r="L176" s="160">
        <f t="shared" si="49"/>
        <v>0.23076923076923078</v>
      </c>
      <c r="M176" s="155" t="s">
        <v>581</v>
      </c>
      <c r="N176" s="161">
        <v>43154</v>
      </c>
      <c r="O176" s="1"/>
      <c r="P176" s="1"/>
      <c r="Q176" s="231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2">
        <v>49</v>
      </c>
      <c r="B177" s="153">
        <v>42433</v>
      </c>
      <c r="C177" s="153"/>
      <c r="D177" s="154" t="s">
        <v>237</v>
      </c>
      <c r="E177" s="155" t="s">
        <v>578</v>
      </c>
      <c r="F177" s="156">
        <v>437.5</v>
      </c>
      <c r="G177" s="155"/>
      <c r="H177" s="155">
        <v>504.5</v>
      </c>
      <c r="I177" s="157">
        <v>522</v>
      </c>
      <c r="J177" s="158" t="s">
        <v>674</v>
      </c>
      <c r="K177" s="159">
        <f t="shared" si="48"/>
        <v>67</v>
      </c>
      <c r="L177" s="160">
        <f t="shared" si="49"/>
        <v>0.15314285714285714</v>
      </c>
      <c r="M177" s="155" t="s">
        <v>581</v>
      </c>
      <c r="N177" s="161">
        <v>42480</v>
      </c>
      <c r="O177" s="1"/>
      <c r="P177" s="1"/>
      <c r="Q177" s="231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2">
        <v>50</v>
      </c>
      <c r="B178" s="153">
        <v>42438</v>
      </c>
      <c r="C178" s="153"/>
      <c r="D178" s="154" t="s">
        <v>675</v>
      </c>
      <c r="E178" s="155" t="s">
        <v>578</v>
      </c>
      <c r="F178" s="156">
        <v>189.5</v>
      </c>
      <c r="G178" s="155"/>
      <c r="H178" s="155">
        <v>218</v>
      </c>
      <c r="I178" s="157">
        <v>218</v>
      </c>
      <c r="J178" s="158" t="s">
        <v>665</v>
      </c>
      <c r="K178" s="159">
        <f t="shared" si="48"/>
        <v>28.5</v>
      </c>
      <c r="L178" s="160">
        <f t="shared" si="49"/>
        <v>0.15039577836411611</v>
      </c>
      <c r="M178" s="155" t="s">
        <v>581</v>
      </c>
      <c r="N178" s="161">
        <v>43034</v>
      </c>
      <c r="O178" s="1"/>
      <c r="P178" s="1"/>
      <c r="Q178" s="231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2">
        <v>51</v>
      </c>
      <c r="B179" s="163">
        <v>42471</v>
      </c>
      <c r="C179" s="163"/>
      <c r="D179" s="171" t="s">
        <v>676</v>
      </c>
      <c r="E179" s="166" t="s">
        <v>578</v>
      </c>
      <c r="F179" s="166">
        <v>36.5</v>
      </c>
      <c r="G179" s="167"/>
      <c r="H179" s="167">
        <v>15.85</v>
      </c>
      <c r="I179" s="167">
        <v>60</v>
      </c>
      <c r="J179" s="168" t="s">
        <v>677</v>
      </c>
      <c r="K179" s="169">
        <f t="shared" si="48"/>
        <v>-20.65</v>
      </c>
      <c r="L179" s="170">
        <f t="shared" si="49"/>
        <v>-0.5657534246575342</v>
      </c>
      <c r="M179" s="166" t="s">
        <v>591</v>
      </c>
      <c r="N179" s="174">
        <v>43627</v>
      </c>
      <c r="O179" s="1"/>
      <c r="P179" s="1"/>
      <c r="Q179" s="231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2">
        <v>52</v>
      </c>
      <c r="B180" s="153">
        <v>42472</v>
      </c>
      <c r="C180" s="153"/>
      <c r="D180" s="154" t="s">
        <v>678</v>
      </c>
      <c r="E180" s="155" t="s">
        <v>578</v>
      </c>
      <c r="F180" s="156">
        <v>93</v>
      </c>
      <c r="G180" s="155"/>
      <c r="H180" s="155">
        <v>149</v>
      </c>
      <c r="I180" s="157">
        <v>140</v>
      </c>
      <c r="J180" s="158" t="s">
        <v>679</v>
      </c>
      <c r="K180" s="159">
        <f t="shared" si="48"/>
        <v>56</v>
      </c>
      <c r="L180" s="160">
        <f t="shared" si="49"/>
        <v>0.60215053763440862</v>
      </c>
      <c r="M180" s="155" t="s">
        <v>581</v>
      </c>
      <c r="N180" s="161">
        <v>42740</v>
      </c>
      <c r="O180" s="1"/>
      <c r="P180" s="1"/>
      <c r="Q180" s="231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2">
        <v>53</v>
      </c>
      <c r="B181" s="153">
        <v>42472</v>
      </c>
      <c r="C181" s="153"/>
      <c r="D181" s="154" t="s">
        <v>680</v>
      </c>
      <c r="E181" s="155" t="s">
        <v>578</v>
      </c>
      <c r="F181" s="156">
        <v>130</v>
      </c>
      <c r="G181" s="155"/>
      <c r="H181" s="155">
        <v>150</v>
      </c>
      <c r="I181" s="157" t="s">
        <v>681</v>
      </c>
      <c r="J181" s="158" t="s">
        <v>665</v>
      </c>
      <c r="K181" s="159">
        <f t="shared" si="48"/>
        <v>20</v>
      </c>
      <c r="L181" s="160">
        <f t="shared" si="49"/>
        <v>0.15384615384615385</v>
      </c>
      <c r="M181" s="155" t="s">
        <v>581</v>
      </c>
      <c r="N181" s="161">
        <v>42564</v>
      </c>
      <c r="O181" s="1"/>
      <c r="P181" s="1"/>
      <c r="Q181" s="231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2">
        <v>54</v>
      </c>
      <c r="B182" s="153">
        <v>42473</v>
      </c>
      <c r="C182" s="153"/>
      <c r="D182" s="154" t="s">
        <v>682</v>
      </c>
      <c r="E182" s="155" t="s">
        <v>578</v>
      </c>
      <c r="F182" s="156">
        <v>196</v>
      </c>
      <c r="G182" s="155"/>
      <c r="H182" s="155">
        <v>299</v>
      </c>
      <c r="I182" s="157">
        <v>299</v>
      </c>
      <c r="J182" s="158" t="s">
        <v>665</v>
      </c>
      <c r="K182" s="159">
        <v>103</v>
      </c>
      <c r="L182" s="160">
        <v>0.52551020408163296</v>
      </c>
      <c r="M182" s="155" t="s">
        <v>581</v>
      </c>
      <c r="N182" s="161">
        <v>42620</v>
      </c>
      <c r="O182" s="1"/>
      <c r="P182" s="1"/>
      <c r="Q182" s="231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2">
        <v>55</v>
      </c>
      <c r="B183" s="153">
        <v>42473</v>
      </c>
      <c r="C183" s="153"/>
      <c r="D183" s="154" t="s">
        <v>683</v>
      </c>
      <c r="E183" s="155" t="s">
        <v>578</v>
      </c>
      <c r="F183" s="156">
        <v>88</v>
      </c>
      <c r="G183" s="155"/>
      <c r="H183" s="155">
        <v>103</v>
      </c>
      <c r="I183" s="157">
        <v>103</v>
      </c>
      <c r="J183" s="158" t="s">
        <v>665</v>
      </c>
      <c r="K183" s="159">
        <v>15</v>
      </c>
      <c r="L183" s="160">
        <v>0.170454545454545</v>
      </c>
      <c r="M183" s="155" t="s">
        <v>581</v>
      </c>
      <c r="N183" s="161">
        <v>42530</v>
      </c>
      <c r="O183" s="1"/>
      <c r="P183" s="1"/>
      <c r="Q183" s="231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2">
        <v>56</v>
      </c>
      <c r="B184" s="153">
        <v>42492</v>
      </c>
      <c r="C184" s="153"/>
      <c r="D184" s="154" t="s">
        <v>684</v>
      </c>
      <c r="E184" s="155" t="s">
        <v>578</v>
      </c>
      <c r="F184" s="156">
        <v>127.5</v>
      </c>
      <c r="G184" s="155"/>
      <c r="H184" s="155">
        <v>148</v>
      </c>
      <c r="I184" s="157" t="s">
        <v>685</v>
      </c>
      <c r="J184" s="158" t="s">
        <v>665</v>
      </c>
      <c r="K184" s="159">
        <f t="shared" ref="K184:K188" si="50">H184-F184</f>
        <v>20.5</v>
      </c>
      <c r="L184" s="160">
        <f t="shared" ref="L184:L188" si="51">K184/F184</f>
        <v>0.16078431372549021</v>
      </c>
      <c r="M184" s="155" t="s">
        <v>581</v>
      </c>
      <c r="N184" s="161">
        <v>42564</v>
      </c>
      <c r="O184" s="1"/>
      <c r="P184" s="1"/>
      <c r="Q184" s="231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2">
        <v>57</v>
      </c>
      <c r="B185" s="153">
        <v>42493</v>
      </c>
      <c r="C185" s="153"/>
      <c r="D185" s="154" t="s">
        <v>686</v>
      </c>
      <c r="E185" s="155" t="s">
        <v>578</v>
      </c>
      <c r="F185" s="156">
        <v>675</v>
      </c>
      <c r="G185" s="155"/>
      <c r="H185" s="155">
        <v>815</v>
      </c>
      <c r="I185" s="157" t="s">
        <v>687</v>
      </c>
      <c r="J185" s="158" t="s">
        <v>665</v>
      </c>
      <c r="K185" s="159">
        <f t="shared" si="50"/>
        <v>140</v>
      </c>
      <c r="L185" s="160">
        <f t="shared" si="51"/>
        <v>0.2074074074074074</v>
      </c>
      <c r="M185" s="155" t="s">
        <v>581</v>
      </c>
      <c r="N185" s="161">
        <v>43154</v>
      </c>
      <c r="O185" s="1"/>
      <c r="P185" s="1"/>
      <c r="Q185" s="231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2">
        <v>58</v>
      </c>
      <c r="B186" s="163">
        <v>42522</v>
      </c>
      <c r="C186" s="163"/>
      <c r="D186" s="164" t="s">
        <v>688</v>
      </c>
      <c r="E186" s="165" t="s">
        <v>578</v>
      </c>
      <c r="F186" s="166">
        <v>500</v>
      </c>
      <c r="G186" s="166"/>
      <c r="H186" s="167">
        <v>232.5</v>
      </c>
      <c r="I186" s="167" t="s">
        <v>689</v>
      </c>
      <c r="J186" s="168" t="s">
        <v>690</v>
      </c>
      <c r="K186" s="169">
        <f t="shared" si="50"/>
        <v>-267.5</v>
      </c>
      <c r="L186" s="170">
        <f t="shared" si="51"/>
        <v>-0.53500000000000003</v>
      </c>
      <c r="M186" s="166" t="s">
        <v>591</v>
      </c>
      <c r="N186" s="163">
        <v>43735</v>
      </c>
      <c r="O186" s="1"/>
      <c r="P186" s="1"/>
      <c r="Q186" s="231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2">
        <v>59</v>
      </c>
      <c r="B187" s="153">
        <v>42527</v>
      </c>
      <c r="C187" s="153"/>
      <c r="D187" s="154" t="s">
        <v>532</v>
      </c>
      <c r="E187" s="155" t="s">
        <v>578</v>
      </c>
      <c r="F187" s="156">
        <v>110</v>
      </c>
      <c r="G187" s="155"/>
      <c r="H187" s="155">
        <v>126.5</v>
      </c>
      <c r="I187" s="157">
        <v>125</v>
      </c>
      <c r="J187" s="158" t="s">
        <v>617</v>
      </c>
      <c r="K187" s="159">
        <f t="shared" si="50"/>
        <v>16.5</v>
      </c>
      <c r="L187" s="160">
        <f t="shared" si="51"/>
        <v>0.15</v>
      </c>
      <c r="M187" s="155" t="s">
        <v>581</v>
      </c>
      <c r="N187" s="161">
        <v>42552</v>
      </c>
      <c r="O187" s="1"/>
      <c r="P187" s="1"/>
      <c r="Q187" s="231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2">
        <v>60</v>
      </c>
      <c r="B188" s="153">
        <v>42538</v>
      </c>
      <c r="C188" s="153"/>
      <c r="D188" s="154" t="s">
        <v>691</v>
      </c>
      <c r="E188" s="155" t="s">
        <v>578</v>
      </c>
      <c r="F188" s="156">
        <v>44</v>
      </c>
      <c r="G188" s="155"/>
      <c r="H188" s="155">
        <v>69.5</v>
      </c>
      <c r="I188" s="157">
        <v>69.5</v>
      </c>
      <c r="J188" s="158" t="s">
        <v>692</v>
      </c>
      <c r="K188" s="159">
        <f t="shared" si="50"/>
        <v>25.5</v>
      </c>
      <c r="L188" s="160">
        <f t="shared" si="51"/>
        <v>0.57954545454545459</v>
      </c>
      <c r="M188" s="155" t="s">
        <v>581</v>
      </c>
      <c r="N188" s="161">
        <v>42977</v>
      </c>
      <c r="O188" s="1"/>
      <c r="P188" s="1"/>
      <c r="Q188" s="231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2">
        <v>61</v>
      </c>
      <c r="B189" s="153">
        <v>42549</v>
      </c>
      <c r="C189" s="153"/>
      <c r="D189" s="154" t="s">
        <v>693</v>
      </c>
      <c r="E189" s="155" t="s">
        <v>578</v>
      </c>
      <c r="F189" s="156">
        <v>262.5</v>
      </c>
      <c r="G189" s="155"/>
      <c r="H189" s="155">
        <v>340</v>
      </c>
      <c r="I189" s="157">
        <v>333</v>
      </c>
      <c r="J189" s="158" t="s">
        <v>694</v>
      </c>
      <c r="K189" s="159">
        <v>77.5</v>
      </c>
      <c r="L189" s="160">
        <v>0.29523809523809502</v>
      </c>
      <c r="M189" s="155" t="s">
        <v>581</v>
      </c>
      <c r="N189" s="161">
        <v>43017</v>
      </c>
      <c r="O189" s="1"/>
      <c r="P189" s="1"/>
      <c r="Q189" s="231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2">
        <v>62</v>
      </c>
      <c r="B190" s="153">
        <v>42549</v>
      </c>
      <c r="C190" s="153"/>
      <c r="D190" s="154" t="s">
        <v>695</v>
      </c>
      <c r="E190" s="155" t="s">
        <v>578</v>
      </c>
      <c r="F190" s="156">
        <v>840</v>
      </c>
      <c r="G190" s="155"/>
      <c r="H190" s="155">
        <v>1230</v>
      </c>
      <c r="I190" s="157">
        <v>1230</v>
      </c>
      <c r="J190" s="158" t="s">
        <v>665</v>
      </c>
      <c r="K190" s="159">
        <v>390</v>
      </c>
      <c r="L190" s="160">
        <v>0.46428571428571402</v>
      </c>
      <c r="M190" s="155" t="s">
        <v>581</v>
      </c>
      <c r="N190" s="161">
        <v>42649</v>
      </c>
      <c r="O190" s="1"/>
      <c r="P190" s="1"/>
      <c r="Q190" s="231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75">
        <v>63</v>
      </c>
      <c r="B191" s="176">
        <v>42556</v>
      </c>
      <c r="C191" s="176"/>
      <c r="D191" s="177" t="s">
        <v>696</v>
      </c>
      <c r="E191" s="178" t="s">
        <v>578</v>
      </c>
      <c r="F191" s="178">
        <v>395</v>
      </c>
      <c r="G191" s="179"/>
      <c r="H191" s="179">
        <f>(468.5+342.5)/2</f>
        <v>405.5</v>
      </c>
      <c r="I191" s="179">
        <v>510</v>
      </c>
      <c r="J191" s="180" t="s">
        <v>697</v>
      </c>
      <c r="K191" s="181">
        <f t="shared" ref="K191:K197" si="52">H191-F191</f>
        <v>10.5</v>
      </c>
      <c r="L191" s="182">
        <f t="shared" ref="L191:L197" si="53">K191/F191</f>
        <v>2.6582278481012658E-2</v>
      </c>
      <c r="M191" s="178" t="s">
        <v>598</v>
      </c>
      <c r="N191" s="176">
        <v>43606</v>
      </c>
      <c r="O191" s="1"/>
      <c r="P191" s="1"/>
      <c r="Q191" s="231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2">
        <v>64</v>
      </c>
      <c r="B192" s="163">
        <v>42584</v>
      </c>
      <c r="C192" s="163"/>
      <c r="D192" s="164" t="s">
        <v>698</v>
      </c>
      <c r="E192" s="165" t="s">
        <v>590</v>
      </c>
      <c r="F192" s="166">
        <f>169.5-12.8</f>
        <v>156.69999999999999</v>
      </c>
      <c r="G192" s="166"/>
      <c r="H192" s="167">
        <v>77</v>
      </c>
      <c r="I192" s="167" t="s">
        <v>699</v>
      </c>
      <c r="J192" s="168" t="s">
        <v>700</v>
      </c>
      <c r="K192" s="169">
        <f t="shared" si="52"/>
        <v>-79.699999999999989</v>
      </c>
      <c r="L192" s="170">
        <f t="shared" si="53"/>
        <v>-0.50861518825781749</v>
      </c>
      <c r="M192" s="166" t="s">
        <v>591</v>
      </c>
      <c r="N192" s="163">
        <v>43522</v>
      </c>
      <c r="O192" s="1"/>
      <c r="P192" s="1"/>
      <c r="Q192" s="231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2">
        <v>65</v>
      </c>
      <c r="B193" s="163">
        <v>42586</v>
      </c>
      <c r="C193" s="163"/>
      <c r="D193" s="164" t="s">
        <v>701</v>
      </c>
      <c r="E193" s="165" t="s">
        <v>578</v>
      </c>
      <c r="F193" s="166">
        <v>400</v>
      </c>
      <c r="G193" s="166"/>
      <c r="H193" s="167">
        <v>305</v>
      </c>
      <c r="I193" s="167">
        <v>475</v>
      </c>
      <c r="J193" s="168" t="s">
        <v>702</v>
      </c>
      <c r="K193" s="169">
        <f t="shared" si="52"/>
        <v>-95</v>
      </c>
      <c r="L193" s="170">
        <f t="shared" si="53"/>
        <v>-0.23749999999999999</v>
      </c>
      <c r="M193" s="166" t="s">
        <v>591</v>
      </c>
      <c r="N193" s="163">
        <v>43606</v>
      </c>
      <c r="O193" s="1"/>
      <c r="P193" s="1"/>
      <c r="Q193" s="231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2">
        <v>66</v>
      </c>
      <c r="B194" s="153">
        <v>42593</v>
      </c>
      <c r="C194" s="153"/>
      <c r="D194" s="154" t="s">
        <v>703</v>
      </c>
      <c r="E194" s="155" t="s">
        <v>578</v>
      </c>
      <c r="F194" s="156">
        <v>86.5</v>
      </c>
      <c r="G194" s="155"/>
      <c r="H194" s="155">
        <v>130</v>
      </c>
      <c r="I194" s="157">
        <v>130</v>
      </c>
      <c r="J194" s="158" t="s">
        <v>704</v>
      </c>
      <c r="K194" s="159">
        <f t="shared" si="52"/>
        <v>43.5</v>
      </c>
      <c r="L194" s="160">
        <f t="shared" si="53"/>
        <v>0.50289017341040465</v>
      </c>
      <c r="M194" s="155" t="s">
        <v>581</v>
      </c>
      <c r="N194" s="161">
        <v>43091</v>
      </c>
      <c r="O194" s="1"/>
      <c r="P194" s="1"/>
      <c r="Q194" s="231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2">
        <v>67</v>
      </c>
      <c r="B195" s="163">
        <v>42600</v>
      </c>
      <c r="C195" s="163"/>
      <c r="D195" s="164" t="s">
        <v>122</v>
      </c>
      <c r="E195" s="165" t="s">
        <v>578</v>
      </c>
      <c r="F195" s="166">
        <v>133.5</v>
      </c>
      <c r="G195" s="166"/>
      <c r="H195" s="167">
        <v>126.5</v>
      </c>
      <c r="I195" s="167">
        <v>178</v>
      </c>
      <c r="J195" s="168" t="s">
        <v>705</v>
      </c>
      <c r="K195" s="169">
        <f t="shared" si="52"/>
        <v>-7</v>
      </c>
      <c r="L195" s="170">
        <f t="shared" si="53"/>
        <v>-5.2434456928838954E-2</v>
      </c>
      <c r="M195" s="166" t="s">
        <v>591</v>
      </c>
      <c r="N195" s="163">
        <v>42615</v>
      </c>
      <c r="O195" s="1"/>
      <c r="P195" s="1"/>
      <c r="Q195" s="231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2">
        <v>68</v>
      </c>
      <c r="B196" s="153">
        <v>42613</v>
      </c>
      <c r="C196" s="153"/>
      <c r="D196" s="154" t="s">
        <v>706</v>
      </c>
      <c r="E196" s="155" t="s">
        <v>578</v>
      </c>
      <c r="F196" s="156">
        <v>560</v>
      </c>
      <c r="G196" s="155"/>
      <c r="H196" s="155">
        <v>725</v>
      </c>
      <c r="I196" s="157">
        <v>725</v>
      </c>
      <c r="J196" s="158" t="s">
        <v>611</v>
      </c>
      <c r="K196" s="159">
        <f t="shared" si="52"/>
        <v>165</v>
      </c>
      <c r="L196" s="160">
        <f t="shared" si="53"/>
        <v>0.29464285714285715</v>
      </c>
      <c r="M196" s="155" t="s">
        <v>581</v>
      </c>
      <c r="N196" s="161">
        <v>42456</v>
      </c>
      <c r="O196" s="1"/>
      <c r="P196" s="1"/>
      <c r="Q196" s="231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2">
        <v>69</v>
      </c>
      <c r="B197" s="153">
        <v>42614</v>
      </c>
      <c r="C197" s="153"/>
      <c r="D197" s="154" t="s">
        <v>707</v>
      </c>
      <c r="E197" s="155" t="s">
        <v>578</v>
      </c>
      <c r="F197" s="156">
        <v>160.5</v>
      </c>
      <c r="G197" s="155"/>
      <c r="H197" s="155">
        <v>210</v>
      </c>
      <c r="I197" s="157">
        <v>210</v>
      </c>
      <c r="J197" s="158" t="s">
        <v>611</v>
      </c>
      <c r="K197" s="159">
        <f t="shared" si="52"/>
        <v>49.5</v>
      </c>
      <c r="L197" s="160">
        <f t="shared" si="53"/>
        <v>0.30841121495327101</v>
      </c>
      <c r="M197" s="155" t="s">
        <v>581</v>
      </c>
      <c r="N197" s="161">
        <v>42871</v>
      </c>
      <c r="O197" s="1"/>
      <c r="P197" s="1"/>
      <c r="Q197" s="231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2">
        <v>70</v>
      </c>
      <c r="B198" s="153">
        <v>42646</v>
      </c>
      <c r="C198" s="153"/>
      <c r="D198" s="154" t="s">
        <v>409</v>
      </c>
      <c r="E198" s="155" t="s">
        <v>578</v>
      </c>
      <c r="F198" s="156">
        <v>430</v>
      </c>
      <c r="G198" s="155"/>
      <c r="H198" s="155">
        <v>596</v>
      </c>
      <c r="I198" s="157">
        <v>575</v>
      </c>
      <c r="J198" s="158" t="s">
        <v>708</v>
      </c>
      <c r="K198" s="159">
        <v>166</v>
      </c>
      <c r="L198" s="160">
        <v>0.38604651162790699</v>
      </c>
      <c r="M198" s="155" t="s">
        <v>581</v>
      </c>
      <c r="N198" s="161">
        <v>42769</v>
      </c>
      <c r="O198" s="1"/>
      <c r="P198" s="1"/>
      <c r="Q198" s="231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2">
        <v>71</v>
      </c>
      <c r="B199" s="153">
        <v>42657</v>
      </c>
      <c r="C199" s="153"/>
      <c r="D199" s="154" t="s">
        <v>709</v>
      </c>
      <c r="E199" s="155" t="s">
        <v>578</v>
      </c>
      <c r="F199" s="156">
        <v>280</v>
      </c>
      <c r="G199" s="155"/>
      <c r="H199" s="155">
        <v>345</v>
      </c>
      <c r="I199" s="157">
        <v>345</v>
      </c>
      <c r="J199" s="158" t="s">
        <v>611</v>
      </c>
      <c r="K199" s="159">
        <f t="shared" ref="K199:K204" si="54">H199-F199</f>
        <v>65</v>
      </c>
      <c r="L199" s="160">
        <f t="shared" ref="L199:L200" si="55">K199/F199</f>
        <v>0.23214285714285715</v>
      </c>
      <c r="M199" s="155" t="s">
        <v>581</v>
      </c>
      <c r="N199" s="161">
        <v>42814</v>
      </c>
      <c r="O199" s="1"/>
      <c r="P199" s="1"/>
      <c r="Q199" s="231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2">
        <v>72</v>
      </c>
      <c r="B200" s="153">
        <v>42657</v>
      </c>
      <c r="C200" s="153"/>
      <c r="D200" s="154" t="s">
        <v>710</v>
      </c>
      <c r="E200" s="155" t="s">
        <v>578</v>
      </c>
      <c r="F200" s="156">
        <v>245</v>
      </c>
      <c r="G200" s="155"/>
      <c r="H200" s="155">
        <v>325.5</v>
      </c>
      <c r="I200" s="157">
        <v>330</v>
      </c>
      <c r="J200" s="158" t="s">
        <v>711</v>
      </c>
      <c r="K200" s="159">
        <f t="shared" si="54"/>
        <v>80.5</v>
      </c>
      <c r="L200" s="160">
        <f t="shared" si="55"/>
        <v>0.32857142857142857</v>
      </c>
      <c r="M200" s="155" t="s">
        <v>581</v>
      </c>
      <c r="N200" s="161">
        <v>42769</v>
      </c>
      <c r="O200" s="1"/>
      <c r="P200" s="1"/>
      <c r="Q200" s="231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2">
        <v>73</v>
      </c>
      <c r="B201" s="153">
        <v>42660</v>
      </c>
      <c r="C201" s="153"/>
      <c r="D201" s="154" t="s">
        <v>712</v>
      </c>
      <c r="E201" s="155" t="s">
        <v>578</v>
      </c>
      <c r="F201" s="156">
        <v>125</v>
      </c>
      <c r="G201" s="155"/>
      <c r="H201" s="155">
        <v>160</v>
      </c>
      <c r="I201" s="157">
        <v>160</v>
      </c>
      <c r="J201" s="158" t="s">
        <v>665</v>
      </c>
      <c r="K201" s="159">
        <f t="shared" si="54"/>
        <v>35</v>
      </c>
      <c r="L201" s="160">
        <v>0.28000000000000003</v>
      </c>
      <c r="M201" s="155" t="s">
        <v>581</v>
      </c>
      <c r="N201" s="161">
        <v>42803</v>
      </c>
      <c r="O201" s="1"/>
      <c r="P201" s="1"/>
      <c r="Q201" s="231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2">
        <v>74</v>
      </c>
      <c r="B202" s="153">
        <v>42660</v>
      </c>
      <c r="C202" s="153"/>
      <c r="D202" s="154" t="s">
        <v>713</v>
      </c>
      <c r="E202" s="155" t="s">
        <v>578</v>
      </c>
      <c r="F202" s="156">
        <v>114</v>
      </c>
      <c r="G202" s="155"/>
      <c r="H202" s="155">
        <v>145</v>
      </c>
      <c r="I202" s="157">
        <v>145</v>
      </c>
      <c r="J202" s="158" t="s">
        <v>665</v>
      </c>
      <c r="K202" s="159">
        <f t="shared" si="54"/>
        <v>31</v>
      </c>
      <c r="L202" s="160">
        <f t="shared" ref="L202:L204" si="56">K202/F202</f>
        <v>0.27192982456140352</v>
      </c>
      <c r="M202" s="155" t="s">
        <v>581</v>
      </c>
      <c r="N202" s="161">
        <v>42859</v>
      </c>
      <c r="O202" s="1"/>
      <c r="P202" s="1"/>
      <c r="Q202" s="231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2">
        <v>75</v>
      </c>
      <c r="B203" s="153">
        <v>42660</v>
      </c>
      <c r="C203" s="153"/>
      <c r="D203" s="154" t="s">
        <v>714</v>
      </c>
      <c r="E203" s="155" t="s">
        <v>578</v>
      </c>
      <c r="F203" s="156">
        <v>212</v>
      </c>
      <c r="G203" s="155"/>
      <c r="H203" s="155">
        <v>280</v>
      </c>
      <c r="I203" s="157">
        <v>276</v>
      </c>
      <c r="J203" s="158" t="s">
        <v>715</v>
      </c>
      <c r="K203" s="159">
        <f t="shared" si="54"/>
        <v>68</v>
      </c>
      <c r="L203" s="160">
        <f t="shared" si="56"/>
        <v>0.32075471698113206</v>
      </c>
      <c r="M203" s="155" t="s">
        <v>581</v>
      </c>
      <c r="N203" s="161">
        <v>42858</v>
      </c>
      <c r="O203" s="1"/>
      <c r="P203" s="1"/>
      <c r="Q203" s="231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2">
        <v>76</v>
      </c>
      <c r="B204" s="153">
        <v>42678</v>
      </c>
      <c r="C204" s="153"/>
      <c r="D204" s="154" t="s">
        <v>456</v>
      </c>
      <c r="E204" s="155" t="s">
        <v>578</v>
      </c>
      <c r="F204" s="156">
        <v>155</v>
      </c>
      <c r="G204" s="155"/>
      <c r="H204" s="155">
        <v>210</v>
      </c>
      <c r="I204" s="157">
        <v>210</v>
      </c>
      <c r="J204" s="158" t="s">
        <v>716</v>
      </c>
      <c r="K204" s="159">
        <f t="shared" si="54"/>
        <v>55</v>
      </c>
      <c r="L204" s="160">
        <f t="shared" si="56"/>
        <v>0.35483870967741937</v>
      </c>
      <c r="M204" s="155" t="s">
        <v>581</v>
      </c>
      <c r="N204" s="161">
        <v>42944</v>
      </c>
      <c r="O204" s="1"/>
      <c r="P204" s="1"/>
      <c r="Q204" s="231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2">
        <v>77</v>
      </c>
      <c r="B205" s="163">
        <v>42710</v>
      </c>
      <c r="C205" s="163"/>
      <c r="D205" s="164" t="s">
        <v>717</v>
      </c>
      <c r="E205" s="165" t="s">
        <v>578</v>
      </c>
      <c r="F205" s="166">
        <v>150.5</v>
      </c>
      <c r="G205" s="166"/>
      <c r="H205" s="167">
        <v>72.5</v>
      </c>
      <c r="I205" s="167">
        <v>174</v>
      </c>
      <c r="J205" s="168" t="s">
        <v>718</v>
      </c>
      <c r="K205" s="169">
        <v>-78</v>
      </c>
      <c r="L205" s="170">
        <v>-0.51827242524916906</v>
      </c>
      <c r="M205" s="166" t="s">
        <v>591</v>
      </c>
      <c r="N205" s="163">
        <v>43333</v>
      </c>
      <c r="O205" s="1"/>
      <c r="P205" s="1"/>
      <c r="Q205" s="231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2">
        <v>78</v>
      </c>
      <c r="B206" s="153">
        <v>42712</v>
      </c>
      <c r="C206" s="153"/>
      <c r="D206" s="154" t="s">
        <v>719</v>
      </c>
      <c r="E206" s="155" t="s">
        <v>578</v>
      </c>
      <c r="F206" s="156">
        <v>380</v>
      </c>
      <c r="G206" s="155"/>
      <c r="H206" s="155">
        <v>478</v>
      </c>
      <c r="I206" s="157">
        <v>468</v>
      </c>
      <c r="J206" s="158" t="s">
        <v>665</v>
      </c>
      <c r="K206" s="159">
        <f t="shared" ref="K206:K208" si="57">H206-F206</f>
        <v>98</v>
      </c>
      <c r="L206" s="160">
        <f t="shared" ref="L206:L208" si="58">K206/F206</f>
        <v>0.25789473684210529</v>
      </c>
      <c r="M206" s="155" t="s">
        <v>581</v>
      </c>
      <c r="N206" s="161">
        <v>43025</v>
      </c>
      <c r="O206" s="1"/>
      <c r="P206" s="1"/>
      <c r="Q206" s="231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2">
        <v>79</v>
      </c>
      <c r="B207" s="153">
        <v>42734</v>
      </c>
      <c r="C207" s="153"/>
      <c r="D207" s="154" t="s">
        <v>121</v>
      </c>
      <c r="E207" s="155" t="s">
        <v>578</v>
      </c>
      <c r="F207" s="156">
        <v>305</v>
      </c>
      <c r="G207" s="155"/>
      <c r="H207" s="155">
        <v>375</v>
      </c>
      <c r="I207" s="157">
        <v>375</v>
      </c>
      <c r="J207" s="158" t="s">
        <v>665</v>
      </c>
      <c r="K207" s="159">
        <f t="shared" si="57"/>
        <v>70</v>
      </c>
      <c r="L207" s="160">
        <f t="shared" si="58"/>
        <v>0.22950819672131148</v>
      </c>
      <c r="M207" s="155" t="s">
        <v>581</v>
      </c>
      <c r="N207" s="161">
        <v>42768</v>
      </c>
      <c r="O207" s="1"/>
      <c r="P207" s="1"/>
      <c r="Q207" s="231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2">
        <v>80</v>
      </c>
      <c r="B208" s="153">
        <v>42739</v>
      </c>
      <c r="C208" s="153"/>
      <c r="D208" s="154" t="s">
        <v>104</v>
      </c>
      <c r="E208" s="155" t="s">
        <v>578</v>
      </c>
      <c r="F208" s="156">
        <v>99.5</v>
      </c>
      <c r="G208" s="155"/>
      <c r="H208" s="155">
        <v>158</v>
      </c>
      <c r="I208" s="157">
        <v>158</v>
      </c>
      <c r="J208" s="158" t="s">
        <v>665</v>
      </c>
      <c r="K208" s="159">
        <f t="shared" si="57"/>
        <v>58.5</v>
      </c>
      <c r="L208" s="160">
        <f t="shared" si="58"/>
        <v>0.5879396984924623</v>
      </c>
      <c r="M208" s="155" t="s">
        <v>581</v>
      </c>
      <c r="N208" s="161">
        <v>42898</v>
      </c>
      <c r="O208" s="1"/>
      <c r="P208" s="1"/>
      <c r="Q208" s="231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2">
        <v>81</v>
      </c>
      <c r="B209" s="153">
        <v>42739</v>
      </c>
      <c r="C209" s="153"/>
      <c r="D209" s="154" t="s">
        <v>104</v>
      </c>
      <c r="E209" s="155" t="s">
        <v>578</v>
      </c>
      <c r="F209" s="156">
        <v>99.5</v>
      </c>
      <c r="G209" s="155"/>
      <c r="H209" s="155">
        <v>158</v>
      </c>
      <c r="I209" s="157">
        <v>158</v>
      </c>
      <c r="J209" s="158" t="s">
        <v>665</v>
      </c>
      <c r="K209" s="159">
        <v>58.5</v>
      </c>
      <c r="L209" s="160">
        <v>0.58793969849246197</v>
      </c>
      <c r="M209" s="155" t="s">
        <v>581</v>
      </c>
      <c r="N209" s="161">
        <v>42898</v>
      </c>
      <c r="O209" s="1"/>
      <c r="P209" s="1"/>
      <c r="Q209" s="231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2">
        <v>82</v>
      </c>
      <c r="B210" s="153">
        <v>42786</v>
      </c>
      <c r="C210" s="153"/>
      <c r="D210" s="154" t="s">
        <v>210</v>
      </c>
      <c r="E210" s="155" t="s">
        <v>578</v>
      </c>
      <c r="F210" s="156">
        <v>140.5</v>
      </c>
      <c r="G210" s="155"/>
      <c r="H210" s="155">
        <v>220</v>
      </c>
      <c r="I210" s="157">
        <v>220</v>
      </c>
      <c r="J210" s="158" t="s">
        <v>665</v>
      </c>
      <c r="K210" s="159">
        <f>H210-F210</f>
        <v>79.5</v>
      </c>
      <c r="L210" s="160">
        <f>K210/F210</f>
        <v>0.5658362989323843</v>
      </c>
      <c r="M210" s="155" t="s">
        <v>581</v>
      </c>
      <c r="N210" s="161">
        <v>42864</v>
      </c>
      <c r="O210" s="1"/>
      <c r="P210" s="1"/>
      <c r="Q210" s="231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2">
        <v>83</v>
      </c>
      <c r="B211" s="153">
        <v>42786</v>
      </c>
      <c r="C211" s="153"/>
      <c r="D211" s="154" t="s">
        <v>720</v>
      </c>
      <c r="E211" s="155" t="s">
        <v>578</v>
      </c>
      <c r="F211" s="156">
        <v>202.5</v>
      </c>
      <c r="G211" s="155"/>
      <c r="H211" s="155">
        <v>234</v>
      </c>
      <c r="I211" s="157">
        <v>234</v>
      </c>
      <c r="J211" s="158" t="s">
        <v>665</v>
      </c>
      <c r="K211" s="159">
        <v>31.5</v>
      </c>
      <c r="L211" s="160">
        <v>0.155555555555556</v>
      </c>
      <c r="M211" s="155" t="s">
        <v>581</v>
      </c>
      <c r="N211" s="161">
        <v>42836</v>
      </c>
      <c r="O211" s="1"/>
      <c r="P211" s="1"/>
      <c r="Q211" s="231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2">
        <v>84</v>
      </c>
      <c r="B212" s="153">
        <v>42818</v>
      </c>
      <c r="C212" s="153"/>
      <c r="D212" s="154" t="s">
        <v>721</v>
      </c>
      <c r="E212" s="155" t="s">
        <v>578</v>
      </c>
      <c r="F212" s="156">
        <v>300.5</v>
      </c>
      <c r="G212" s="155"/>
      <c r="H212" s="155">
        <v>417.5</v>
      </c>
      <c r="I212" s="157">
        <v>420</v>
      </c>
      <c r="J212" s="158" t="s">
        <v>722</v>
      </c>
      <c r="K212" s="159">
        <f>H212-F212</f>
        <v>117</v>
      </c>
      <c r="L212" s="160">
        <f>K212/F212</f>
        <v>0.38935108153078202</v>
      </c>
      <c r="M212" s="155" t="s">
        <v>581</v>
      </c>
      <c r="N212" s="161">
        <v>43070</v>
      </c>
      <c r="O212" s="1"/>
      <c r="P212" s="1"/>
      <c r="Q212" s="231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2">
        <v>85</v>
      </c>
      <c r="B213" s="153">
        <v>42818</v>
      </c>
      <c r="C213" s="153"/>
      <c r="D213" s="154" t="s">
        <v>695</v>
      </c>
      <c r="E213" s="155" t="s">
        <v>578</v>
      </c>
      <c r="F213" s="156">
        <v>850</v>
      </c>
      <c r="G213" s="155"/>
      <c r="H213" s="155">
        <v>1042.5</v>
      </c>
      <c r="I213" s="157">
        <v>1023</v>
      </c>
      <c r="J213" s="158" t="s">
        <v>723</v>
      </c>
      <c r="K213" s="159">
        <v>192.5</v>
      </c>
      <c r="L213" s="160">
        <v>0.22647058823529401</v>
      </c>
      <c r="M213" s="155" t="s">
        <v>581</v>
      </c>
      <c r="N213" s="161">
        <v>42830</v>
      </c>
      <c r="O213" s="1"/>
      <c r="P213" s="1"/>
      <c r="Q213" s="231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2">
        <v>86</v>
      </c>
      <c r="B214" s="153">
        <v>42830</v>
      </c>
      <c r="C214" s="153"/>
      <c r="D214" s="154" t="s">
        <v>487</v>
      </c>
      <c r="E214" s="155" t="s">
        <v>578</v>
      </c>
      <c r="F214" s="156">
        <v>785</v>
      </c>
      <c r="G214" s="155"/>
      <c r="H214" s="155">
        <v>930</v>
      </c>
      <c r="I214" s="157">
        <v>920</v>
      </c>
      <c r="J214" s="158" t="s">
        <v>724</v>
      </c>
      <c r="K214" s="159">
        <f>H214-F214</f>
        <v>145</v>
      </c>
      <c r="L214" s="160">
        <f>K214/F214</f>
        <v>0.18471337579617833</v>
      </c>
      <c r="M214" s="155" t="s">
        <v>581</v>
      </c>
      <c r="N214" s="161">
        <v>42976</v>
      </c>
      <c r="O214" s="1"/>
      <c r="P214" s="1"/>
      <c r="Q214" s="231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2">
        <v>87</v>
      </c>
      <c r="B215" s="163">
        <v>42831</v>
      </c>
      <c r="C215" s="163"/>
      <c r="D215" s="164" t="s">
        <v>725</v>
      </c>
      <c r="E215" s="165" t="s">
        <v>578</v>
      </c>
      <c r="F215" s="166">
        <v>40</v>
      </c>
      <c r="G215" s="166"/>
      <c r="H215" s="167">
        <v>13.1</v>
      </c>
      <c r="I215" s="167">
        <v>60</v>
      </c>
      <c r="J215" s="168" t="s">
        <v>726</v>
      </c>
      <c r="K215" s="169">
        <v>-26.9</v>
      </c>
      <c r="L215" s="170">
        <v>-0.67249999999999999</v>
      </c>
      <c r="M215" s="166" t="s">
        <v>591</v>
      </c>
      <c r="N215" s="163">
        <v>43138</v>
      </c>
      <c r="O215" s="1"/>
      <c r="P215" s="1"/>
      <c r="Q215" s="231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2">
        <v>88</v>
      </c>
      <c r="B216" s="153">
        <v>42837</v>
      </c>
      <c r="C216" s="153"/>
      <c r="D216" s="154" t="s">
        <v>102</v>
      </c>
      <c r="E216" s="155" t="s">
        <v>578</v>
      </c>
      <c r="F216" s="156">
        <v>289.5</v>
      </c>
      <c r="G216" s="155"/>
      <c r="H216" s="155">
        <v>354</v>
      </c>
      <c r="I216" s="157">
        <v>360</v>
      </c>
      <c r="J216" s="158" t="s">
        <v>727</v>
      </c>
      <c r="K216" s="159">
        <f t="shared" ref="K216:K224" si="59">H216-F216</f>
        <v>64.5</v>
      </c>
      <c r="L216" s="160">
        <f t="shared" ref="L216:L224" si="60">K216/F216</f>
        <v>0.22279792746113988</v>
      </c>
      <c r="M216" s="155" t="s">
        <v>581</v>
      </c>
      <c r="N216" s="161">
        <v>43040</v>
      </c>
      <c r="O216" s="1"/>
      <c r="P216" s="1"/>
      <c r="Q216" s="231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2">
        <v>89</v>
      </c>
      <c r="B217" s="153">
        <v>42845</v>
      </c>
      <c r="C217" s="153"/>
      <c r="D217" s="154" t="s">
        <v>428</v>
      </c>
      <c r="E217" s="155" t="s">
        <v>578</v>
      </c>
      <c r="F217" s="156">
        <v>700</v>
      </c>
      <c r="G217" s="155"/>
      <c r="H217" s="155">
        <v>840</v>
      </c>
      <c r="I217" s="157">
        <v>840</v>
      </c>
      <c r="J217" s="158" t="s">
        <v>728</v>
      </c>
      <c r="K217" s="159">
        <f t="shared" si="59"/>
        <v>140</v>
      </c>
      <c r="L217" s="160">
        <f t="shared" si="60"/>
        <v>0.2</v>
      </c>
      <c r="M217" s="155" t="s">
        <v>581</v>
      </c>
      <c r="N217" s="161">
        <v>42893</v>
      </c>
      <c r="O217" s="1"/>
      <c r="P217" s="1"/>
      <c r="Q217" s="231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2">
        <v>90</v>
      </c>
      <c r="B218" s="153">
        <v>42887</v>
      </c>
      <c r="C218" s="153"/>
      <c r="D218" s="154" t="s">
        <v>729</v>
      </c>
      <c r="E218" s="155" t="s">
        <v>578</v>
      </c>
      <c r="F218" s="156">
        <v>130</v>
      </c>
      <c r="G218" s="155"/>
      <c r="H218" s="155">
        <v>144.25</v>
      </c>
      <c r="I218" s="157">
        <v>170</v>
      </c>
      <c r="J218" s="158" t="s">
        <v>730</v>
      </c>
      <c r="K218" s="159">
        <f t="shared" si="59"/>
        <v>14.25</v>
      </c>
      <c r="L218" s="160">
        <f t="shared" si="60"/>
        <v>0.10961538461538461</v>
      </c>
      <c r="M218" s="155" t="s">
        <v>581</v>
      </c>
      <c r="N218" s="161">
        <v>43675</v>
      </c>
      <c r="O218" s="1"/>
      <c r="P218" s="1"/>
      <c r="Q218" s="231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2">
        <v>91</v>
      </c>
      <c r="B219" s="153">
        <v>42901</v>
      </c>
      <c r="C219" s="153"/>
      <c r="D219" s="154" t="s">
        <v>731</v>
      </c>
      <c r="E219" s="155" t="s">
        <v>578</v>
      </c>
      <c r="F219" s="156">
        <v>214.5</v>
      </c>
      <c r="G219" s="155"/>
      <c r="H219" s="155">
        <v>262</v>
      </c>
      <c r="I219" s="157">
        <v>262</v>
      </c>
      <c r="J219" s="158" t="s">
        <v>600</v>
      </c>
      <c r="K219" s="159">
        <f t="shared" si="59"/>
        <v>47.5</v>
      </c>
      <c r="L219" s="160">
        <f t="shared" si="60"/>
        <v>0.22144522144522144</v>
      </c>
      <c r="M219" s="155" t="s">
        <v>581</v>
      </c>
      <c r="N219" s="161">
        <v>42977</v>
      </c>
      <c r="O219" s="1"/>
      <c r="P219" s="1"/>
      <c r="Q219" s="231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3">
        <v>92</v>
      </c>
      <c r="B220" s="184">
        <v>42933</v>
      </c>
      <c r="C220" s="184"/>
      <c r="D220" s="185" t="s">
        <v>732</v>
      </c>
      <c r="E220" s="186" t="s">
        <v>578</v>
      </c>
      <c r="F220" s="187">
        <v>370</v>
      </c>
      <c r="G220" s="186"/>
      <c r="H220" s="186">
        <v>447.5</v>
      </c>
      <c r="I220" s="188">
        <v>450</v>
      </c>
      <c r="J220" s="189" t="s">
        <v>665</v>
      </c>
      <c r="K220" s="159">
        <f t="shared" si="59"/>
        <v>77.5</v>
      </c>
      <c r="L220" s="190">
        <f t="shared" si="60"/>
        <v>0.20945945945945946</v>
      </c>
      <c r="M220" s="186" t="s">
        <v>581</v>
      </c>
      <c r="N220" s="191">
        <v>43035</v>
      </c>
      <c r="O220" s="1"/>
      <c r="P220" s="1"/>
      <c r="Q220" s="231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3">
        <v>93</v>
      </c>
      <c r="B221" s="184">
        <v>42943</v>
      </c>
      <c r="C221" s="184"/>
      <c r="D221" s="185" t="s">
        <v>208</v>
      </c>
      <c r="E221" s="186" t="s">
        <v>578</v>
      </c>
      <c r="F221" s="187">
        <v>657.5</v>
      </c>
      <c r="G221" s="186"/>
      <c r="H221" s="186">
        <v>825</v>
      </c>
      <c r="I221" s="188">
        <v>820</v>
      </c>
      <c r="J221" s="189" t="s">
        <v>665</v>
      </c>
      <c r="K221" s="159">
        <f t="shared" si="59"/>
        <v>167.5</v>
      </c>
      <c r="L221" s="190">
        <f t="shared" si="60"/>
        <v>0.25475285171102663</v>
      </c>
      <c r="M221" s="186" t="s">
        <v>581</v>
      </c>
      <c r="N221" s="191">
        <v>43090</v>
      </c>
      <c r="O221" s="1"/>
      <c r="P221" s="1"/>
      <c r="Q221" s="231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2">
        <v>94</v>
      </c>
      <c r="B222" s="153">
        <v>42964</v>
      </c>
      <c r="C222" s="153"/>
      <c r="D222" s="154" t="s">
        <v>382</v>
      </c>
      <c r="E222" s="155" t="s">
        <v>578</v>
      </c>
      <c r="F222" s="156">
        <v>605</v>
      </c>
      <c r="G222" s="155"/>
      <c r="H222" s="155">
        <v>750</v>
      </c>
      <c r="I222" s="157">
        <v>750</v>
      </c>
      <c r="J222" s="158" t="s">
        <v>724</v>
      </c>
      <c r="K222" s="159">
        <f t="shared" si="59"/>
        <v>145</v>
      </c>
      <c r="L222" s="160">
        <f t="shared" si="60"/>
        <v>0.23966942148760331</v>
      </c>
      <c r="M222" s="155" t="s">
        <v>581</v>
      </c>
      <c r="N222" s="161">
        <v>43027</v>
      </c>
      <c r="O222" s="1"/>
      <c r="P222" s="1"/>
      <c r="Q222" s="231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62">
        <v>95</v>
      </c>
      <c r="B223" s="163">
        <v>42979</v>
      </c>
      <c r="C223" s="163"/>
      <c r="D223" s="171" t="s">
        <v>733</v>
      </c>
      <c r="E223" s="166" t="s">
        <v>578</v>
      </c>
      <c r="F223" s="166">
        <v>255</v>
      </c>
      <c r="G223" s="167"/>
      <c r="H223" s="167">
        <v>217.25</v>
      </c>
      <c r="I223" s="167">
        <v>320</v>
      </c>
      <c r="J223" s="168" t="s">
        <v>734</v>
      </c>
      <c r="K223" s="169">
        <f t="shared" si="59"/>
        <v>-37.75</v>
      </c>
      <c r="L223" s="172">
        <f t="shared" si="60"/>
        <v>-0.14803921568627451</v>
      </c>
      <c r="M223" s="166" t="s">
        <v>591</v>
      </c>
      <c r="N223" s="163">
        <v>43661</v>
      </c>
      <c r="O223" s="1"/>
      <c r="P223" s="1"/>
      <c r="Q223" s="231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2">
        <v>96</v>
      </c>
      <c r="B224" s="153">
        <v>42997</v>
      </c>
      <c r="C224" s="153"/>
      <c r="D224" s="154" t="s">
        <v>735</v>
      </c>
      <c r="E224" s="155" t="s">
        <v>578</v>
      </c>
      <c r="F224" s="156">
        <v>215</v>
      </c>
      <c r="G224" s="155"/>
      <c r="H224" s="155">
        <v>258</v>
      </c>
      <c r="I224" s="157">
        <v>258</v>
      </c>
      <c r="J224" s="158" t="s">
        <v>665</v>
      </c>
      <c r="K224" s="159">
        <f t="shared" si="59"/>
        <v>43</v>
      </c>
      <c r="L224" s="160">
        <f t="shared" si="60"/>
        <v>0.2</v>
      </c>
      <c r="M224" s="155" t="s">
        <v>581</v>
      </c>
      <c r="N224" s="161">
        <v>43040</v>
      </c>
      <c r="O224" s="1"/>
      <c r="P224" s="1"/>
      <c r="Q224" s="231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2">
        <v>97</v>
      </c>
      <c r="B225" s="153">
        <v>42997</v>
      </c>
      <c r="C225" s="153"/>
      <c r="D225" s="154" t="s">
        <v>735</v>
      </c>
      <c r="E225" s="155" t="s">
        <v>578</v>
      </c>
      <c r="F225" s="156">
        <v>215</v>
      </c>
      <c r="G225" s="155"/>
      <c r="H225" s="155">
        <v>258</v>
      </c>
      <c r="I225" s="157">
        <v>258</v>
      </c>
      <c r="J225" s="189" t="s">
        <v>665</v>
      </c>
      <c r="K225" s="159">
        <v>43</v>
      </c>
      <c r="L225" s="160">
        <v>0.2</v>
      </c>
      <c r="M225" s="155" t="s">
        <v>581</v>
      </c>
      <c r="N225" s="161">
        <v>43040</v>
      </c>
      <c r="O225" s="1"/>
      <c r="P225" s="1"/>
      <c r="Q225" s="231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3">
        <v>98</v>
      </c>
      <c r="B226" s="184">
        <v>42998</v>
      </c>
      <c r="C226" s="184"/>
      <c r="D226" s="185" t="s">
        <v>736</v>
      </c>
      <c r="E226" s="186" t="s">
        <v>578</v>
      </c>
      <c r="F226" s="156">
        <v>75</v>
      </c>
      <c r="G226" s="186"/>
      <c r="H226" s="186">
        <v>90</v>
      </c>
      <c r="I226" s="188">
        <v>90</v>
      </c>
      <c r="J226" s="158" t="s">
        <v>737</v>
      </c>
      <c r="K226" s="159">
        <f t="shared" ref="K226:K231" si="61">H226-F226</f>
        <v>15</v>
      </c>
      <c r="L226" s="160">
        <f t="shared" ref="L226:L231" si="62">K226/F226</f>
        <v>0.2</v>
      </c>
      <c r="M226" s="155" t="s">
        <v>581</v>
      </c>
      <c r="N226" s="161">
        <v>43019</v>
      </c>
      <c r="O226" s="1"/>
      <c r="P226" s="1"/>
      <c r="Q226" s="231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3">
        <v>99</v>
      </c>
      <c r="B227" s="184">
        <v>43011</v>
      </c>
      <c r="C227" s="184"/>
      <c r="D227" s="185" t="s">
        <v>738</v>
      </c>
      <c r="E227" s="186" t="s">
        <v>578</v>
      </c>
      <c r="F227" s="187">
        <v>315</v>
      </c>
      <c r="G227" s="186"/>
      <c r="H227" s="186">
        <v>392</v>
      </c>
      <c r="I227" s="188">
        <v>384</v>
      </c>
      <c r="J227" s="189" t="s">
        <v>739</v>
      </c>
      <c r="K227" s="159">
        <f t="shared" si="61"/>
        <v>77</v>
      </c>
      <c r="L227" s="190">
        <f t="shared" si="62"/>
        <v>0.24444444444444444</v>
      </c>
      <c r="M227" s="186" t="s">
        <v>581</v>
      </c>
      <c r="N227" s="191">
        <v>43017</v>
      </c>
      <c r="O227" s="1"/>
      <c r="P227" s="1"/>
      <c r="Q227" s="231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3">
        <v>100</v>
      </c>
      <c r="B228" s="184">
        <v>43013</v>
      </c>
      <c r="C228" s="184"/>
      <c r="D228" s="185" t="s">
        <v>460</v>
      </c>
      <c r="E228" s="186" t="s">
        <v>578</v>
      </c>
      <c r="F228" s="187">
        <v>145</v>
      </c>
      <c r="G228" s="186"/>
      <c r="H228" s="186">
        <v>179</v>
      </c>
      <c r="I228" s="188">
        <v>180</v>
      </c>
      <c r="J228" s="189" t="s">
        <v>740</v>
      </c>
      <c r="K228" s="159">
        <f t="shared" si="61"/>
        <v>34</v>
      </c>
      <c r="L228" s="190">
        <f t="shared" si="62"/>
        <v>0.23448275862068965</v>
      </c>
      <c r="M228" s="186" t="s">
        <v>581</v>
      </c>
      <c r="N228" s="191">
        <v>43025</v>
      </c>
      <c r="O228" s="1"/>
      <c r="P228" s="1"/>
      <c r="Q228" s="231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3">
        <v>101</v>
      </c>
      <c r="B229" s="184">
        <v>43014</v>
      </c>
      <c r="C229" s="184"/>
      <c r="D229" s="185" t="s">
        <v>357</v>
      </c>
      <c r="E229" s="186" t="s">
        <v>578</v>
      </c>
      <c r="F229" s="187">
        <v>256</v>
      </c>
      <c r="G229" s="186"/>
      <c r="H229" s="186">
        <v>323</v>
      </c>
      <c r="I229" s="188">
        <v>320</v>
      </c>
      <c r="J229" s="189" t="s">
        <v>665</v>
      </c>
      <c r="K229" s="159">
        <f t="shared" si="61"/>
        <v>67</v>
      </c>
      <c r="L229" s="190">
        <f t="shared" si="62"/>
        <v>0.26171875</v>
      </c>
      <c r="M229" s="186" t="s">
        <v>581</v>
      </c>
      <c r="N229" s="191">
        <v>43067</v>
      </c>
      <c r="O229" s="1"/>
      <c r="P229" s="1"/>
      <c r="Q229" s="231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3">
        <v>102</v>
      </c>
      <c r="B230" s="184">
        <v>43017</v>
      </c>
      <c r="C230" s="184"/>
      <c r="D230" s="185" t="s">
        <v>371</v>
      </c>
      <c r="E230" s="186" t="s">
        <v>578</v>
      </c>
      <c r="F230" s="187">
        <v>137.5</v>
      </c>
      <c r="G230" s="186"/>
      <c r="H230" s="186">
        <v>184</v>
      </c>
      <c r="I230" s="188">
        <v>183</v>
      </c>
      <c r="J230" s="189" t="s">
        <v>741</v>
      </c>
      <c r="K230" s="159">
        <f t="shared" si="61"/>
        <v>46.5</v>
      </c>
      <c r="L230" s="190">
        <f t="shared" si="62"/>
        <v>0.33818181818181819</v>
      </c>
      <c r="M230" s="186" t="s">
        <v>581</v>
      </c>
      <c r="N230" s="191">
        <v>43108</v>
      </c>
      <c r="O230" s="1"/>
      <c r="P230" s="1"/>
      <c r="Q230" s="231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3">
        <v>103</v>
      </c>
      <c r="B231" s="184">
        <v>43018</v>
      </c>
      <c r="C231" s="184"/>
      <c r="D231" s="185" t="s">
        <v>742</v>
      </c>
      <c r="E231" s="186" t="s">
        <v>578</v>
      </c>
      <c r="F231" s="187">
        <v>125.5</v>
      </c>
      <c r="G231" s="186"/>
      <c r="H231" s="186">
        <v>158</v>
      </c>
      <c r="I231" s="188">
        <v>155</v>
      </c>
      <c r="J231" s="189" t="s">
        <v>743</v>
      </c>
      <c r="K231" s="159">
        <f t="shared" si="61"/>
        <v>32.5</v>
      </c>
      <c r="L231" s="190">
        <f t="shared" si="62"/>
        <v>0.25896414342629481</v>
      </c>
      <c r="M231" s="186" t="s">
        <v>581</v>
      </c>
      <c r="N231" s="191">
        <v>43067</v>
      </c>
      <c r="O231" s="1"/>
      <c r="P231" s="1"/>
      <c r="Q231" s="231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3">
        <v>104</v>
      </c>
      <c r="B232" s="184">
        <v>43018</v>
      </c>
      <c r="C232" s="184"/>
      <c r="D232" s="185" t="s">
        <v>744</v>
      </c>
      <c r="E232" s="186" t="s">
        <v>578</v>
      </c>
      <c r="F232" s="187">
        <v>895</v>
      </c>
      <c r="G232" s="186"/>
      <c r="H232" s="186">
        <v>1122.5</v>
      </c>
      <c r="I232" s="188">
        <v>1078</v>
      </c>
      <c r="J232" s="189" t="s">
        <v>745</v>
      </c>
      <c r="K232" s="159">
        <v>227.5</v>
      </c>
      <c r="L232" s="190">
        <v>0.25418994413407803</v>
      </c>
      <c r="M232" s="186" t="s">
        <v>581</v>
      </c>
      <c r="N232" s="191">
        <v>43117</v>
      </c>
      <c r="O232" s="1"/>
      <c r="P232" s="1"/>
      <c r="Q232" s="231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3">
        <v>105</v>
      </c>
      <c r="B233" s="184">
        <v>43020</v>
      </c>
      <c r="C233" s="184"/>
      <c r="D233" s="185" t="s">
        <v>366</v>
      </c>
      <c r="E233" s="186" t="s">
        <v>578</v>
      </c>
      <c r="F233" s="187">
        <v>525</v>
      </c>
      <c r="G233" s="186"/>
      <c r="H233" s="186">
        <v>629</v>
      </c>
      <c r="I233" s="188">
        <v>629</v>
      </c>
      <c r="J233" s="189" t="s">
        <v>665</v>
      </c>
      <c r="K233" s="159">
        <v>104</v>
      </c>
      <c r="L233" s="190">
        <v>0.19809523809523799</v>
      </c>
      <c r="M233" s="186" t="s">
        <v>581</v>
      </c>
      <c r="N233" s="191">
        <v>43119</v>
      </c>
      <c r="O233" s="1"/>
      <c r="P233" s="1"/>
      <c r="Q233" s="231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3">
        <v>106</v>
      </c>
      <c r="B234" s="184">
        <v>43046</v>
      </c>
      <c r="C234" s="184"/>
      <c r="D234" s="185" t="s">
        <v>404</v>
      </c>
      <c r="E234" s="186" t="s">
        <v>578</v>
      </c>
      <c r="F234" s="187">
        <v>740</v>
      </c>
      <c r="G234" s="186"/>
      <c r="H234" s="186">
        <v>892.5</v>
      </c>
      <c r="I234" s="188">
        <v>900</v>
      </c>
      <c r="J234" s="189" t="s">
        <v>746</v>
      </c>
      <c r="K234" s="159">
        <f t="shared" ref="K234:K236" si="63">H234-F234</f>
        <v>152.5</v>
      </c>
      <c r="L234" s="190">
        <f t="shared" ref="L234:L236" si="64">K234/F234</f>
        <v>0.20608108108108109</v>
      </c>
      <c r="M234" s="186" t="s">
        <v>581</v>
      </c>
      <c r="N234" s="191">
        <v>43052</v>
      </c>
      <c r="O234" s="1"/>
      <c r="P234" s="1"/>
      <c r="Q234" s="231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2">
        <v>107</v>
      </c>
      <c r="B235" s="153">
        <v>43073</v>
      </c>
      <c r="C235" s="153"/>
      <c r="D235" s="154" t="s">
        <v>747</v>
      </c>
      <c r="E235" s="155" t="s">
        <v>578</v>
      </c>
      <c r="F235" s="156">
        <v>118.5</v>
      </c>
      <c r="G235" s="155"/>
      <c r="H235" s="155">
        <v>143.5</v>
      </c>
      <c r="I235" s="157">
        <v>145</v>
      </c>
      <c r="J235" s="158" t="s">
        <v>748</v>
      </c>
      <c r="K235" s="159">
        <f t="shared" si="63"/>
        <v>25</v>
      </c>
      <c r="L235" s="160">
        <f t="shared" si="64"/>
        <v>0.2109704641350211</v>
      </c>
      <c r="M235" s="155" t="s">
        <v>581</v>
      </c>
      <c r="N235" s="161">
        <v>43097</v>
      </c>
      <c r="O235" s="1"/>
      <c r="P235" s="1"/>
      <c r="Q235" s="231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62">
        <v>108</v>
      </c>
      <c r="B236" s="163">
        <v>43090</v>
      </c>
      <c r="C236" s="163"/>
      <c r="D236" s="164" t="s">
        <v>433</v>
      </c>
      <c r="E236" s="165" t="s">
        <v>578</v>
      </c>
      <c r="F236" s="166">
        <v>715</v>
      </c>
      <c r="G236" s="166"/>
      <c r="H236" s="167">
        <v>500</v>
      </c>
      <c r="I236" s="167">
        <v>872</v>
      </c>
      <c r="J236" s="168" t="s">
        <v>749</v>
      </c>
      <c r="K236" s="169">
        <f t="shared" si="63"/>
        <v>-215</v>
      </c>
      <c r="L236" s="170">
        <f t="shared" si="64"/>
        <v>-0.30069930069930068</v>
      </c>
      <c r="M236" s="166" t="s">
        <v>591</v>
      </c>
      <c r="N236" s="163">
        <v>43670</v>
      </c>
      <c r="O236" s="1"/>
      <c r="P236" s="1"/>
      <c r="Q236" s="231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2">
        <v>109</v>
      </c>
      <c r="B237" s="153">
        <v>43098</v>
      </c>
      <c r="C237" s="153"/>
      <c r="D237" s="154" t="s">
        <v>738</v>
      </c>
      <c r="E237" s="155" t="s">
        <v>578</v>
      </c>
      <c r="F237" s="156">
        <v>435</v>
      </c>
      <c r="G237" s="155"/>
      <c r="H237" s="155">
        <v>542.5</v>
      </c>
      <c r="I237" s="157">
        <v>539</v>
      </c>
      <c r="J237" s="158" t="s">
        <v>665</v>
      </c>
      <c r="K237" s="159">
        <v>107.5</v>
      </c>
      <c r="L237" s="160">
        <v>0.247126436781609</v>
      </c>
      <c r="M237" s="155" t="s">
        <v>581</v>
      </c>
      <c r="N237" s="161">
        <v>43206</v>
      </c>
      <c r="O237" s="1"/>
      <c r="P237" s="1"/>
      <c r="Q237" s="231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2">
        <v>110</v>
      </c>
      <c r="B238" s="153">
        <v>43098</v>
      </c>
      <c r="C238" s="153"/>
      <c r="D238" s="154" t="s">
        <v>548</v>
      </c>
      <c r="E238" s="155" t="s">
        <v>578</v>
      </c>
      <c r="F238" s="156">
        <v>885</v>
      </c>
      <c r="G238" s="155"/>
      <c r="H238" s="155">
        <v>1090</v>
      </c>
      <c r="I238" s="157">
        <v>1084</v>
      </c>
      <c r="J238" s="158" t="s">
        <v>665</v>
      </c>
      <c r="K238" s="159">
        <v>205</v>
      </c>
      <c r="L238" s="160">
        <v>0.23163841807909599</v>
      </c>
      <c r="M238" s="155" t="s">
        <v>581</v>
      </c>
      <c r="N238" s="161">
        <v>43213</v>
      </c>
      <c r="O238" s="1"/>
      <c r="P238" s="1"/>
      <c r="Q238" s="231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92">
        <v>111</v>
      </c>
      <c r="B239" s="193">
        <v>43192</v>
      </c>
      <c r="C239" s="193"/>
      <c r="D239" s="171" t="s">
        <v>750</v>
      </c>
      <c r="E239" s="166" t="s">
        <v>578</v>
      </c>
      <c r="F239" s="194">
        <v>478.5</v>
      </c>
      <c r="G239" s="166"/>
      <c r="H239" s="166">
        <v>442</v>
      </c>
      <c r="I239" s="167">
        <v>613</v>
      </c>
      <c r="J239" s="168" t="s">
        <v>751</v>
      </c>
      <c r="K239" s="169">
        <f t="shared" ref="K239:K242" si="65">H239-F239</f>
        <v>-36.5</v>
      </c>
      <c r="L239" s="170">
        <f t="shared" ref="L239:L242" si="66">K239/F239</f>
        <v>-7.6280041797283177E-2</v>
      </c>
      <c r="M239" s="166" t="s">
        <v>591</v>
      </c>
      <c r="N239" s="163">
        <v>43762</v>
      </c>
      <c r="O239" s="1"/>
      <c r="P239" s="1"/>
      <c r="Q239" s="231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62">
        <v>112</v>
      </c>
      <c r="B240" s="163">
        <v>43194</v>
      </c>
      <c r="C240" s="163"/>
      <c r="D240" s="164" t="s">
        <v>752</v>
      </c>
      <c r="E240" s="165" t="s">
        <v>578</v>
      </c>
      <c r="F240" s="166">
        <f>141.5-7.3</f>
        <v>134.19999999999999</v>
      </c>
      <c r="G240" s="166"/>
      <c r="H240" s="167">
        <v>77</v>
      </c>
      <c r="I240" s="167">
        <v>180</v>
      </c>
      <c r="J240" s="168" t="s">
        <v>753</v>
      </c>
      <c r="K240" s="169">
        <f t="shared" si="65"/>
        <v>-57.199999999999989</v>
      </c>
      <c r="L240" s="170">
        <f t="shared" si="66"/>
        <v>-0.42622950819672129</v>
      </c>
      <c r="M240" s="166" t="s">
        <v>591</v>
      </c>
      <c r="N240" s="163">
        <v>43522</v>
      </c>
      <c r="O240" s="1"/>
      <c r="P240" s="1"/>
      <c r="Q240" s="231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62">
        <v>113</v>
      </c>
      <c r="B241" s="163">
        <v>43209</v>
      </c>
      <c r="C241" s="163"/>
      <c r="D241" s="164" t="s">
        <v>754</v>
      </c>
      <c r="E241" s="165" t="s">
        <v>578</v>
      </c>
      <c r="F241" s="166">
        <v>430</v>
      </c>
      <c r="G241" s="166"/>
      <c r="H241" s="167">
        <v>220</v>
      </c>
      <c r="I241" s="167">
        <v>537</v>
      </c>
      <c r="J241" s="168" t="s">
        <v>755</v>
      </c>
      <c r="K241" s="169">
        <f t="shared" si="65"/>
        <v>-210</v>
      </c>
      <c r="L241" s="170">
        <f t="shared" si="66"/>
        <v>-0.48837209302325579</v>
      </c>
      <c r="M241" s="166" t="s">
        <v>591</v>
      </c>
      <c r="N241" s="163">
        <v>43252</v>
      </c>
      <c r="O241" s="1"/>
      <c r="P241" s="1"/>
      <c r="Q241" s="231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3">
        <v>114</v>
      </c>
      <c r="B242" s="184">
        <v>43220</v>
      </c>
      <c r="C242" s="184"/>
      <c r="D242" s="185" t="s">
        <v>756</v>
      </c>
      <c r="E242" s="186" t="s">
        <v>578</v>
      </c>
      <c r="F242" s="186">
        <v>153.5</v>
      </c>
      <c r="G242" s="186"/>
      <c r="H242" s="186">
        <v>196</v>
      </c>
      <c r="I242" s="188">
        <v>196</v>
      </c>
      <c r="J242" s="158" t="s">
        <v>757</v>
      </c>
      <c r="K242" s="159">
        <f t="shared" si="65"/>
        <v>42.5</v>
      </c>
      <c r="L242" s="160">
        <f t="shared" si="66"/>
        <v>0.27687296416938112</v>
      </c>
      <c r="M242" s="155" t="s">
        <v>581</v>
      </c>
      <c r="N242" s="161">
        <v>43605</v>
      </c>
      <c r="O242" s="1"/>
      <c r="P242" s="1"/>
      <c r="Q242" s="231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62">
        <v>115</v>
      </c>
      <c r="B243" s="163">
        <v>43306</v>
      </c>
      <c r="C243" s="163"/>
      <c r="D243" s="164" t="s">
        <v>725</v>
      </c>
      <c r="E243" s="165" t="s">
        <v>578</v>
      </c>
      <c r="F243" s="166">
        <v>27.5</v>
      </c>
      <c r="G243" s="166"/>
      <c r="H243" s="167">
        <v>13.1</v>
      </c>
      <c r="I243" s="167">
        <v>60</v>
      </c>
      <c r="J243" s="168" t="s">
        <v>758</v>
      </c>
      <c r="K243" s="169">
        <v>-14.4</v>
      </c>
      <c r="L243" s="170">
        <v>-0.52363636363636401</v>
      </c>
      <c r="M243" s="166" t="s">
        <v>591</v>
      </c>
      <c r="N243" s="163">
        <v>43138</v>
      </c>
      <c r="O243" s="1"/>
      <c r="P243" s="1"/>
      <c r="Q243" s="231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2">
        <v>116</v>
      </c>
      <c r="B244" s="193">
        <v>43318</v>
      </c>
      <c r="C244" s="193"/>
      <c r="D244" s="171" t="s">
        <v>759</v>
      </c>
      <c r="E244" s="166" t="s">
        <v>578</v>
      </c>
      <c r="F244" s="166">
        <v>148.5</v>
      </c>
      <c r="G244" s="166"/>
      <c r="H244" s="166">
        <v>102</v>
      </c>
      <c r="I244" s="167">
        <v>182</v>
      </c>
      <c r="J244" s="168" t="s">
        <v>760</v>
      </c>
      <c r="K244" s="169">
        <f>H244-F244</f>
        <v>-46.5</v>
      </c>
      <c r="L244" s="170">
        <f>K244/F244</f>
        <v>-0.31313131313131315</v>
      </c>
      <c r="M244" s="166" t="s">
        <v>591</v>
      </c>
      <c r="N244" s="163">
        <v>43661</v>
      </c>
      <c r="O244" s="1"/>
      <c r="P244" s="1"/>
      <c r="Q244" s="231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2">
        <v>117</v>
      </c>
      <c r="B245" s="153">
        <v>43335</v>
      </c>
      <c r="C245" s="153"/>
      <c r="D245" s="154" t="s">
        <v>761</v>
      </c>
      <c r="E245" s="155" t="s">
        <v>578</v>
      </c>
      <c r="F245" s="186">
        <v>285</v>
      </c>
      <c r="G245" s="155"/>
      <c r="H245" s="155">
        <v>355</v>
      </c>
      <c r="I245" s="157">
        <v>364</v>
      </c>
      <c r="J245" s="158" t="s">
        <v>762</v>
      </c>
      <c r="K245" s="159">
        <v>70</v>
      </c>
      <c r="L245" s="160">
        <v>0.24561403508771901</v>
      </c>
      <c r="M245" s="155" t="s">
        <v>581</v>
      </c>
      <c r="N245" s="161">
        <v>43455</v>
      </c>
      <c r="O245" s="1"/>
      <c r="P245" s="1"/>
      <c r="Q245" s="231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2">
        <v>118</v>
      </c>
      <c r="B246" s="153">
        <v>43341</v>
      </c>
      <c r="C246" s="153"/>
      <c r="D246" s="154" t="s">
        <v>394</v>
      </c>
      <c r="E246" s="155" t="s">
        <v>578</v>
      </c>
      <c r="F246" s="186">
        <v>525</v>
      </c>
      <c r="G246" s="155"/>
      <c r="H246" s="155">
        <v>585</v>
      </c>
      <c r="I246" s="157">
        <v>635</v>
      </c>
      <c r="J246" s="158" t="s">
        <v>763</v>
      </c>
      <c r="K246" s="159">
        <f t="shared" ref="K246:K297" si="67">H246-F246</f>
        <v>60</v>
      </c>
      <c r="L246" s="160">
        <f t="shared" ref="L246:L297" si="68">K246/F246</f>
        <v>0.11428571428571428</v>
      </c>
      <c r="M246" s="155" t="s">
        <v>581</v>
      </c>
      <c r="N246" s="161">
        <v>43662</v>
      </c>
      <c r="O246" s="1"/>
      <c r="P246" s="1"/>
      <c r="Q246" s="231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2">
        <v>119</v>
      </c>
      <c r="B247" s="153">
        <v>43395</v>
      </c>
      <c r="C247" s="153"/>
      <c r="D247" s="154" t="s">
        <v>382</v>
      </c>
      <c r="E247" s="155" t="s">
        <v>578</v>
      </c>
      <c r="F247" s="186">
        <v>475</v>
      </c>
      <c r="G247" s="155"/>
      <c r="H247" s="155">
        <v>574</v>
      </c>
      <c r="I247" s="157">
        <v>570</v>
      </c>
      <c r="J247" s="158" t="s">
        <v>665</v>
      </c>
      <c r="K247" s="159">
        <f t="shared" si="67"/>
        <v>99</v>
      </c>
      <c r="L247" s="160">
        <f t="shared" si="68"/>
        <v>0.20842105263157895</v>
      </c>
      <c r="M247" s="155" t="s">
        <v>581</v>
      </c>
      <c r="N247" s="161">
        <v>43403</v>
      </c>
      <c r="O247" s="1"/>
      <c r="P247" s="1"/>
      <c r="Q247" s="231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3">
        <v>120</v>
      </c>
      <c r="B248" s="184">
        <v>43397</v>
      </c>
      <c r="C248" s="184"/>
      <c r="D248" s="185" t="s">
        <v>764</v>
      </c>
      <c r="E248" s="186" t="s">
        <v>578</v>
      </c>
      <c r="F248" s="186">
        <v>707.5</v>
      </c>
      <c r="G248" s="186"/>
      <c r="H248" s="186">
        <v>872</v>
      </c>
      <c r="I248" s="188">
        <v>872</v>
      </c>
      <c r="J248" s="189" t="s">
        <v>665</v>
      </c>
      <c r="K248" s="159">
        <f t="shared" si="67"/>
        <v>164.5</v>
      </c>
      <c r="L248" s="190">
        <f t="shared" si="68"/>
        <v>0.23250883392226149</v>
      </c>
      <c r="M248" s="186" t="s">
        <v>581</v>
      </c>
      <c r="N248" s="191">
        <v>43482</v>
      </c>
      <c r="O248" s="1"/>
      <c r="P248" s="1"/>
      <c r="Q248" s="231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3">
        <v>121</v>
      </c>
      <c r="B249" s="184">
        <v>43398</v>
      </c>
      <c r="C249" s="184"/>
      <c r="D249" s="185" t="s">
        <v>765</v>
      </c>
      <c r="E249" s="186" t="s">
        <v>578</v>
      </c>
      <c r="F249" s="186">
        <v>162</v>
      </c>
      <c r="G249" s="186"/>
      <c r="H249" s="186">
        <v>204</v>
      </c>
      <c r="I249" s="188">
        <v>209</v>
      </c>
      <c r="J249" s="189" t="s">
        <v>766</v>
      </c>
      <c r="K249" s="159">
        <f t="shared" si="67"/>
        <v>42</v>
      </c>
      <c r="L249" s="190">
        <f t="shared" si="68"/>
        <v>0.25925925925925924</v>
      </c>
      <c r="M249" s="186" t="s">
        <v>581</v>
      </c>
      <c r="N249" s="191">
        <v>43539</v>
      </c>
      <c r="O249" s="1"/>
      <c r="P249" s="1"/>
      <c r="Q249" s="231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3">
        <v>122</v>
      </c>
      <c r="B250" s="184">
        <v>43399</v>
      </c>
      <c r="C250" s="184"/>
      <c r="D250" s="185" t="s">
        <v>480</v>
      </c>
      <c r="E250" s="186" t="s">
        <v>578</v>
      </c>
      <c r="F250" s="186">
        <v>240</v>
      </c>
      <c r="G250" s="186"/>
      <c r="H250" s="186">
        <v>297</v>
      </c>
      <c r="I250" s="188">
        <v>297</v>
      </c>
      <c r="J250" s="189" t="s">
        <v>665</v>
      </c>
      <c r="K250" s="195">
        <f t="shared" si="67"/>
        <v>57</v>
      </c>
      <c r="L250" s="190">
        <f t="shared" si="68"/>
        <v>0.23749999999999999</v>
      </c>
      <c r="M250" s="186" t="s">
        <v>581</v>
      </c>
      <c r="N250" s="191">
        <v>43417</v>
      </c>
      <c r="O250" s="1"/>
      <c r="P250" s="1"/>
      <c r="Q250" s="231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2">
        <v>123</v>
      </c>
      <c r="B251" s="153">
        <v>43439</v>
      </c>
      <c r="C251" s="153"/>
      <c r="D251" s="154" t="s">
        <v>767</v>
      </c>
      <c r="E251" s="155" t="s">
        <v>578</v>
      </c>
      <c r="F251" s="155">
        <v>202.5</v>
      </c>
      <c r="G251" s="155"/>
      <c r="H251" s="155">
        <v>255</v>
      </c>
      <c r="I251" s="157">
        <v>252</v>
      </c>
      <c r="J251" s="158" t="s">
        <v>665</v>
      </c>
      <c r="K251" s="159">
        <f t="shared" si="67"/>
        <v>52.5</v>
      </c>
      <c r="L251" s="160">
        <f t="shared" si="68"/>
        <v>0.25925925925925924</v>
      </c>
      <c r="M251" s="155" t="s">
        <v>581</v>
      </c>
      <c r="N251" s="161">
        <v>43542</v>
      </c>
      <c r="O251" s="1"/>
      <c r="P251" s="1"/>
      <c r="Q251" s="231"/>
      <c r="R251" s="1"/>
      <c r="S251" s="6" t="s">
        <v>768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3">
        <v>124</v>
      </c>
      <c r="B252" s="184">
        <v>43465</v>
      </c>
      <c r="C252" s="153"/>
      <c r="D252" s="185" t="s">
        <v>159</v>
      </c>
      <c r="E252" s="186" t="s">
        <v>578</v>
      </c>
      <c r="F252" s="186">
        <v>710</v>
      </c>
      <c r="G252" s="186"/>
      <c r="H252" s="186">
        <v>866</v>
      </c>
      <c r="I252" s="188">
        <v>866</v>
      </c>
      <c r="J252" s="189" t="s">
        <v>665</v>
      </c>
      <c r="K252" s="159">
        <f t="shared" si="67"/>
        <v>156</v>
      </c>
      <c r="L252" s="160">
        <f t="shared" si="68"/>
        <v>0.21971830985915494</v>
      </c>
      <c r="M252" s="155" t="s">
        <v>581</v>
      </c>
      <c r="N252" s="161">
        <v>43553</v>
      </c>
      <c r="O252" s="1"/>
      <c r="P252" s="1"/>
      <c r="Q252" s="231"/>
      <c r="R252" s="1"/>
      <c r="S252" s="6" t="s">
        <v>768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3">
        <v>125</v>
      </c>
      <c r="B253" s="184">
        <v>43522</v>
      </c>
      <c r="C253" s="184"/>
      <c r="D253" s="185" t="s">
        <v>174</v>
      </c>
      <c r="E253" s="186" t="s">
        <v>578</v>
      </c>
      <c r="F253" s="186">
        <v>337.25</v>
      </c>
      <c r="G253" s="186"/>
      <c r="H253" s="186">
        <v>398.5</v>
      </c>
      <c r="I253" s="188">
        <v>411</v>
      </c>
      <c r="J253" s="158" t="s">
        <v>769</v>
      </c>
      <c r="K253" s="159">
        <f t="shared" si="67"/>
        <v>61.25</v>
      </c>
      <c r="L253" s="160">
        <f t="shared" si="68"/>
        <v>0.1816160118606375</v>
      </c>
      <c r="M253" s="155" t="s">
        <v>581</v>
      </c>
      <c r="N253" s="161">
        <v>43760</v>
      </c>
      <c r="O253" s="1"/>
      <c r="P253" s="1"/>
      <c r="Q253" s="231"/>
      <c r="R253" s="1"/>
      <c r="S253" s="6" t="s">
        <v>768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6">
        <v>126</v>
      </c>
      <c r="B254" s="197">
        <v>43559</v>
      </c>
      <c r="C254" s="197"/>
      <c r="D254" s="198" t="s">
        <v>770</v>
      </c>
      <c r="E254" s="199" t="s">
        <v>578</v>
      </c>
      <c r="F254" s="199">
        <v>130</v>
      </c>
      <c r="G254" s="199"/>
      <c r="H254" s="199">
        <v>65</v>
      </c>
      <c r="I254" s="200">
        <v>158</v>
      </c>
      <c r="J254" s="168" t="s">
        <v>771</v>
      </c>
      <c r="K254" s="169">
        <f t="shared" si="67"/>
        <v>-65</v>
      </c>
      <c r="L254" s="170">
        <f t="shared" si="68"/>
        <v>-0.5</v>
      </c>
      <c r="M254" s="166" t="s">
        <v>591</v>
      </c>
      <c r="N254" s="163">
        <v>43726</v>
      </c>
      <c r="O254" s="1"/>
      <c r="P254" s="1"/>
      <c r="Q254" s="231"/>
      <c r="R254" s="1"/>
      <c r="S254" s="6" t="s">
        <v>772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3">
        <v>127</v>
      </c>
      <c r="B255" s="184">
        <v>43017</v>
      </c>
      <c r="C255" s="184"/>
      <c r="D255" s="185" t="s">
        <v>210</v>
      </c>
      <c r="E255" s="186" t="s">
        <v>578</v>
      </c>
      <c r="F255" s="186">
        <v>141.5</v>
      </c>
      <c r="G255" s="186"/>
      <c r="H255" s="186">
        <v>183.5</v>
      </c>
      <c r="I255" s="188">
        <v>210</v>
      </c>
      <c r="J255" s="158" t="s">
        <v>766</v>
      </c>
      <c r="K255" s="159">
        <f t="shared" si="67"/>
        <v>42</v>
      </c>
      <c r="L255" s="160">
        <f t="shared" si="68"/>
        <v>0.29681978798586572</v>
      </c>
      <c r="M255" s="155" t="s">
        <v>581</v>
      </c>
      <c r="N255" s="161">
        <v>43042</v>
      </c>
      <c r="O255" s="1"/>
      <c r="P255" s="1"/>
      <c r="Q255" s="231"/>
      <c r="R255" s="1"/>
      <c r="S255" s="6" t="s">
        <v>772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6">
        <v>128</v>
      </c>
      <c r="B256" s="197">
        <v>43074</v>
      </c>
      <c r="C256" s="197"/>
      <c r="D256" s="198" t="s">
        <v>773</v>
      </c>
      <c r="E256" s="199" t="s">
        <v>578</v>
      </c>
      <c r="F256" s="194">
        <v>172</v>
      </c>
      <c r="G256" s="199"/>
      <c r="H256" s="199">
        <v>155.25</v>
      </c>
      <c r="I256" s="200">
        <v>230</v>
      </c>
      <c r="J256" s="168" t="s">
        <v>774</v>
      </c>
      <c r="K256" s="169">
        <f t="shared" si="67"/>
        <v>-16.75</v>
      </c>
      <c r="L256" s="170">
        <f t="shared" si="68"/>
        <v>-9.7383720930232565E-2</v>
      </c>
      <c r="M256" s="166" t="s">
        <v>591</v>
      </c>
      <c r="N256" s="163">
        <v>43787</v>
      </c>
      <c r="O256" s="1"/>
      <c r="P256" s="1"/>
      <c r="Q256" s="231"/>
      <c r="R256" s="1"/>
      <c r="S256" s="6" t="s">
        <v>772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3">
        <v>129</v>
      </c>
      <c r="B257" s="184">
        <v>43398</v>
      </c>
      <c r="C257" s="184"/>
      <c r="D257" s="185" t="s">
        <v>120</v>
      </c>
      <c r="E257" s="186" t="s">
        <v>578</v>
      </c>
      <c r="F257" s="186">
        <v>698.5</v>
      </c>
      <c r="G257" s="186"/>
      <c r="H257" s="186">
        <v>890</v>
      </c>
      <c r="I257" s="188">
        <v>890</v>
      </c>
      <c r="J257" s="158" t="s">
        <v>775</v>
      </c>
      <c r="K257" s="159">
        <f t="shared" si="67"/>
        <v>191.5</v>
      </c>
      <c r="L257" s="160">
        <f t="shared" si="68"/>
        <v>0.27415891195418757</v>
      </c>
      <c r="M257" s="155" t="s">
        <v>581</v>
      </c>
      <c r="N257" s="161">
        <v>44328</v>
      </c>
      <c r="O257" s="1"/>
      <c r="P257" s="1"/>
      <c r="Q257" s="231"/>
      <c r="R257" s="1"/>
      <c r="S257" s="6" t="s">
        <v>768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3">
        <v>130</v>
      </c>
      <c r="B258" s="184">
        <v>42877</v>
      </c>
      <c r="C258" s="184"/>
      <c r="D258" s="185" t="s">
        <v>776</v>
      </c>
      <c r="E258" s="186" t="s">
        <v>578</v>
      </c>
      <c r="F258" s="186">
        <v>127.6</v>
      </c>
      <c r="G258" s="186"/>
      <c r="H258" s="186">
        <v>138</v>
      </c>
      <c r="I258" s="188">
        <v>190</v>
      </c>
      <c r="J258" s="158" t="s">
        <v>777</v>
      </c>
      <c r="K258" s="159">
        <f t="shared" si="67"/>
        <v>10.400000000000006</v>
      </c>
      <c r="L258" s="160">
        <f t="shared" si="68"/>
        <v>8.1504702194357417E-2</v>
      </c>
      <c r="M258" s="155" t="s">
        <v>581</v>
      </c>
      <c r="N258" s="161">
        <v>43774</v>
      </c>
      <c r="O258" s="1"/>
      <c r="P258" s="1"/>
      <c r="Q258" s="231"/>
      <c r="R258" s="1"/>
      <c r="S258" s="6" t="s">
        <v>772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3">
        <v>131</v>
      </c>
      <c r="B259" s="184">
        <v>43158</v>
      </c>
      <c r="C259" s="184"/>
      <c r="D259" s="185" t="s">
        <v>778</v>
      </c>
      <c r="E259" s="186" t="s">
        <v>578</v>
      </c>
      <c r="F259" s="186">
        <v>317</v>
      </c>
      <c r="G259" s="186"/>
      <c r="H259" s="186">
        <v>382.5</v>
      </c>
      <c r="I259" s="188">
        <v>398</v>
      </c>
      <c r="J259" s="158" t="s">
        <v>779</v>
      </c>
      <c r="K259" s="159">
        <f t="shared" si="67"/>
        <v>65.5</v>
      </c>
      <c r="L259" s="160">
        <f t="shared" si="68"/>
        <v>0.20662460567823343</v>
      </c>
      <c r="M259" s="155" t="s">
        <v>581</v>
      </c>
      <c r="N259" s="161">
        <v>44238</v>
      </c>
      <c r="O259" s="1"/>
      <c r="P259" s="1"/>
      <c r="Q259" s="231"/>
      <c r="R259" s="1"/>
      <c r="S259" s="6" t="s">
        <v>772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96">
        <v>132</v>
      </c>
      <c r="B260" s="197">
        <v>43164</v>
      </c>
      <c r="C260" s="197"/>
      <c r="D260" s="198" t="s">
        <v>166</v>
      </c>
      <c r="E260" s="199" t="s">
        <v>578</v>
      </c>
      <c r="F260" s="194">
        <f>510-14.4</f>
        <v>495.6</v>
      </c>
      <c r="G260" s="199"/>
      <c r="H260" s="199">
        <v>350</v>
      </c>
      <c r="I260" s="200">
        <v>672</v>
      </c>
      <c r="J260" s="168" t="s">
        <v>780</v>
      </c>
      <c r="K260" s="169">
        <f t="shared" si="67"/>
        <v>-145.60000000000002</v>
      </c>
      <c r="L260" s="170">
        <f t="shared" si="68"/>
        <v>-0.29378531073446329</v>
      </c>
      <c r="M260" s="166" t="s">
        <v>591</v>
      </c>
      <c r="N260" s="163">
        <v>43887</v>
      </c>
      <c r="O260" s="1"/>
      <c r="P260" s="1"/>
      <c r="Q260" s="231"/>
      <c r="R260" s="1"/>
      <c r="S260" s="6" t="s">
        <v>768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96">
        <v>133</v>
      </c>
      <c r="B261" s="197">
        <v>43237</v>
      </c>
      <c r="C261" s="197"/>
      <c r="D261" s="198" t="s">
        <v>781</v>
      </c>
      <c r="E261" s="199" t="s">
        <v>578</v>
      </c>
      <c r="F261" s="194">
        <v>230.3</v>
      </c>
      <c r="G261" s="199"/>
      <c r="H261" s="199">
        <v>102.5</v>
      </c>
      <c r="I261" s="200">
        <v>348</v>
      </c>
      <c r="J261" s="168" t="s">
        <v>782</v>
      </c>
      <c r="K261" s="169">
        <f t="shared" si="67"/>
        <v>-127.80000000000001</v>
      </c>
      <c r="L261" s="170">
        <f t="shared" si="68"/>
        <v>-0.55492835432045162</v>
      </c>
      <c r="M261" s="166" t="s">
        <v>591</v>
      </c>
      <c r="N261" s="163">
        <v>43896</v>
      </c>
      <c r="O261" s="1"/>
      <c r="P261" s="1"/>
      <c r="Q261" s="231"/>
      <c r="R261" s="1"/>
      <c r="S261" s="6" t="s">
        <v>768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3">
        <v>134</v>
      </c>
      <c r="B262" s="184">
        <v>43258</v>
      </c>
      <c r="C262" s="184"/>
      <c r="D262" s="185" t="s">
        <v>437</v>
      </c>
      <c r="E262" s="186" t="s">
        <v>578</v>
      </c>
      <c r="F262" s="186">
        <f>342.5-5.1</f>
        <v>337.4</v>
      </c>
      <c r="G262" s="186"/>
      <c r="H262" s="186">
        <v>412.5</v>
      </c>
      <c r="I262" s="188">
        <v>439</v>
      </c>
      <c r="J262" s="158" t="s">
        <v>783</v>
      </c>
      <c r="K262" s="159">
        <f t="shared" si="67"/>
        <v>75.100000000000023</v>
      </c>
      <c r="L262" s="160">
        <f t="shared" si="68"/>
        <v>0.22258446947243635</v>
      </c>
      <c r="M262" s="155" t="s">
        <v>581</v>
      </c>
      <c r="N262" s="161">
        <v>44230</v>
      </c>
      <c r="O262" s="1"/>
      <c r="P262" s="1"/>
      <c r="Q262" s="231"/>
      <c r="R262" s="1"/>
      <c r="S262" s="6" t="s">
        <v>772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77">
        <v>135</v>
      </c>
      <c r="B263" s="176">
        <v>43285</v>
      </c>
      <c r="C263" s="176"/>
      <c r="D263" s="177" t="s">
        <v>58</v>
      </c>
      <c r="E263" s="178" t="s">
        <v>578</v>
      </c>
      <c r="F263" s="178">
        <f>127.5-5.53</f>
        <v>121.97</v>
      </c>
      <c r="G263" s="179"/>
      <c r="H263" s="179">
        <v>122.5</v>
      </c>
      <c r="I263" s="179">
        <v>170</v>
      </c>
      <c r="J263" s="180" t="s">
        <v>784</v>
      </c>
      <c r="K263" s="181">
        <f t="shared" si="67"/>
        <v>0.53000000000000114</v>
      </c>
      <c r="L263" s="182">
        <f t="shared" si="68"/>
        <v>4.3453308190538747E-3</v>
      </c>
      <c r="M263" s="178" t="s">
        <v>598</v>
      </c>
      <c r="N263" s="176">
        <v>44431</v>
      </c>
      <c r="O263" s="1"/>
      <c r="P263" s="1"/>
      <c r="Q263" s="231"/>
      <c r="R263" s="1"/>
      <c r="S263" s="6" t="s">
        <v>768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6">
        <v>136</v>
      </c>
      <c r="B264" s="197">
        <v>43294</v>
      </c>
      <c r="C264" s="197"/>
      <c r="D264" s="198" t="s">
        <v>785</v>
      </c>
      <c r="E264" s="199" t="s">
        <v>578</v>
      </c>
      <c r="F264" s="194">
        <v>46.5</v>
      </c>
      <c r="G264" s="199"/>
      <c r="H264" s="199">
        <v>17</v>
      </c>
      <c r="I264" s="200">
        <v>59</v>
      </c>
      <c r="J264" s="168" t="s">
        <v>786</v>
      </c>
      <c r="K264" s="169">
        <f t="shared" si="67"/>
        <v>-29.5</v>
      </c>
      <c r="L264" s="170">
        <f t="shared" si="68"/>
        <v>-0.63440860215053763</v>
      </c>
      <c r="M264" s="166" t="s">
        <v>591</v>
      </c>
      <c r="N264" s="163">
        <v>43887</v>
      </c>
      <c r="O264" s="1"/>
      <c r="P264" s="1"/>
      <c r="Q264" s="231"/>
      <c r="R264" s="1"/>
      <c r="S264" s="6" t="s">
        <v>768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3">
        <v>137</v>
      </c>
      <c r="B265" s="184">
        <v>43396</v>
      </c>
      <c r="C265" s="184"/>
      <c r="D265" s="185" t="s">
        <v>420</v>
      </c>
      <c r="E265" s="186" t="s">
        <v>578</v>
      </c>
      <c r="F265" s="186">
        <v>156.5</v>
      </c>
      <c r="G265" s="186"/>
      <c r="H265" s="186">
        <v>207.5</v>
      </c>
      <c r="I265" s="188">
        <v>191</v>
      </c>
      <c r="J265" s="158" t="s">
        <v>665</v>
      </c>
      <c r="K265" s="159">
        <f t="shared" si="67"/>
        <v>51</v>
      </c>
      <c r="L265" s="160">
        <f t="shared" si="68"/>
        <v>0.32587859424920129</v>
      </c>
      <c r="M265" s="155" t="s">
        <v>581</v>
      </c>
      <c r="N265" s="161">
        <v>44369</v>
      </c>
      <c r="O265" s="1"/>
      <c r="P265" s="1"/>
      <c r="Q265" s="231"/>
      <c r="R265" s="1"/>
      <c r="S265" s="6" t="s">
        <v>768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3">
        <v>138</v>
      </c>
      <c r="B266" s="184">
        <v>43439</v>
      </c>
      <c r="C266" s="184"/>
      <c r="D266" s="185" t="s">
        <v>345</v>
      </c>
      <c r="E266" s="186" t="s">
        <v>578</v>
      </c>
      <c r="F266" s="186">
        <v>259.5</v>
      </c>
      <c r="G266" s="186"/>
      <c r="H266" s="186">
        <v>320</v>
      </c>
      <c r="I266" s="188">
        <v>320</v>
      </c>
      <c r="J266" s="158" t="s">
        <v>665</v>
      </c>
      <c r="K266" s="159">
        <f t="shared" si="67"/>
        <v>60.5</v>
      </c>
      <c r="L266" s="160">
        <f t="shared" si="68"/>
        <v>0.23314065510597304</v>
      </c>
      <c r="M266" s="155" t="s">
        <v>581</v>
      </c>
      <c r="N266" s="161">
        <v>44323</v>
      </c>
      <c r="O266" s="1"/>
      <c r="P266" s="1"/>
      <c r="Q266" s="231"/>
      <c r="R266" s="1"/>
      <c r="S266" s="6" t="s">
        <v>768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96">
        <v>139</v>
      </c>
      <c r="B267" s="197">
        <v>43439</v>
      </c>
      <c r="C267" s="197"/>
      <c r="D267" s="198" t="s">
        <v>787</v>
      </c>
      <c r="E267" s="199" t="s">
        <v>578</v>
      </c>
      <c r="F267" s="199">
        <v>715</v>
      </c>
      <c r="G267" s="199"/>
      <c r="H267" s="199">
        <v>445</v>
      </c>
      <c r="I267" s="200">
        <v>840</v>
      </c>
      <c r="J267" s="168" t="s">
        <v>788</v>
      </c>
      <c r="K267" s="169">
        <f t="shared" si="67"/>
        <v>-270</v>
      </c>
      <c r="L267" s="170">
        <f t="shared" si="68"/>
        <v>-0.3776223776223776</v>
      </c>
      <c r="M267" s="166" t="s">
        <v>591</v>
      </c>
      <c r="N267" s="163">
        <v>43800</v>
      </c>
      <c r="O267" s="1"/>
      <c r="P267" s="1"/>
      <c r="Q267" s="231"/>
      <c r="R267" s="1"/>
      <c r="S267" s="6" t="s">
        <v>768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3">
        <v>140</v>
      </c>
      <c r="B268" s="184">
        <v>43469</v>
      </c>
      <c r="C268" s="184"/>
      <c r="D268" s="185" t="s">
        <v>180</v>
      </c>
      <c r="E268" s="186" t="s">
        <v>578</v>
      </c>
      <c r="F268" s="186">
        <v>875</v>
      </c>
      <c r="G268" s="186"/>
      <c r="H268" s="186">
        <v>1165</v>
      </c>
      <c r="I268" s="188">
        <v>1185</v>
      </c>
      <c r="J268" s="158" t="s">
        <v>789</v>
      </c>
      <c r="K268" s="159">
        <f t="shared" si="67"/>
        <v>290</v>
      </c>
      <c r="L268" s="160">
        <f t="shared" si="68"/>
        <v>0.33142857142857141</v>
      </c>
      <c r="M268" s="155" t="s">
        <v>581</v>
      </c>
      <c r="N268" s="161">
        <v>43847</v>
      </c>
      <c r="O268" s="1"/>
      <c r="P268" s="1"/>
      <c r="Q268" s="231"/>
      <c r="R268" s="1"/>
      <c r="S268" s="6" t="s">
        <v>768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3">
        <v>141</v>
      </c>
      <c r="B269" s="184">
        <v>43559</v>
      </c>
      <c r="C269" s="184"/>
      <c r="D269" s="185" t="s">
        <v>363</v>
      </c>
      <c r="E269" s="186" t="s">
        <v>578</v>
      </c>
      <c r="F269" s="186">
        <f>387-14.63</f>
        <v>372.37</v>
      </c>
      <c r="G269" s="186"/>
      <c r="H269" s="186">
        <v>490</v>
      </c>
      <c r="I269" s="188">
        <v>490</v>
      </c>
      <c r="J269" s="158" t="s">
        <v>665</v>
      </c>
      <c r="K269" s="159">
        <f t="shared" si="67"/>
        <v>117.63</v>
      </c>
      <c r="L269" s="160">
        <f t="shared" si="68"/>
        <v>0.31589548030185027</v>
      </c>
      <c r="M269" s="155" t="s">
        <v>581</v>
      </c>
      <c r="N269" s="161">
        <v>43850</v>
      </c>
      <c r="O269" s="1"/>
      <c r="P269" s="1"/>
      <c r="Q269" s="231"/>
      <c r="R269" s="1"/>
      <c r="S269" s="6" t="s">
        <v>768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96">
        <v>142</v>
      </c>
      <c r="B270" s="197">
        <v>43578</v>
      </c>
      <c r="C270" s="197"/>
      <c r="D270" s="198" t="s">
        <v>790</v>
      </c>
      <c r="E270" s="199" t="s">
        <v>590</v>
      </c>
      <c r="F270" s="199">
        <v>220</v>
      </c>
      <c r="G270" s="199"/>
      <c r="H270" s="199">
        <v>127.5</v>
      </c>
      <c r="I270" s="200">
        <v>284</v>
      </c>
      <c r="J270" s="168" t="s">
        <v>791</v>
      </c>
      <c r="K270" s="169">
        <f t="shared" si="67"/>
        <v>-92.5</v>
      </c>
      <c r="L270" s="170">
        <f t="shared" si="68"/>
        <v>-0.42045454545454547</v>
      </c>
      <c r="M270" s="166" t="s">
        <v>591</v>
      </c>
      <c r="N270" s="163">
        <v>43896</v>
      </c>
      <c r="O270" s="1"/>
      <c r="P270" s="1"/>
      <c r="Q270" s="231"/>
      <c r="R270" s="1"/>
      <c r="S270" s="6" t="s">
        <v>768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3">
        <v>143</v>
      </c>
      <c r="B271" s="184">
        <v>43622</v>
      </c>
      <c r="C271" s="184"/>
      <c r="D271" s="185" t="s">
        <v>481</v>
      </c>
      <c r="E271" s="186" t="s">
        <v>590</v>
      </c>
      <c r="F271" s="186">
        <v>332.8</v>
      </c>
      <c r="G271" s="186"/>
      <c r="H271" s="186">
        <v>405</v>
      </c>
      <c r="I271" s="188">
        <v>419</v>
      </c>
      <c r="J271" s="158" t="s">
        <v>792</v>
      </c>
      <c r="K271" s="159">
        <f t="shared" si="67"/>
        <v>72.199999999999989</v>
      </c>
      <c r="L271" s="160">
        <f t="shared" si="68"/>
        <v>0.21694711538461534</v>
      </c>
      <c r="M271" s="155" t="s">
        <v>581</v>
      </c>
      <c r="N271" s="161">
        <v>43860</v>
      </c>
      <c r="O271" s="1"/>
      <c r="P271" s="1"/>
      <c r="Q271" s="231"/>
      <c r="R271" s="1"/>
      <c r="S271" s="6" t="s">
        <v>772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77">
        <v>144</v>
      </c>
      <c r="B272" s="176">
        <v>43641</v>
      </c>
      <c r="C272" s="176"/>
      <c r="D272" s="177" t="s">
        <v>172</v>
      </c>
      <c r="E272" s="178" t="s">
        <v>578</v>
      </c>
      <c r="F272" s="178">
        <v>386</v>
      </c>
      <c r="G272" s="179"/>
      <c r="H272" s="179">
        <v>395</v>
      </c>
      <c r="I272" s="179">
        <v>452</v>
      </c>
      <c r="J272" s="180" t="s">
        <v>793</v>
      </c>
      <c r="K272" s="181">
        <f t="shared" si="67"/>
        <v>9</v>
      </c>
      <c r="L272" s="182">
        <f t="shared" si="68"/>
        <v>2.3316062176165803E-2</v>
      </c>
      <c r="M272" s="178" t="s">
        <v>598</v>
      </c>
      <c r="N272" s="176">
        <v>43868</v>
      </c>
      <c r="O272" s="1"/>
      <c r="P272" s="1"/>
      <c r="Q272" s="231"/>
      <c r="R272" s="1"/>
      <c r="S272" s="6" t="s">
        <v>772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77">
        <v>145</v>
      </c>
      <c r="B273" s="176">
        <v>43707</v>
      </c>
      <c r="C273" s="176"/>
      <c r="D273" s="177" t="s">
        <v>146</v>
      </c>
      <c r="E273" s="178" t="s">
        <v>578</v>
      </c>
      <c r="F273" s="178">
        <v>137.5</v>
      </c>
      <c r="G273" s="179"/>
      <c r="H273" s="179">
        <v>138.5</v>
      </c>
      <c r="I273" s="179">
        <v>190</v>
      </c>
      <c r="J273" s="180" t="s">
        <v>794</v>
      </c>
      <c r="K273" s="181">
        <f t="shared" si="67"/>
        <v>1</v>
      </c>
      <c r="L273" s="182">
        <f t="shared" si="68"/>
        <v>7.2727272727272727E-3</v>
      </c>
      <c r="M273" s="178" t="s">
        <v>598</v>
      </c>
      <c r="N273" s="176">
        <v>44432</v>
      </c>
      <c r="O273" s="1"/>
      <c r="P273" s="1"/>
      <c r="Q273" s="231"/>
      <c r="R273" s="1"/>
      <c r="S273" s="6" t="s">
        <v>768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3">
        <v>146</v>
      </c>
      <c r="B274" s="184">
        <v>43731</v>
      </c>
      <c r="C274" s="184"/>
      <c r="D274" s="185" t="s">
        <v>430</v>
      </c>
      <c r="E274" s="186" t="s">
        <v>578</v>
      </c>
      <c r="F274" s="186">
        <v>235</v>
      </c>
      <c r="G274" s="186"/>
      <c r="H274" s="186">
        <v>295</v>
      </c>
      <c r="I274" s="188">
        <v>296</v>
      </c>
      <c r="J274" s="158" t="s">
        <v>795</v>
      </c>
      <c r="K274" s="159">
        <f t="shared" si="67"/>
        <v>60</v>
      </c>
      <c r="L274" s="160">
        <f t="shared" si="68"/>
        <v>0.25531914893617019</v>
      </c>
      <c r="M274" s="155" t="s">
        <v>581</v>
      </c>
      <c r="N274" s="161">
        <v>43844</v>
      </c>
      <c r="O274" s="1"/>
      <c r="P274" s="1"/>
      <c r="Q274" s="231"/>
      <c r="R274" s="1"/>
      <c r="S274" s="6" t="s">
        <v>772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3">
        <v>147</v>
      </c>
      <c r="B275" s="184">
        <v>43752</v>
      </c>
      <c r="C275" s="184"/>
      <c r="D275" s="185" t="s">
        <v>796</v>
      </c>
      <c r="E275" s="186" t="s">
        <v>578</v>
      </c>
      <c r="F275" s="186">
        <v>277.5</v>
      </c>
      <c r="G275" s="186"/>
      <c r="H275" s="186">
        <v>333</v>
      </c>
      <c r="I275" s="188">
        <v>333</v>
      </c>
      <c r="J275" s="158" t="s">
        <v>797</v>
      </c>
      <c r="K275" s="159">
        <f t="shared" si="67"/>
        <v>55.5</v>
      </c>
      <c r="L275" s="160">
        <f t="shared" si="68"/>
        <v>0.2</v>
      </c>
      <c r="M275" s="155" t="s">
        <v>581</v>
      </c>
      <c r="N275" s="161">
        <v>43846</v>
      </c>
      <c r="O275" s="1"/>
      <c r="P275" s="1"/>
      <c r="Q275" s="231"/>
      <c r="R275" s="1"/>
      <c r="S275" s="6" t="s">
        <v>768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3">
        <v>148</v>
      </c>
      <c r="B276" s="184">
        <v>43752</v>
      </c>
      <c r="C276" s="184"/>
      <c r="D276" s="185" t="s">
        <v>798</v>
      </c>
      <c r="E276" s="186" t="s">
        <v>578</v>
      </c>
      <c r="F276" s="186">
        <v>930</v>
      </c>
      <c r="G276" s="186"/>
      <c r="H276" s="186">
        <v>1165</v>
      </c>
      <c r="I276" s="188">
        <v>1200</v>
      </c>
      <c r="J276" s="158" t="s">
        <v>799</v>
      </c>
      <c r="K276" s="159">
        <f t="shared" si="67"/>
        <v>235</v>
      </c>
      <c r="L276" s="160">
        <f t="shared" si="68"/>
        <v>0.25268817204301075</v>
      </c>
      <c r="M276" s="155" t="s">
        <v>581</v>
      </c>
      <c r="N276" s="161">
        <v>43847</v>
      </c>
      <c r="O276" s="1"/>
      <c r="P276" s="1"/>
      <c r="Q276" s="231"/>
      <c r="R276" s="1"/>
      <c r="S276" s="6" t="s">
        <v>772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3">
        <v>149</v>
      </c>
      <c r="B277" s="184">
        <v>43753</v>
      </c>
      <c r="C277" s="184"/>
      <c r="D277" s="185" t="s">
        <v>800</v>
      </c>
      <c r="E277" s="186" t="s">
        <v>578</v>
      </c>
      <c r="F277" s="156">
        <v>111</v>
      </c>
      <c r="G277" s="186"/>
      <c r="H277" s="186">
        <v>141</v>
      </c>
      <c r="I277" s="188">
        <v>141</v>
      </c>
      <c r="J277" s="158" t="s">
        <v>801</v>
      </c>
      <c r="K277" s="159">
        <f t="shared" si="67"/>
        <v>30</v>
      </c>
      <c r="L277" s="160">
        <f t="shared" si="68"/>
        <v>0.27027027027027029</v>
      </c>
      <c r="M277" s="155" t="s">
        <v>581</v>
      </c>
      <c r="N277" s="161">
        <v>44328</v>
      </c>
      <c r="O277" s="1"/>
      <c r="P277" s="1"/>
      <c r="Q277" s="231"/>
      <c r="R277" s="1"/>
      <c r="S277" s="6" t="s">
        <v>772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3">
        <v>150</v>
      </c>
      <c r="B278" s="184">
        <v>43753</v>
      </c>
      <c r="C278" s="184"/>
      <c r="D278" s="185" t="s">
        <v>802</v>
      </c>
      <c r="E278" s="186" t="s">
        <v>578</v>
      </c>
      <c r="F278" s="156">
        <v>296</v>
      </c>
      <c r="G278" s="186"/>
      <c r="H278" s="186">
        <v>370</v>
      </c>
      <c r="I278" s="188">
        <v>370</v>
      </c>
      <c r="J278" s="158" t="s">
        <v>665</v>
      </c>
      <c r="K278" s="159">
        <f t="shared" si="67"/>
        <v>74</v>
      </c>
      <c r="L278" s="160">
        <f t="shared" si="68"/>
        <v>0.25</v>
      </c>
      <c r="M278" s="155" t="s">
        <v>581</v>
      </c>
      <c r="N278" s="161">
        <v>43853</v>
      </c>
      <c r="O278" s="1"/>
      <c r="P278" s="1"/>
      <c r="Q278" s="231"/>
      <c r="R278" s="1"/>
      <c r="S278" s="6" t="s">
        <v>772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3">
        <v>151</v>
      </c>
      <c r="B279" s="184">
        <v>43754</v>
      </c>
      <c r="C279" s="184"/>
      <c r="D279" s="185" t="s">
        <v>803</v>
      </c>
      <c r="E279" s="186" t="s">
        <v>578</v>
      </c>
      <c r="F279" s="156">
        <v>300</v>
      </c>
      <c r="G279" s="186"/>
      <c r="H279" s="186">
        <v>382.5</v>
      </c>
      <c r="I279" s="188">
        <v>344</v>
      </c>
      <c r="J279" s="158" t="s">
        <v>804</v>
      </c>
      <c r="K279" s="159">
        <f t="shared" si="67"/>
        <v>82.5</v>
      </c>
      <c r="L279" s="160">
        <f t="shared" si="68"/>
        <v>0.27500000000000002</v>
      </c>
      <c r="M279" s="155" t="s">
        <v>581</v>
      </c>
      <c r="N279" s="161">
        <v>44238</v>
      </c>
      <c r="O279" s="1"/>
      <c r="P279" s="1"/>
      <c r="Q279" s="231"/>
      <c r="R279" s="1"/>
      <c r="S279" s="6" t="s">
        <v>772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3">
        <v>152</v>
      </c>
      <c r="B280" s="184">
        <v>43832</v>
      </c>
      <c r="C280" s="184"/>
      <c r="D280" s="185" t="s">
        <v>805</v>
      </c>
      <c r="E280" s="186" t="s">
        <v>578</v>
      </c>
      <c r="F280" s="156">
        <v>495</v>
      </c>
      <c r="G280" s="186"/>
      <c r="H280" s="186">
        <v>595</v>
      </c>
      <c r="I280" s="188">
        <v>590</v>
      </c>
      <c r="J280" s="158" t="s">
        <v>601</v>
      </c>
      <c r="K280" s="159">
        <f t="shared" si="67"/>
        <v>100</v>
      </c>
      <c r="L280" s="160">
        <f t="shared" si="68"/>
        <v>0.20202020202020202</v>
      </c>
      <c r="M280" s="155" t="s">
        <v>581</v>
      </c>
      <c r="N280" s="161">
        <v>44589</v>
      </c>
      <c r="O280" s="1"/>
      <c r="P280" s="1"/>
      <c r="Q280" s="231"/>
      <c r="R280" s="1"/>
      <c r="S280" s="6" t="s">
        <v>772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3">
        <v>153</v>
      </c>
      <c r="B281" s="184">
        <v>43966</v>
      </c>
      <c r="C281" s="184"/>
      <c r="D281" s="185" t="s">
        <v>76</v>
      </c>
      <c r="E281" s="186" t="s">
        <v>578</v>
      </c>
      <c r="F281" s="156">
        <v>67.5</v>
      </c>
      <c r="G281" s="186"/>
      <c r="H281" s="186">
        <v>86</v>
      </c>
      <c r="I281" s="188">
        <v>86</v>
      </c>
      <c r="J281" s="158" t="s">
        <v>806</v>
      </c>
      <c r="K281" s="159">
        <f t="shared" si="67"/>
        <v>18.5</v>
      </c>
      <c r="L281" s="160">
        <f t="shared" si="68"/>
        <v>0.27407407407407408</v>
      </c>
      <c r="M281" s="155" t="s">
        <v>581</v>
      </c>
      <c r="N281" s="161">
        <v>44008</v>
      </c>
      <c r="O281" s="1"/>
      <c r="P281" s="1"/>
      <c r="Q281" s="231"/>
      <c r="R281" s="1"/>
      <c r="S281" s="6" t="s">
        <v>772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3">
        <v>154</v>
      </c>
      <c r="B282" s="184">
        <v>44035</v>
      </c>
      <c r="C282" s="184"/>
      <c r="D282" s="185" t="s">
        <v>480</v>
      </c>
      <c r="E282" s="186" t="s">
        <v>578</v>
      </c>
      <c r="F282" s="156">
        <v>231</v>
      </c>
      <c r="G282" s="186"/>
      <c r="H282" s="186">
        <v>281</v>
      </c>
      <c r="I282" s="188">
        <v>281</v>
      </c>
      <c r="J282" s="158" t="s">
        <v>665</v>
      </c>
      <c r="K282" s="159">
        <f t="shared" si="67"/>
        <v>50</v>
      </c>
      <c r="L282" s="160">
        <f t="shared" si="68"/>
        <v>0.21645021645021645</v>
      </c>
      <c r="M282" s="155" t="s">
        <v>581</v>
      </c>
      <c r="N282" s="161">
        <v>44358</v>
      </c>
      <c r="O282" s="1"/>
      <c r="P282" s="1"/>
      <c r="Q282" s="231"/>
      <c r="R282" s="1"/>
      <c r="S282" s="6" t="s">
        <v>772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3">
        <v>155</v>
      </c>
      <c r="B283" s="184">
        <v>44092</v>
      </c>
      <c r="C283" s="184"/>
      <c r="D283" s="185" t="s">
        <v>144</v>
      </c>
      <c r="E283" s="186" t="s">
        <v>578</v>
      </c>
      <c r="F283" s="186">
        <v>206</v>
      </c>
      <c r="G283" s="186"/>
      <c r="H283" s="186">
        <v>248</v>
      </c>
      <c r="I283" s="188">
        <v>248</v>
      </c>
      <c r="J283" s="158" t="s">
        <v>665</v>
      </c>
      <c r="K283" s="159">
        <f t="shared" si="67"/>
        <v>42</v>
      </c>
      <c r="L283" s="160">
        <f t="shared" si="68"/>
        <v>0.20388349514563106</v>
      </c>
      <c r="M283" s="155" t="s">
        <v>581</v>
      </c>
      <c r="N283" s="161">
        <v>44214</v>
      </c>
      <c r="O283" s="1"/>
      <c r="P283" s="1"/>
      <c r="Q283" s="231"/>
      <c r="R283" s="1"/>
      <c r="S283" s="6" t="s">
        <v>772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3">
        <v>156</v>
      </c>
      <c r="B284" s="184">
        <v>44140</v>
      </c>
      <c r="C284" s="184"/>
      <c r="D284" s="185" t="s">
        <v>144</v>
      </c>
      <c r="E284" s="186" t="s">
        <v>578</v>
      </c>
      <c r="F284" s="186">
        <v>182.5</v>
      </c>
      <c r="G284" s="186"/>
      <c r="H284" s="186">
        <v>248</v>
      </c>
      <c r="I284" s="188">
        <v>248</v>
      </c>
      <c r="J284" s="158" t="s">
        <v>665</v>
      </c>
      <c r="K284" s="159">
        <f t="shared" si="67"/>
        <v>65.5</v>
      </c>
      <c r="L284" s="160">
        <f t="shared" si="68"/>
        <v>0.35890410958904112</v>
      </c>
      <c r="M284" s="155" t="s">
        <v>581</v>
      </c>
      <c r="N284" s="161">
        <v>44214</v>
      </c>
      <c r="O284" s="1"/>
      <c r="P284" s="1"/>
      <c r="Q284" s="231"/>
      <c r="R284" s="1"/>
      <c r="S284" s="6" t="s">
        <v>772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3">
        <v>157</v>
      </c>
      <c r="B285" s="184">
        <v>44140</v>
      </c>
      <c r="C285" s="184"/>
      <c r="D285" s="185" t="s">
        <v>345</v>
      </c>
      <c r="E285" s="186" t="s">
        <v>578</v>
      </c>
      <c r="F285" s="186">
        <v>247.5</v>
      </c>
      <c r="G285" s="186"/>
      <c r="H285" s="186">
        <v>320</v>
      </c>
      <c r="I285" s="188">
        <v>320</v>
      </c>
      <c r="J285" s="158" t="s">
        <v>665</v>
      </c>
      <c r="K285" s="159">
        <f t="shared" si="67"/>
        <v>72.5</v>
      </c>
      <c r="L285" s="160">
        <f t="shared" si="68"/>
        <v>0.29292929292929293</v>
      </c>
      <c r="M285" s="155" t="s">
        <v>581</v>
      </c>
      <c r="N285" s="161">
        <v>44323</v>
      </c>
      <c r="O285" s="1"/>
      <c r="P285" s="1"/>
      <c r="Q285" s="231"/>
      <c r="R285" s="1"/>
      <c r="S285" s="6" t="s">
        <v>772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3">
        <v>158</v>
      </c>
      <c r="B286" s="184">
        <v>44140</v>
      </c>
      <c r="C286" s="184"/>
      <c r="D286" s="185" t="s">
        <v>203</v>
      </c>
      <c r="E286" s="186" t="s">
        <v>578</v>
      </c>
      <c r="F286" s="156">
        <v>925</v>
      </c>
      <c r="G286" s="186"/>
      <c r="H286" s="186">
        <v>1095</v>
      </c>
      <c r="I286" s="188">
        <v>1093</v>
      </c>
      <c r="J286" s="158" t="s">
        <v>807</v>
      </c>
      <c r="K286" s="159">
        <f t="shared" si="67"/>
        <v>170</v>
      </c>
      <c r="L286" s="160">
        <f t="shared" si="68"/>
        <v>0.18378378378378379</v>
      </c>
      <c r="M286" s="155" t="s">
        <v>581</v>
      </c>
      <c r="N286" s="161">
        <v>44201</v>
      </c>
      <c r="O286" s="1"/>
      <c r="P286" s="1"/>
      <c r="Q286" s="231"/>
      <c r="R286" s="1"/>
      <c r="S286" s="6" t="s">
        <v>772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3">
        <v>159</v>
      </c>
      <c r="B287" s="184">
        <v>44140</v>
      </c>
      <c r="C287" s="184"/>
      <c r="D287" s="185" t="s">
        <v>363</v>
      </c>
      <c r="E287" s="186" t="s">
        <v>578</v>
      </c>
      <c r="F287" s="156">
        <v>332.5</v>
      </c>
      <c r="G287" s="186"/>
      <c r="H287" s="186">
        <v>393</v>
      </c>
      <c r="I287" s="188">
        <v>406</v>
      </c>
      <c r="J287" s="158" t="s">
        <v>808</v>
      </c>
      <c r="K287" s="159">
        <f t="shared" si="67"/>
        <v>60.5</v>
      </c>
      <c r="L287" s="160">
        <f t="shared" si="68"/>
        <v>0.18195488721804512</v>
      </c>
      <c r="M287" s="155" t="s">
        <v>581</v>
      </c>
      <c r="N287" s="161">
        <v>44256</v>
      </c>
      <c r="O287" s="1"/>
      <c r="P287" s="1"/>
      <c r="Q287" s="231"/>
      <c r="R287" s="1"/>
      <c r="S287" s="6" t="s">
        <v>772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3">
        <v>160</v>
      </c>
      <c r="B288" s="184">
        <v>44141</v>
      </c>
      <c r="C288" s="184"/>
      <c r="D288" s="185" t="s">
        <v>480</v>
      </c>
      <c r="E288" s="186" t="s">
        <v>578</v>
      </c>
      <c r="F288" s="156">
        <v>231</v>
      </c>
      <c r="G288" s="186"/>
      <c r="H288" s="186">
        <v>281</v>
      </c>
      <c r="I288" s="188">
        <v>281</v>
      </c>
      <c r="J288" s="158" t="s">
        <v>665</v>
      </c>
      <c r="K288" s="159">
        <f t="shared" si="67"/>
        <v>50</v>
      </c>
      <c r="L288" s="160">
        <f t="shared" si="68"/>
        <v>0.21645021645021645</v>
      </c>
      <c r="M288" s="155" t="s">
        <v>581</v>
      </c>
      <c r="N288" s="161">
        <v>44358</v>
      </c>
      <c r="O288" s="1"/>
      <c r="P288" s="1"/>
      <c r="Q288" s="231"/>
      <c r="R288" s="1"/>
      <c r="S288" s="6" t="s">
        <v>772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3">
        <v>161</v>
      </c>
      <c r="B289" s="184">
        <v>44187</v>
      </c>
      <c r="C289" s="184"/>
      <c r="D289" s="185" t="s">
        <v>809</v>
      </c>
      <c r="E289" s="186" t="s">
        <v>578</v>
      </c>
      <c r="F289" s="156">
        <v>190</v>
      </c>
      <c r="G289" s="186"/>
      <c r="H289" s="186">
        <v>239</v>
      </c>
      <c r="I289" s="188">
        <v>239</v>
      </c>
      <c r="J289" s="158" t="s">
        <v>810</v>
      </c>
      <c r="K289" s="159">
        <f t="shared" si="67"/>
        <v>49</v>
      </c>
      <c r="L289" s="160">
        <f t="shared" si="68"/>
        <v>0.25789473684210529</v>
      </c>
      <c r="M289" s="155" t="s">
        <v>581</v>
      </c>
      <c r="N289" s="161">
        <v>44844</v>
      </c>
      <c r="O289" s="1"/>
      <c r="P289" s="1"/>
      <c r="Q289" s="231"/>
      <c r="R289" s="1"/>
      <c r="S289" s="6" t="s">
        <v>772</v>
      </c>
    </row>
    <row r="290" spans="1:27" ht="12.75" customHeight="1">
      <c r="A290" s="183">
        <v>162</v>
      </c>
      <c r="B290" s="184">
        <v>44258</v>
      </c>
      <c r="C290" s="184"/>
      <c r="D290" s="185" t="s">
        <v>805</v>
      </c>
      <c r="E290" s="186" t="s">
        <v>578</v>
      </c>
      <c r="F290" s="156">
        <v>495</v>
      </c>
      <c r="G290" s="186"/>
      <c r="H290" s="186">
        <v>595</v>
      </c>
      <c r="I290" s="188">
        <v>590</v>
      </c>
      <c r="J290" s="158" t="s">
        <v>601</v>
      </c>
      <c r="K290" s="159">
        <f t="shared" si="67"/>
        <v>100</v>
      </c>
      <c r="L290" s="160">
        <f t="shared" si="68"/>
        <v>0.20202020202020202</v>
      </c>
      <c r="M290" s="155" t="s">
        <v>581</v>
      </c>
      <c r="N290" s="161">
        <v>44589</v>
      </c>
      <c r="O290" s="1"/>
      <c r="P290" s="1"/>
      <c r="Q290" s="231"/>
      <c r="S290" s="6" t="s">
        <v>772</v>
      </c>
    </row>
    <row r="291" spans="1:27" ht="12.75" customHeight="1">
      <c r="A291" s="183">
        <v>163</v>
      </c>
      <c r="B291" s="184">
        <v>44274</v>
      </c>
      <c r="C291" s="184"/>
      <c r="D291" s="185" t="s">
        <v>363</v>
      </c>
      <c r="E291" s="186" t="s">
        <v>578</v>
      </c>
      <c r="F291" s="156">
        <v>355</v>
      </c>
      <c r="G291" s="186"/>
      <c r="H291" s="186">
        <v>422.5</v>
      </c>
      <c r="I291" s="188">
        <v>420</v>
      </c>
      <c r="J291" s="158" t="s">
        <v>811</v>
      </c>
      <c r="K291" s="159">
        <f t="shared" si="67"/>
        <v>67.5</v>
      </c>
      <c r="L291" s="160">
        <f t="shared" si="68"/>
        <v>0.19014084507042253</v>
      </c>
      <c r="M291" s="155" t="s">
        <v>581</v>
      </c>
      <c r="N291" s="161">
        <v>44361</v>
      </c>
      <c r="O291" s="1"/>
      <c r="S291" s="201" t="s">
        <v>772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3">
        <v>164</v>
      </c>
      <c r="B292" s="184">
        <v>44295</v>
      </c>
      <c r="C292" s="184"/>
      <c r="D292" s="185" t="s">
        <v>326</v>
      </c>
      <c r="E292" s="186" t="s">
        <v>578</v>
      </c>
      <c r="F292" s="156">
        <v>555</v>
      </c>
      <c r="G292" s="186"/>
      <c r="H292" s="186">
        <v>663</v>
      </c>
      <c r="I292" s="188">
        <v>663</v>
      </c>
      <c r="J292" s="158" t="s">
        <v>812</v>
      </c>
      <c r="K292" s="159">
        <f t="shared" si="67"/>
        <v>108</v>
      </c>
      <c r="L292" s="160">
        <f t="shared" si="68"/>
        <v>0.19459459459459461</v>
      </c>
      <c r="M292" s="155" t="s">
        <v>581</v>
      </c>
      <c r="N292" s="161">
        <v>44321</v>
      </c>
      <c r="O292" s="1"/>
      <c r="P292" s="1"/>
      <c r="Q292" s="231"/>
      <c r="R292" s="1"/>
      <c r="S292" s="201" t="s">
        <v>772</v>
      </c>
    </row>
    <row r="293" spans="1:27" ht="12.75" customHeight="1">
      <c r="A293" s="183">
        <v>165</v>
      </c>
      <c r="B293" s="184">
        <v>44308</v>
      </c>
      <c r="C293" s="184"/>
      <c r="D293" s="185" t="s">
        <v>776</v>
      </c>
      <c r="E293" s="186" t="s">
        <v>578</v>
      </c>
      <c r="F293" s="156">
        <v>126.5</v>
      </c>
      <c r="G293" s="186"/>
      <c r="H293" s="186">
        <v>155</v>
      </c>
      <c r="I293" s="188">
        <v>155</v>
      </c>
      <c r="J293" s="158" t="s">
        <v>665</v>
      </c>
      <c r="K293" s="159">
        <f t="shared" si="67"/>
        <v>28.5</v>
      </c>
      <c r="L293" s="160">
        <f t="shared" si="68"/>
        <v>0.22529644268774704</v>
      </c>
      <c r="M293" s="155" t="s">
        <v>581</v>
      </c>
      <c r="N293" s="161">
        <v>44362</v>
      </c>
      <c r="O293" s="1"/>
      <c r="S293" s="201" t="s">
        <v>772</v>
      </c>
    </row>
    <row r="294" spans="1:27" ht="12.75" customHeight="1">
      <c r="A294" s="162">
        <v>166</v>
      </c>
      <c r="B294" s="193">
        <v>44368</v>
      </c>
      <c r="C294" s="193"/>
      <c r="D294" s="164" t="s">
        <v>813</v>
      </c>
      <c r="E294" s="166" t="s">
        <v>578</v>
      </c>
      <c r="F294" s="194">
        <v>287.5</v>
      </c>
      <c r="G294" s="166"/>
      <c r="H294" s="166">
        <v>245</v>
      </c>
      <c r="I294" s="167">
        <v>344</v>
      </c>
      <c r="J294" s="168" t="s">
        <v>814</v>
      </c>
      <c r="K294" s="169">
        <f t="shared" si="67"/>
        <v>-42.5</v>
      </c>
      <c r="L294" s="170">
        <f t="shared" si="68"/>
        <v>-0.14782608695652175</v>
      </c>
      <c r="M294" s="166" t="s">
        <v>591</v>
      </c>
      <c r="N294" s="163">
        <v>44508</v>
      </c>
      <c r="O294" s="1"/>
      <c r="S294" s="201" t="s">
        <v>772</v>
      </c>
    </row>
    <row r="295" spans="1:27" ht="12.75" customHeight="1">
      <c r="A295" s="183">
        <v>167</v>
      </c>
      <c r="B295" s="184">
        <v>44368</v>
      </c>
      <c r="C295" s="184"/>
      <c r="D295" s="185" t="s">
        <v>480</v>
      </c>
      <c r="E295" s="186" t="s">
        <v>578</v>
      </c>
      <c r="F295" s="156">
        <v>241</v>
      </c>
      <c r="G295" s="186"/>
      <c r="H295" s="186">
        <v>298</v>
      </c>
      <c r="I295" s="188">
        <v>320</v>
      </c>
      <c r="J295" s="158" t="s">
        <v>665</v>
      </c>
      <c r="K295" s="159">
        <f t="shared" si="67"/>
        <v>57</v>
      </c>
      <c r="L295" s="160">
        <f t="shared" si="68"/>
        <v>0.23651452282157676</v>
      </c>
      <c r="M295" s="155" t="s">
        <v>581</v>
      </c>
      <c r="N295" s="161">
        <v>44802</v>
      </c>
      <c r="O295" s="37"/>
      <c r="S295" s="201" t="s">
        <v>772</v>
      </c>
    </row>
    <row r="296" spans="1:27" ht="12.75" customHeight="1">
      <c r="A296" s="183">
        <v>168</v>
      </c>
      <c r="B296" s="184">
        <v>44406</v>
      </c>
      <c r="C296" s="184"/>
      <c r="D296" s="185" t="s">
        <v>776</v>
      </c>
      <c r="E296" s="186" t="s">
        <v>578</v>
      </c>
      <c r="F296" s="156">
        <v>162.5</v>
      </c>
      <c r="G296" s="186"/>
      <c r="H296" s="186">
        <v>200</v>
      </c>
      <c r="I296" s="188">
        <v>200</v>
      </c>
      <c r="J296" s="158" t="s">
        <v>665</v>
      </c>
      <c r="K296" s="159">
        <f t="shared" si="67"/>
        <v>37.5</v>
      </c>
      <c r="L296" s="160">
        <f t="shared" si="68"/>
        <v>0.23076923076923078</v>
      </c>
      <c r="M296" s="155" t="s">
        <v>581</v>
      </c>
      <c r="N296" s="161">
        <v>44802</v>
      </c>
      <c r="O296" s="1"/>
      <c r="S296" s="201" t="s">
        <v>772</v>
      </c>
    </row>
    <row r="297" spans="1:27" ht="12.75" customHeight="1">
      <c r="A297" s="183">
        <v>169</v>
      </c>
      <c r="B297" s="184">
        <v>44462</v>
      </c>
      <c r="C297" s="184"/>
      <c r="D297" s="185" t="s">
        <v>438</v>
      </c>
      <c r="E297" s="186" t="s">
        <v>578</v>
      </c>
      <c r="F297" s="156">
        <v>1235</v>
      </c>
      <c r="G297" s="186"/>
      <c r="H297" s="186">
        <v>1505</v>
      </c>
      <c r="I297" s="188">
        <v>1500</v>
      </c>
      <c r="J297" s="158" t="s">
        <v>665</v>
      </c>
      <c r="K297" s="159">
        <f t="shared" si="67"/>
        <v>270</v>
      </c>
      <c r="L297" s="160">
        <f t="shared" si="68"/>
        <v>0.21862348178137653</v>
      </c>
      <c r="M297" s="155" t="s">
        <v>581</v>
      </c>
      <c r="N297" s="161">
        <v>44564</v>
      </c>
      <c r="O297" s="1"/>
      <c r="S297" s="201" t="s">
        <v>772</v>
      </c>
    </row>
    <row r="298" spans="1:27" ht="12.75" customHeight="1">
      <c r="A298" s="183">
        <v>170</v>
      </c>
      <c r="B298" s="184">
        <v>44480</v>
      </c>
      <c r="C298" s="184"/>
      <c r="D298" s="185" t="s">
        <v>815</v>
      </c>
      <c r="E298" s="186" t="s">
        <v>578</v>
      </c>
      <c r="F298" s="156">
        <v>58.75</v>
      </c>
      <c r="G298" s="186"/>
      <c r="H298" s="186">
        <v>64.25</v>
      </c>
      <c r="I298" s="188"/>
      <c r="J298" s="158" t="s">
        <v>665</v>
      </c>
      <c r="K298" s="159">
        <f t="shared" ref="K298" si="69">H298-F298</f>
        <v>5.5</v>
      </c>
      <c r="L298" s="160">
        <f t="shared" ref="L298" si="70">K298/F298</f>
        <v>9.3617021276595741E-2</v>
      </c>
      <c r="M298" s="155" t="s">
        <v>581</v>
      </c>
      <c r="N298" s="161">
        <v>45322</v>
      </c>
      <c r="O298" s="37"/>
      <c r="S298" s="201" t="s">
        <v>772</v>
      </c>
    </row>
    <row r="299" spans="1:27" ht="12.75" customHeight="1">
      <c r="A299" s="152">
        <v>171</v>
      </c>
      <c r="B299" s="153">
        <v>44481</v>
      </c>
      <c r="C299" s="153"/>
      <c r="D299" s="154" t="s">
        <v>278</v>
      </c>
      <c r="E299" s="155" t="s">
        <v>578</v>
      </c>
      <c r="F299" s="156">
        <v>315</v>
      </c>
      <c r="G299" s="155"/>
      <c r="H299" s="155">
        <v>335</v>
      </c>
      <c r="I299" s="157">
        <v>380</v>
      </c>
      <c r="J299" s="158" t="s">
        <v>877</v>
      </c>
      <c r="K299" s="159">
        <f t="shared" ref="K299" si="71">H299-F299</f>
        <v>20</v>
      </c>
      <c r="L299" s="160">
        <f t="shared" ref="L299" si="72">K299/F299</f>
        <v>6.3492063492063489E-2</v>
      </c>
      <c r="M299" s="155" t="s">
        <v>581</v>
      </c>
      <c r="N299" s="161">
        <v>45297</v>
      </c>
      <c r="O299" s="37"/>
      <c r="S299" s="201" t="s">
        <v>772</v>
      </c>
    </row>
    <row r="300" spans="1:27" ht="12.75" customHeight="1">
      <c r="A300" s="152">
        <v>172</v>
      </c>
      <c r="B300" s="153">
        <v>44481</v>
      </c>
      <c r="C300" s="153"/>
      <c r="D300" s="154" t="s">
        <v>816</v>
      </c>
      <c r="E300" s="155" t="s">
        <v>578</v>
      </c>
      <c r="F300" s="156">
        <v>45.5</v>
      </c>
      <c r="G300" s="155"/>
      <c r="H300" s="155">
        <v>56.5</v>
      </c>
      <c r="I300" s="157">
        <v>56</v>
      </c>
      <c r="J300" s="158" t="s">
        <v>665</v>
      </c>
      <c r="K300" s="159">
        <f t="shared" ref="K300:K301" si="73">H300-F300</f>
        <v>11</v>
      </c>
      <c r="L300" s="160">
        <f t="shared" ref="L300:L301" si="74">K300/F300</f>
        <v>0.24175824175824176</v>
      </c>
      <c r="M300" s="155" t="s">
        <v>581</v>
      </c>
      <c r="N300" s="161">
        <v>44881</v>
      </c>
      <c r="O300" s="37"/>
      <c r="S300" s="201"/>
    </row>
    <row r="301" spans="1:27" ht="12.75" customHeight="1">
      <c r="A301" s="152">
        <v>173</v>
      </c>
      <c r="B301" s="153">
        <v>44551</v>
      </c>
      <c r="C301" s="153"/>
      <c r="D301" s="154" t="s">
        <v>131</v>
      </c>
      <c r="E301" s="155" t="s">
        <v>578</v>
      </c>
      <c r="F301" s="156">
        <v>2300</v>
      </c>
      <c r="G301" s="155"/>
      <c r="H301" s="155">
        <f>(2820+2200)/2</f>
        <v>2510</v>
      </c>
      <c r="I301" s="157">
        <v>3000</v>
      </c>
      <c r="J301" s="158" t="s">
        <v>817</v>
      </c>
      <c r="K301" s="159">
        <f t="shared" si="73"/>
        <v>210</v>
      </c>
      <c r="L301" s="160">
        <f t="shared" si="74"/>
        <v>9.1304347826086957E-2</v>
      </c>
      <c r="M301" s="155" t="s">
        <v>581</v>
      </c>
      <c r="N301" s="161">
        <v>44649</v>
      </c>
      <c r="O301" s="1"/>
      <c r="S301" s="201"/>
    </row>
    <row r="302" spans="1:27" ht="12.75" customHeight="1">
      <c r="A302" s="152">
        <v>174</v>
      </c>
      <c r="B302" s="153">
        <v>44606</v>
      </c>
      <c r="C302" s="153"/>
      <c r="D302" s="154" t="s">
        <v>428</v>
      </c>
      <c r="E302" s="155" t="s">
        <v>578</v>
      </c>
      <c r="F302" s="156">
        <v>635</v>
      </c>
      <c r="G302" s="155"/>
      <c r="H302" s="155">
        <v>700</v>
      </c>
      <c r="I302" s="157">
        <v>764</v>
      </c>
      <c r="J302" s="158" t="s">
        <v>848</v>
      </c>
      <c r="K302" s="159">
        <f t="shared" ref="K302" si="75">H302-F302</f>
        <v>65</v>
      </c>
      <c r="L302" s="160">
        <f t="shared" ref="L302" si="76">K302/F302</f>
        <v>0.10236220472440945</v>
      </c>
      <c r="M302" s="155" t="s">
        <v>581</v>
      </c>
      <c r="N302" s="161">
        <v>45159</v>
      </c>
      <c r="O302" s="37"/>
      <c r="S302" s="201"/>
    </row>
    <row r="303" spans="1:27" ht="12.75" customHeight="1">
      <c r="A303" s="152">
        <v>175</v>
      </c>
      <c r="B303" s="153">
        <v>44613</v>
      </c>
      <c r="C303" s="153"/>
      <c r="D303" s="154" t="s">
        <v>438</v>
      </c>
      <c r="E303" s="155" t="s">
        <v>578</v>
      </c>
      <c r="F303" s="156">
        <v>1255</v>
      </c>
      <c r="G303" s="155"/>
      <c r="H303" s="155">
        <v>1515</v>
      </c>
      <c r="I303" s="157">
        <v>1510</v>
      </c>
      <c r="J303" s="158" t="s">
        <v>665</v>
      </c>
      <c r="K303" s="159">
        <f>H303-F303</f>
        <v>260</v>
      </c>
      <c r="L303" s="160">
        <f>K303/F303</f>
        <v>0.20717131474103587</v>
      </c>
      <c r="M303" s="155" t="s">
        <v>581</v>
      </c>
      <c r="N303" s="161">
        <v>44834</v>
      </c>
      <c r="O303" s="37"/>
      <c r="S303" s="201"/>
    </row>
    <row r="304" spans="1:27" ht="12.75" customHeight="1">
      <c r="A304">
        <v>176</v>
      </c>
      <c r="B304" s="203">
        <v>44670</v>
      </c>
      <c r="C304" s="203"/>
      <c r="D304" s="53" t="s">
        <v>540</v>
      </c>
      <c r="E304" s="204" t="s">
        <v>578</v>
      </c>
      <c r="F304" s="51" t="s">
        <v>818</v>
      </c>
      <c r="G304" s="51"/>
      <c r="H304" s="51"/>
      <c r="I304" s="51">
        <v>553</v>
      </c>
      <c r="J304" s="51" t="s">
        <v>579</v>
      </c>
      <c r="K304" s="51"/>
      <c r="L304" s="51"/>
      <c r="M304" s="51"/>
      <c r="N304" s="51"/>
      <c r="O304" s="37"/>
      <c r="S304" s="201"/>
    </row>
    <row r="305" spans="1:39" ht="12.75" customHeight="1">
      <c r="A305" s="183">
        <v>177</v>
      </c>
      <c r="B305" s="184">
        <v>44746</v>
      </c>
      <c r="C305" s="184"/>
      <c r="D305" s="185" t="s">
        <v>819</v>
      </c>
      <c r="E305" s="186" t="s">
        <v>578</v>
      </c>
      <c r="F305" s="186">
        <v>207.5</v>
      </c>
      <c r="G305" s="186"/>
      <c r="H305" s="186">
        <v>254</v>
      </c>
      <c r="I305" s="188">
        <v>254</v>
      </c>
      <c r="J305" s="158" t="s">
        <v>665</v>
      </c>
      <c r="K305" s="159">
        <f t="shared" ref="K305:K307" si="77">H305-F305</f>
        <v>46.5</v>
      </c>
      <c r="L305" s="160">
        <f t="shared" ref="L305:L307" si="78">K305/F305</f>
        <v>0.22409638554216868</v>
      </c>
      <c r="M305" s="155" t="s">
        <v>581</v>
      </c>
      <c r="N305" s="161">
        <v>44792</v>
      </c>
      <c r="O305" s="1"/>
      <c r="S305" s="201"/>
    </row>
    <row r="306" spans="1:39" ht="12.75" customHeight="1">
      <c r="A306" s="183">
        <v>178</v>
      </c>
      <c r="B306" s="184">
        <v>44775</v>
      </c>
      <c r="C306" s="184"/>
      <c r="D306" s="185" t="s">
        <v>482</v>
      </c>
      <c r="E306" s="186" t="s">
        <v>578</v>
      </c>
      <c r="F306" s="186">
        <v>31.25</v>
      </c>
      <c r="G306" s="186"/>
      <c r="H306" s="186">
        <v>38.75</v>
      </c>
      <c r="I306" s="188">
        <v>38</v>
      </c>
      <c r="J306" s="158" t="s">
        <v>665</v>
      </c>
      <c r="K306" s="159">
        <f t="shared" si="77"/>
        <v>7.5</v>
      </c>
      <c r="L306" s="160">
        <f t="shared" si="78"/>
        <v>0.24</v>
      </c>
      <c r="M306" s="155" t="s">
        <v>581</v>
      </c>
      <c r="N306" s="161">
        <v>44844</v>
      </c>
      <c r="O306" s="37"/>
      <c r="S306" s="54"/>
    </row>
    <row r="307" spans="1:39" ht="12.75" customHeight="1">
      <c r="A307" s="183">
        <v>179</v>
      </c>
      <c r="B307" s="184">
        <v>44841</v>
      </c>
      <c r="C307" s="184"/>
      <c r="D307" s="185" t="s">
        <v>820</v>
      </c>
      <c r="E307" s="186" t="s">
        <v>578</v>
      </c>
      <c r="F307" s="156">
        <v>665</v>
      </c>
      <c r="G307" s="186"/>
      <c r="H307" s="186">
        <v>807.5</v>
      </c>
      <c r="I307" s="188">
        <v>840</v>
      </c>
      <c r="J307" s="158" t="s">
        <v>817</v>
      </c>
      <c r="K307" s="159">
        <f t="shared" si="77"/>
        <v>142.5</v>
      </c>
      <c r="L307" s="160">
        <f t="shared" si="78"/>
        <v>0.21428571428571427</v>
      </c>
      <c r="M307" s="155" t="s">
        <v>581</v>
      </c>
      <c r="N307" s="161">
        <v>45097</v>
      </c>
      <c r="O307" s="37"/>
      <c r="S307" s="54"/>
    </row>
    <row r="308" spans="1:39" ht="12.75" customHeight="1">
      <c r="A308" s="183">
        <v>180</v>
      </c>
      <c r="B308" s="184">
        <v>44844</v>
      </c>
      <c r="C308" s="184"/>
      <c r="D308" s="185" t="s">
        <v>430</v>
      </c>
      <c r="E308" s="186" t="s">
        <v>578</v>
      </c>
      <c r="F308" s="156">
        <v>227.5</v>
      </c>
      <c r="G308" s="186"/>
      <c r="H308" s="186">
        <v>270</v>
      </c>
      <c r="I308" s="188">
        <v>291</v>
      </c>
      <c r="J308" s="158" t="s">
        <v>850</v>
      </c>
      <c r="K308" s="159">
        <f t="shared" ref="K308" si="79">H308-F308</f>
        <v>42.5</v>
      </c>
      <c r="L308" s="160">
        <f t="shared" ref="L308" si="80">K308/F308</f>
        <v>0.18681318681318682</v>
      </c>
      <c r="M308" s="155" t="s">
        <v>581</v>
      </c>
      <c r="N308" s="161">
        <v>45160</v>
      </c>
      <c r="O308" s="37"/>
      <c r="R308" s="37"/>
      <c r="S308" s="54"/>
    </row>
    <row r="309" spans="1:39" ht="12.75" customHeight="1">
      <c r="A309" s="183">
        <v>181</v>
      </c>
      <c r="B309" s="184">
        <v>44845</v>
      </c>
      <c r="C309" s="184"/>
      <c r="D309" s="185" t="s">
        <v>428</v>
      </c>
      <c r="E309" s="186" t="s">
        <v>578</v>
      </c>
      <c r="F309" s="156">
        <v>555</v>
      </c>
      <c r="G309" s="186"/>
      <c r="H309" s="186">
        <v>700</v>
      </c>
      <c r="I309" s="188">
        <v>765</v>
      </c>
      <c r="J309" s="158" t="s">
        <v>849</v>
      </c>
      <c r="K309" s="159">
        <f t="shared" ref="K309" si="81">H309-F309</f>
        <v>145</v>
      </c>
      <c r="L309" s="160">
        <f t="shared" ref="L309" si="82">K309/F309</f>
        <v>0.26126126126126126</v>
      </c>
      <c r="M309" s="155" t="s">
        <v>581</v>
      </c>
      <c r="N309" s="161">
        <v>45159</v>
      </c>
      <c r="O309" s="37"/>
      <c r="R309" s="37"/>
      <c r="S309" s="54"/>
    </row>
    <row r="310" spans="1:39" ht="12.75" customHeight="1">
      <c r="A310" s="183">
        <v>182</v>
      </c>
      <c r="B310" s="184">
        <v>44981</v>
      </c>
      <c r="C310" s="184"/>
      <c r="D310" s="185" t="s">
        <v>445</v>
      </c>
      <c r="E310" s="186" t="s">
        <v>578</v>
      </c>
      <c r="F310" s="156">
        <v>1675</v>
      </c>
      <c r="G310" s="186"/>
      <c r="H310" s="186">
        <v>2080</v>
      </c>
      <c r="I310" s="188">
        <v>2080</v>
      </c>
      <c r="J310" s="158" t="s">
        <v>665</v>
      </c>
      <c r="K310" s="159">
        <f>H310-F310</f>
        <v>405</v>
      </c>
      <c r="L310" s="160">
        <f>K310/F310</f>
        <v>0.2417910447761194</v>
      </c>
      <c r="M310" s="155" t="s">
        <v>581</v>
      </c>
      <c r="N310" s="161">
        <v>45119</v>
      </c>
      <c r="O310" s="37"/>
      <c r="S310" s="54" t="s">
        <v>846</v>
      </c>
    </row>
    <row r="311" spans="1:39" ht="12.75" customHeight="1">
      <c r="A311" s="183">
        <v>183</v>
      </c>
      <c r="B311" s="184">
        <v>44986</v>
      </c>
      <c r="C311" s="184"/>
      <c r="D311" s="185" t="s">
        <v>482</v>
      </c>
      <c r="E311" s="186" t="s">
        <v>578</v>
      </c>
      <c r="F311" s="156">
        <v>57.5</v>
      </c>
      <c r="G311" s="186"/>
      <c r="H311" s="186">
        <v>120</v>
      </c>
      <c r="I311" s="188">
        <v>120</v>
      </c>
      <c r="J311" s="158" t="s">
        <v>665</v>
      </c>
      <c r="K311" s="159">
        <f>H311-F311</f>
        <v>62.5</v>
      </c>
      <c r="L311" s="160">
        <f>K311/F311</f>
        <v>1.0869565217391304</v>
      </c>
      <c r="M311" s="155" t="s">
        <v>581</v>
      </c>
      <c r="N311" s="161">
        <v>45049</v>
      </c>
      <c r="O311" s="37"/>
      <c r="S311" s="54" t="s">
        <v>846</v>
      </c>
    </row>
    <row r="312" spans="1:39" ht="12.75" customHeight="1">
      <c r="A312" s="183">
        <v>184</v>
      </c>
      <c r="B312" s="184">
        <v>45008</v>
      </c>
      <c r="C312" s="184"/>
      <c r="D312" s="185" t="s">
        <v>499</v>
      </c>
      <c r="E312" s="186" t="s">
        <v>578</v>
      </c>
      <c r="F312" s="156">
        <v>2765</v>
      </c>
      <c r="G312" s="186"/>
      <c r="H312" s="186">
        <v>3547.5</v>
      </c>
      <c r="I312" s="188">
        <v>3523</v>
      </c>
      <c r="J312" s="158" t="s">
        <v>665</v>
      </c>
      <c r="K312" s="159">
        <f>H312-F312</f>
        <v>782.5</v>
      </c>
      <c r="L312" s="160">
        <f>K312/F312</f>
        <v>0.28300180831826399</v>
      </c>
      <c r="M312" s="155" t="s">
        <v>581</v>
      </c>
      <c r="N312" s="161">
        <v>45177</v>
      </c>
      <c r="O312" s="37"/>
      <c r="S312" s="54" t="s">
        <v>846</v>
      </c>
    </row>
    <row r="313" spans="1:39" ht="12.75" customHeight="1">
      <c r="A313" s="183">
        <v>185</v>
      </c>
      <c r="B313" s="184">
        <v>45027</v>
      </c>
      <c r="C313" s="184"/>
      <c r="D313" s="185" t="s">
        <v>821</v>
      </c>
      <c r="E313" s="186" t="s">
        <v>578</v>
      </c>
      <c r="F313" s="186">
        <v>460</v>
      </c>
      <c r="G313" s="186"/>
      <c r="H313" s="186">
        <v>825</v>
      </c>
      <c r="I313" s="188">
        <v>810</v>
      </c>
      <c r="J313" s="158" t="s">
        <v>665</v>
      </c>
      <c r="K313" s="159">
        <f>H313-F313</f>
        <v>365</v>
      </c>
      <c r="L313" s="160">
        <f>K313/F313</f>
        <v>0.79347826086956519</v>
      </c>
      <c r="M313" s="155" t="s">
        <v>581</v>
      </c>
      <c r="N313" s="161">
        <v>45155</v>
      </c>
      <c r="O313" s="37"/>
      <c r="S313" s="54" t="s">
        <v>846</v>
      </c>
    </row>
    <row r="314" spans="1:39" ht="12.75" customHeight="1">
      <c r="A314" s="202">
        <v>186</v>
      </c>
      <c r="B314" s="203">
        <v>45050</v>
      </c>
      <c r="C314" s="53"/>
      <c r="D314" s="53" t="s">
        <v>42</v>
      </c>
      <c r="E314" s="204" t="s">
        <v>578</v>
      </c>
      <c r="F314" s="51" t="s">
        <v>822</v>
      </c>
      <c r="G314" s="51"/>
      <c r="H314" s="51"/>
      <c r="I314" s="51">
        <v>5040</v>
      </c>
      <c r="J314" s="51" t="s">
        <v>579</v>
      </c>
      <c r="K314" s="51"/>
      <c r="L314" s="51"/>
      <c r="M314" s="51"/>
      <c r="N314" s="51"/>
      <c r="O314" s="37"/>
      <c r="S314" s="54" t="s">
        <v>846</v>
      </c>
    </row>
    <row r="315" spans="1:39" ht="12.75" customHeight="1">
      <c r="A315" s="183">
        <v>187</v>
      </c>
      <c r="B315" s="184">
        <v>45075</v>
      </c>
      <c r="C315" s="184"/>
      <c r="D315" s="185" t="s">
        <v>823</v>
      </c>
      <c r="E315" s="186" t="s">
        <v>578</v>
      </c>
      <c r="F315" s="156">
        <v>585</v>
      </c>
      <c r="G315" s="186"/>
      <c r="H315" s="186">
        <v>732</v>
      </c>
      <c r="I315" s="188">
        <v>732</v>
      </c>
      <c r="J315" s="158" t="s">
        <v>665</v>
      </c>
      <c r="K315" s="159">
        <f>H315-F315</f>
        <v>147</v>
      </c>
      <c r="L315" s="160">
        <f>K315/F315</f>
        <v>0.25128205128205128</v>
      </c>
      <c r="M315" s="155" t="s">
        <v>581</v>
      </c>
      <c r="N315" s="161">
        <v>45152</v>
      </c>
      <c r="O315" s="37"/>
      <c r="R315" s="37"/>
      <c r="S315" s="54" t="s">
        <v>846</v>
      </c>
      <c r="U315" s="37"/>
      <c r="W315" s="37"/>
      <c r="X315" s="54"/>
      <c r="Z315" s="37"/>
      <c r="AB315" s="37"/>
      <c r="AC315" s="54"/>
      <c r="AE315" s="37"/>
      <c r="AG315" s="37"/>
      <c r="AH315" s="54"/>
      <c r="AJ315" s="37"/>
      <c r="AL315" s="37"/>
      <c r="AM315" s="54"/>
    </row>
    <row r="316" spans="1:39" ht="12.75" customHeight="1">
      <c r="A316" s="202">
        <v>188</v>
      </c>
      <c r="B316" s="203">
        <v>45078</v>
      </c>
      <c r="C316" s="53"/>
      <c r="D316" s="53" t="s">
        <v>529</v>
      </c>
      <c r="E316" s="204" t="s">
        <v>578</v>
      </c>
      <c r="F316" s="51" t="s">
        <v>824</v>
      </c>
      <c r="G316" s="51"/>
      <c r="H316" s="51"/>
      <c r="I316" s="51">
        <v>4300</v>
      </c>
      <c r="J316" s="51" t="s">
        <v>579</v>
      </c>
      <c r="K316" s="51"/>
      <c r="L316" s="51"/>
      <c r="M316" s="51"/>
      <c r="N316" s="51"/>
      <c r="O316" s="37"/>
      <c r="R316" s="37"/>
      <c r="S316" s="54" t="s">
        <v>846</v>
      </c>
      <c r="U316" s="37"/>
      <c r="W316" s="37"/>
      <c r="X316" s="54"/>
      <c r="Z316" s="37"/>
      <c r="AB316" s="37"/>
      <c r="AC316" s="54"/>
      <c r="AE316" s="37"/>
      <c r="AG316" s="37"/>
      <c r="AH316" s="54"/>
      <c r="AJ316" s="37"/>
      <c r="AL316" s="37"/>
      <c r="AM316" s="54"/>
    </row>
    <row r="317" spans="1:39" ht="12.75" customHeight="1">
      <c r="A317" s="183">
        <v>189</v>
      </c>
      <c r="B317" s="184">
        <v>45103</v>
      </c>
      <c r="C317" s="184"/>
      <c r="D317" s="185" t="s">
        <v>843</v>
      </c>
      <c r="E317" s="186" t="s">
        <v>578</v>
      </c>
      <c r="F317" s="156">
        <v>282.5</v>
      </c>
      <c r="G317" s="186"/>
      <c r="H317" s="186">
        <v>383</v>
      </c>
      <c r="I317" s="188">
        <v>383</v>
      </c>
      <c r="J317" s="158" t="s">
        <v>665</v>
      </c>
      <c r="K317" s="159">
        <f>H317-F317</f>
        <v>100.5</v>
      </c>
      <c r="L317" s="160">
        <f>K317/F317</f>
        <v>0.35575221238938054</v>
      </c>
      <c r="M317" s="155" t="s">
        <v>581</v>
      </c>
      <c r="N317" s="161">
        <v>45265</v>
      </c>
      <c r="O317" s="37"/>
      <c r="R317" s="37"/>
      <c r="S317" s="54" t="s">
        <v>846</v>
      </c>
      <c r="U317" s="37"/>
      <c r="W317" s="37"/>
      <c r="X317" s="54"/>
      <c r="Z317" s="37"/>
      <c r="AB317" s="37"/>
      <c r="AC317" s="54"/>
      <c r="AE317" s="37"/>
      <c r="AG317" s="37"/>
      <c r="AH317" s="54"/>
      <c r="AJ317" s="37"/>
      <c r="AL317" s="37"/>
      <c r="AM317" s="54"/>
    </row>
    <row r="318" spans="1:39" ht="12.75" customHeight="1">
      <c r="A318" s="183">
        <v>190</v>
      </c>
      <c r="B318" s="184">
        <v>45120</v>
      </c>
      <c r="C318" s="184"/>
      <c r="D318" s="185" t="s">
        <v>528</v>
      </c>
      <c r="E318" s="186" t="s">
        <v>578</v>
      </c>
      <c r="F318" s="156">
        <v>2312.5</v>
      </c>
      <c r="G318" s="186"/>
      <c r="H318" s="186">
        <v>2935</v>
      </c>
      <c r="I318" s="188">
        <v>2935</v>
      </c>
      <c r="J318" s="158" t="s">
        <v>665</v>
      </c>
      <c r="K318" s="159">
        <f>H318-F318</f>
        <v>622.5</v>
      </c>
      <c r="L318" s="160">
        <f>K318/F318</f>
        <v>0.26918918918918922</v>
      </c>
      <c r="M318" s="155" t="s">
        <v>581</v>
      </c>
      <c r="N318" s="161">
        <v>45177</v>
      </c>
      <c r="O318" s="37"/>
      <c r="R318" s="37"/>
      <c r="S318" s="54" t="s">
        <v>846</v>
      </c>
      <c r="U318" s="37"/>
      <c r="W318" s="37"/>
      <c r="X318" s="54"/>
      <c r="Z318" s="37"/>
      <c r="AB318" s="37"/>
      <c r="AC318" s="54"/>
      <c r="AE318" s="37"/>
      <c r="AG318" s="37"/>
      <c r="AH318" s="54"/>
      <c r="AJ318" s="37"/>
      <c r="AL318" s="37"/>
      <c r="AM318" s="54"/>
    </row>
    <row r="319" spans="1:39" ht="12.75" customHeight="1">
      <c r="A319" s="183">
        <v>191</v>
      </c>
      <c r="B319" s="184">
        <v>45125</v>
      </c>
      <c r="C319" s="184"/>
      <c r="D319" s="185" t="s">
        <v>203</v>
      </c>
      <c r="E319" s="186" t="s">
        <v>578</v>
      </c>
      <c r="F319" s="156">
        <v>3980</v>
      </c>
      <c r="G319" s="186"/>
      <c r="H319" s="186">
        <v>4895</v>
      </c>
      <c r="I319" s="188">
        <v>4895</v>
      </c>
      <c r="J319" s="158" t="s">
        <v>665</v>
      </c>
      <c r="K319" s="159">
        <f>H319-F319</f>
        <v>915</v>
      </c>
      <c r="L319" s="160">
        <f>K319/F319</f>
        <v>0.22989949748743718</v>
      </c>
      <c r="M319" s="155" t="s">
        <v>581</v>
      </c>
      <c r="N319" s="161">
        <v>45155</v>
      </c>
      <c r="O319" s="37"/>
      <c r="S319" s="54" t="s">
        <v>846</v>
      </c>
      <c r="U319" s="37"/>
      <c r="X319" s="54"/>
      <c r="Z319" s="37"/>
      <c r="AC319" s="54"/>
      <c r="AE319" s="37"/>
      <c r="AH319" s="54"/>
      <c r="AJ319" s="37"/>
      <c r="AM319" s="54"/>
    </row>
    <row r="320" spans="1:39" ht="12.75" customHeight="1">
      <c r="A320" s="183">
        <v>192</v>
      </c>
      <c r="B320" s="184">
        <v>45145</v>
      </c>
      <c r="C320" s="184"/>
      <c r="D320" s="185" t="s">
        <v>847</v>
      </c>
      <c r="E320" s="186" t="s">
        <v>578</v>
      </c>
      <c r="F320" s="156">
        <v>565</v>
      </c>
      <c r="G320" s="186"/>
      <c r="H320" s="186">
        <v>725</v>
      </c>
      <c r="I320" s="188">
        <v>725</v>
      </c>
      <c r="J320" s="158" t="s">
        <v>665</v>
      </c>
      <c r="K320" s="159">
        <f>H320-F320</f>
        <v>160</v>
      </c>
      <c r="L320" s="160">
        <f>K320/F320</f>
        <v>0.2831858407079646</v>
      </c>
      <c r="M320" s="155" t="s">
        <v>581</v>
      </c>
      <c r="N320" s="161">
        <v>45169</v>
      </c>
      <c r="O320" s="37"/>
      <c r="S320" s="54" t="s">
        <v>846</v>
      </c>
      <c r="U320" s="37"/>
      <c r="X320" s="54"/>
      <c r="Z320" s="37"/>
      <c r="AC320" s="54"/>
      <c r="AE320" s="37"/>
      <c r="AH320" s="54"/>
      <c r="AJ320" s="37"/>
      <c r="AM320" s="54"/>
    </row>
    <row r="321" spans="1:39" ht="12.75" customHeight="1">
      <c r="A321" s="275">
        <v>193</v>
      </c>
      <c r="B321" s="276">
        <v>45167</v>
      </c>
      <c r="C321" s="276"/>
      <c r="D321" s="277" t="s">
        <v>851</v>
      </c>
      <c r="E321" s="278" t="s">
        <v>578</v>
      </c>
      <c r="F321" s="156">
        <v>700</v>
      </c>
      <c r="G321" s="278"/>
      <c r="H321" s="278">
        <v>950</v>
      </c>
      <c r="I321" s="279">
        <v>950</v>
      </c>
      <c r="J321" s="280" t="s">
        <v>665</v>
      </c>
      <c r="K321" s="159">
        <f>H321-F321</f>
        <v>250</v>
      </c>
      <c r="L321" s="160">
        <f>K321/F321</f>
        <v>0.35714285714285715</v>
      </c>
      <c r="M321" s="155" t="s">
        <v>581</v>
      </c>
      <c r="N321" s="161">
        <v>45261</v>
      </c>
      <c r="O321" s="37"/>
      <c r="S321" s="54" t="s">
        <v>846</v>
      </c>
      <c r="U321" s="37"/>
      <c r="X321" s="54"/>
      <c r="Z321" s="37"/>
      <c r="AC321" s="54"/>
      <c r="AE321" s="37"/>
      <c r="AH321" s="54"/>
      <c r="AJ321" s="37"/>
      <c r="AM321" s="54"/>
    </row>
    <row r="322" spans="1:39" ht="12.75" customHeight="1">
      <c r="A322" s="202">
        <v>194</v>
      </c>
      <c r="B322" s="203">
        <v>45184</v>
      </c>
      <c r="C322" s="53"/>
      <c r="D322" s="53" t="s">
        <v>531</v>
      </c>
      <c r="E322" s="204" t="s">
        <v>578</v>
      </c>
      <c r="F322" s="51" t="s">
        <v>853</v>
      </c>
      <c r="G322" s="51"/>
      <c r="H322" s="51"/>
      <c r="I322" s="51">
        <v>480</v>
      </c>
      <c r="J322" s="51" t="s">
        <v>579</v>
      </c>
      <c r="K322" s="51"/>
      <c r="L322" s="51"/>
      <c r="M322" s="51"/>
      <c r="N322" s="51"/>
      <c r="O322" s="37"/>
      <c r="S322" s="54" t="s">
        <v>846</v>
      </c>
      <c r="U322" s="37"/>
      <c r="X322" s="54"/>
      <c r="Z322" s="37"/>
      <c r="AC322" s="54"/>
      <c r="AE322" s="37"/>
      <c r="AH322" s="54"/>
      <c r="AJ322" s="37"/>
      <c r="AM322" s="54"/>
    </row>
    <row r="323" spans="1:39" ht="12.75" customHeight="1">
      <c r="A323" s="202">
        <v>195</v>
      </c>
      <c r="B323" s="203">
        <v>45203</v>
      </c>
      <c r="C323" s="53"/>
      <c r="D323" s="53" t="s">
        <v>176</v>
      </c>
      <c r="E323" s="204" t="s">
        <v>578</v>
      </c>
      <c r="F323" s="51" t="s">
        <v>854</v>
      </c>
      <c r="G323" s="51"/>
      <c r="H323" s="51"/>
      <c r="I323" s="51">
        <v>1198</v>
      </c>
      <c r="J323" s="51" t="s">
        <v>579</v>
      </c>
      <c r="K323" s="51"/>
      <c r="L323" s="51"/>
      <c r="M323" s="51"/>
      <c r="N323" s="51"/>
      <c r="O323" s="37"/>
      <c r="S323" s="54" t="s">
        <v>858</v>
      </c>
      <c r="U323" s="37"/>
      <c r="X323" s="54"/>
      <c r="Z323" s="37"/>
      <c r="AC323" s="54"/>
      <c r="AE323" s="37"/>
      <c r="AH323" s="54"/>
      <c r="AJ323" s="37"/>
      <c r="AM323" s="54"/>
    </row>
    <row r="324" spans="1:39" ht="12.75" customHeight="1">
      <c r="A324" s="275">
        <v>196</v>
      </c>
      <c r="B324" s="276">
        <v>45216</v>
      </c>
      <c r="C324" s="276"/>
      <c r="D324" s="277" t="s">
        <v>107</v>
      </c>
      <c r="E324" s="278" t="s">
        <v>578</v>
      </c>
      <c r="F324" s="156">
        <v>5425</v>
      </c>
      <c r="G324" s="278"/>
      <c r="H324" s="278">
        <v>6880</v>
      </c>
      <c r="I324" s="279">
        <v>6870</v>
      </c>
      <c r="J324" s="280" t="s">
        <v>665</v>
      </c>
      <c r="K324" s="159">
        <f>H324-F324</f>
        <v>1455</v>
      </c>
      <c r="L324" s="160">
        <f>K324/F324</f>
        <v>0.26820276497695855</v>
      </c>
      <c r="M324" s="155" t="s">
        <v>581</v>
      </c>
      <c r="N324" s="161">
        <v>45342</v>
      </c>
      <c r="O324" s="37"/>
      <c r="S324" s="54" t="s">
        <v>858</v>
      </c>
      <c r="U324" s="37"/>
      <c r="X324" s="54"/>
      <c r="Z324" s="37"/>
      <c r="AC324" s="54"/>
      <c r="AE324" s="37"/>
      <c r="AH324" s="54"/>
      <c r="AJ324" s="37"/>
      <c r="AM324" s="54"/>
    </row>
    <row r="325" spans="1:39" ht="12.75" customHeight="1">
      <c r="A325" s="275">
        <v>197</v>
      </c>
      <c r="B325" s="276">
        <v>45216</v>
      </c>
      <c r="C325" s="276"/>
      <c r="D325" s="277" t="s">
        <v>855</v>
      </c>
      <c r="E325" s="278" t="s">
        <v>578</v>
      </c>
      <c r="F325" s="156">
        <v>1090</v>
      </c>
      <c r="G325" s="278"/>
      <c r="H325" s="278">
        <v>1415</v>
      </c>
      <c r="I325" s="279">
        <v>1415</v>
      </c>
      <c r="J325" s="280" t="s">
        <v>665</v>
      </c>
      <c r="K325" s="159">
        <f>H325-F325</f>
        <v>325</v>
      </c>
      <c r="L325" s="160">
        <f>K325/F325</f>
        <v>0.29816513761467889</v>
      </c>
      <c r="M325" s="155" t="s">
        <v>581</v>
      </c>
      <c r="N325" s="161">
        <v>45282</v>
      </c>
      <c r="O325" s="37"/>
      <c r="S325" s="54" t="s">
        <v>846</v>
      </c>
      <c r="U325" s="37"/>
      <c r="X325" s="54"/>
      <c r="Z325" s="37"/>
      <c r="AC325" s="54"/>
      <c r="AE325" s="37"/>
      <c r="AH325" s="54"/>
      <c r="AJ325" s="37"/>
      <c r="AM325" s="54"/>
    </row>
    <row r="326" spans="1:39" ht="12.75" customHeight="1">
      <c r="A326" s="275">
        <v>198</v>
      </c>
      <c r="B326" s="276">
        <v>45236</v>
      </c>
      <c r="C326" s="276"/>
      <c r="D326" s="277" t="s">
        <v>860</v>
      </c>
      <c r="E326" s="278" t="s">
        <v>578</v>
      </c>
      <c r="F326" s="156">
        <v>1270</v>
      </c>
      <c r="G326" s="278"/>
      <c r="H326" s="278">
        <v>1613</v>
      </c>
      <c r="I326" s="279">
        <v>1613</v>
      </c>
      <c r="J326" s="280" t="s">
        <v>665</v>
      </c>
      <c r="K326" s="159">
        <f>H326-F326</f>
        <v>343</v>
      </c>
      <c r="L326" s="160">
        <f>K326/F326</f>
        <v>0.27007874015748029</v>
      </c>
      <c r="M326" s="155" t="s">
        <v>581</v>
      </c>
      <c r="N326" s="161">
        <v>45246</v>
      </c>
      <c r="O326" s="37"/>
      <c r="S326" s="54" t="s">
        <v>858</v>
      </c>
      <c r="U326" s="37"/>
      <c r="X326" s="54"/>
      <c r="Z326" s="37"/>
      <c r="AC326" s="54"/>
      <c r="AE326" s="37"/>
      <c r="AH326" s="54"/>
      <c r="AJ326" s="37"/>
      <c r="AM326" s="54"/>
    </row>
    <row r="327" spans="1:39" ht="12.75" customHeight="1">
      <c r="A327" s="202">
        <v>199</v>
      </c>
      <c r="B327" s="203">
        <v>45251</v>
      </c>
      <c r="C327" s="53"/>
      <c r="D327" s="53" t="s">
        <v>862</v>
      </c>
      <c r="E327" s="204" t="s">
        <v>578</v>
      </c>
      <c r="F327" s="51" t="s">
        <v>863</v>
      </c>
      <c r="G327" s="51"/>
      <c r="H327" s="51"/>
      <c r="I327" s="51">
        <v>1490</v>
      </c>
      <c r="J327" s="51" t="s">
        <v>579</v>
      </c>
      <c r="K327" s="51"/>
      <c r="L327" s="51"/>
      <c r="M327" s="51"/>
      <c r="N327" s="51"/>
      <c r="O327" s="37"/>
      <c r="S327" s="54" t="s">
        <v>846</v>
      </c>
      <c r="U327" s="37"/>
      <c r="X327" s="54"/>
      <c r="Z327" s="37"/>
      <c r="AC327" s="54"/>
      <c r="AE327" s="37"/>
      <c r="AH327" s="54"/>
      <c r="AJ327" s="37"/>
      <c r="AM327" s="54"/>
    </row>
    <row r="328" spans="1:39" ht="12.75" customHeight="1">
      <c r="A328" s="202">
        <v>200</v>
      </c>
      <c r="B328" s="203">
        <v>45254</v>
      </c>
      <c r="C328" s="53"/>
      <c r="D328" s="53" t="s">
        <v>860</v>
      </c>
      <c r="E328" s="204" t="s">
        <v>578</v>
      </c>
      <c r="F328" s="51" t="s">
        <v>865</v>
      </c>
      <c r="G328" s="51"/>
      <c r="H328" s="51"/>
      <c r="I328" s="51">
        <v>1806</v>
      </c>
      <c r="J328" s="51" t="s">
        <v>579</v>
      </c>
      <c r="K328" s="51"/>
      <c r="L328" s="51"/>
      <c r="M328" s="51"/>
      <c r="N328" s="51"/>
      <c r="O328" s="37"/>
      <c r="S328" s="54" t="s">
        <v>858</v>
      </c>
      <c r="U328" s="37"/>
      <c r="X328" s="54"/>
      <c r="Z328" s="37"/>
      <c r="AC328" s="54"/>
      <c r="AE328" s="37"/>
      <c r="AH328" s="54"/>
      <c r="AJ328" s="37"/>
      <c r="AM328" s="54"/>
    </row>
    <row r="329" spans="1:39" ht="12.75" customHeight="1">
      <c r="A329" s="202">
        <v>201</v>
      </c>
      <c r="B329" s="203">
        <v>45265</v>
      </c>
      <c r="C329" s="53"/>
      <c r="D329" s="219" t="s">
        <v>532</v>
      </c>
      <c r="E329" s="204" t="s">
        <v>578</v>
      </c>
      <c r="F329" s="51" t="s">
        <v>868</v>
      </c>
      <c r="G329" s="51"/>
      <c r="I329" s="51">
        <v>558</v>
      </c>
      <c r="J329" s="51" t="s">
        <v>579</v>
      </c>
      <c r="K329" s="51"/>
      <c r="L329" s="51"/>
      <c r="M329" s="51"/>
      <c r="N329" s="51"/>
      <c r="O329" s="37"/>
      <c r="S329" s="54" t="s">
        <v>846</v>
      </c>
      <c r="U329" s="37"/>
      <c r="X329" s="54"/>
      <c r="Z329" s="37"/>
      <c r="AC329" s="54"/>
      <c r="AE329" s="37"/>
      <c r="AH329" s="54"/>
      <c r="AJ329" s="37"/>
      <c r="AM329" s="54"/>
    </row>
    <row r="330" spans="1:39" ht="12.75" customHeight="1">
      <c r="A330" s="275">
        <v>202</v>
      </c>
      <c r="B330" s="276">
        <v>45272</v>
      </c>
      <c r="C330" s="276"/>
      <c r="D330" s="277" t="s">
        <v>870</v>
      </c>
      <c r="E330" s="278" t="s">
        <v>578</v>
      </c>
      <c r="F330" s="156">
        <v>4225</v>
      </c>
      <c r="G330" s="278"/>
      <c r="H330" s="278">
        <v>5512</v>
      </c>
      <c r="I330" s="279">
        <v>5512</v>
      </c>
      <c r="J330" s="280" t="s">
        <v>665</v>
      </c>
      <c r="K330" s="159">
        <f>H330-F330</f>
        <v>1287</v>
      </c>
      <c r="L330" s="160">
        <f>K330/F330</f>
        <v>0.30461538461538462</v>
      </c>
      <c r="M330" s="155" t="s">
        <v>581</v>
      </c>
      <c r="N330" s="161">
        <v>45329</v>
      </c>
      <c r="O330" s="37"/>
      <c r="S330" s="54" t="s">
        <v>858</v>
      </c>
      <c r="U330" s="37"/>
      <c r="X330" s="54"/>
      <c r="Z330" s="37"/>
      <c r="AC330" s="54"/>
      <c r="AE330" s="37"/>
      <c r="AH330" s="54"/>
      <c r="AJ330" s="37"/>
      <c r="AM330" s="54"/>
    </row>
    <row r="331" spans="1:39" ht="12.75" customHeight="1">
      <c r="A331" s="202">
        <v>203</v>
      </c>
      <c r="B331" s="203">
        <v>45292</v>
      </c>
      <c r="C331" s="53"/>
      <c r="D331" s="53" t="s">
        <v>314</v>
      </c>
      <c r="E331" s="204" t="s">
        <v>578</v>
      </c>
      <c r="F331" s="51" t="s">
        <v>874</v>
      </c>
      <c r="G331" s="51"/>
      <c r="H331" s="51"/>
      <c r="I331" s="51">
        <v>4909</v>
      </c>
      <c r="J331" s="51" t="s">
        <v>579</v>
      </c>
      <c r="K331" s="51"/>
      <c r="L331" s="51"/>
      <c r="M331" s="51"/>
      <c r="N331" s="51"/>
      <c r="O331" s="37"/>
      <c r="S331" s="54" t="s">
        <v>858</v>
      </c>
      <c r="U331" s="37"/>
      <c r="X331" s="54"/>
      <c r="Z331" s="37"/>
      <c r="AC331" s="54"/>
      <c r="AE331" s="37"/>
      <c r="AH331" s="54"/>
      <c r="AJ331" s="37"/>
      <c r="AM331" s="54"/>
    </row>
    <row r="332" spans="1:39" ht="12.75" customHeight="1">
      <c r="A332" s="202">
        <v>204</v>
      </c>
      <c r="B332" s="203">
        <v>45294</v>
      </c>
      <c r="C332" s="53"/>
      <c r="D332" s="53" t="s">
        <v>530</v>
      </c>
      <c r="E332" s="204" t="s">
        <v>578</v>
      </c>
      <c r="F332" s="51" t="s">
        <v>876</v>
      </c>
      <c r="G332" s="51"/>
      <c r="H332" s="51"/>
      <c r="I332" s="51">
        <v>1080</v>
      </c>
      <c r="J332" s="51" t="s">
        <v>579</v>
      </c>
      <c r="K332" s="51"/>
      <c r="L332" s="51"/>
      <c r="M332" s="51"/>
      <c r="N332" s="51"/>
      <c r="O332" s="37"/>
      <c r="S332" s="54" t="s">
        <v>846</v>
      </c>
      <c r="U332" s="37"/>
      <c r="X332" s="54"/>
      <c r="Z332" s="37"/>
      <c r="AC332" s="54"/>
      <c r="AE332" s="37"/>
      <c r="AH332" s="54"/>
      <c r="AJ332" s="37"/>
      <c r="AM332" s="54"/>
    </row>
    <row r="333" spans="1:39" ht="12.75" customHeight="1">
      <c r="A333" s="202">
        <v>205</v>
      </c>
      <c r="B333" s="203">
        <v>45315</v>
      </c>
      <c r="C333" s="53"/>
      <c r="D333" s="53" t="s">
        <v>315</v>
      </c>
      <c r="E333" s="204" t="s">
        <v>578</v>
      </c>
      <c r="F333" s="51" t="s">
        <v>880</v>
      </c>
      <c r="G333" s="51"/>
      <c r="H333" s="51"/>
      <c r="I333" s="51">
        <v>2077</v>
      </c>
      <c r="J333" s="51" t="s">
        <v>579</v>
      </c>
      <c r="K333" s="51"/>
      <c r="L333" s="51"/>
      <c r="M333" s="51"/>
      <c r="N333" s="51"/>
      <c r="O333" s="37"/>
      <c r="S333" s="54" t="s">
        <v>858</v>
      </c>
      <c r="U333" s="37"/>
      <c r="X333" s="54"/>
      <c r="Z333" s="37"/>
      <c r="AC333" s="54"/>
      <c r="AE333" s="37"/>
      <c r="AH333" s="54"/>
      <c r="AJ333" s="37"/>
      <c r="AM333" s="54"/>
    </row>
    <row r="334" spans="1:39" ht="12.75" customHeight="1">
      <c r="A334" s="202">
        <v>206</v>
      </c>
      <c r="B334" s="203">
        <v>45320</v>
      </c>
      <c r="C334" s="53"/>
      <c r="D334" s="53" t="s">
        <v>885</v>
      </c>
      <c r="E334" s="204" t="s">
        <v>578</v>
      </c>
      <c r="F334" s="51" t="s">
        <v>886</v>
      </c>
      <c r="G334" s="51"/>
      <c r="H334" s="51"/>
      <c r="I334" s="51">
        <v>2906</v>
      </c>
      <c r="J334" s="51" t="s">
        <v>579</v>
      </c>
      <c r="K334" s="51"/>
      <c r="L334" s="51"/>
      <c r="M334" s="51"/>
      <c r="N334" s="51"/>
      <c r="O334" s="37"/>
      <c r="S334" s="54" t="s">
        <v>846</v>
      </c>
      <c r="U334" s="37"/>
      <c r="X334" s="54"/>
      <c r="Z334" s="37"/>
      <c r="AC334" s="54"/>
      <c r="AE334" s="37"/>
      <c r="AH334" s="54"/>
      <c r="AJ334" s="37"/>
      <c r="AM334" s="54"/>
    </row>
    <row r="335" spans="1:39" ht="12.75" customHeight="1">
      <c r="A335" s="202">
        <v>207</v>
      </c>
      <c r="B335" s="203">
        <v>45331</v>
      </c>
      <c r="C335" s="53"/>
      <c r="D335" s="53" t="s">
        <v>528</v>
      </c>
      <c r="E335" s="204" t="s">
        <v>578</v>
      </c>
      <c r="F335" s="51" t="s">
        <v>960</v>
      </c>
      <c r="G335" s="51"/>
      <c r="H335" s="51"/>
      <c r="I335" s="51">
        <v>4096</v>
      </c>
      <c r="J335" s="51" t="s">
        <v>579</v>
      </c>
      <c r="K335" s="51"/>
      <c r="L335" s="51"/>
      <c r="M335" s="51"/>
      <c r="N335" s="51"/>
      <c r="O335" s="37"/>
      <c r="S335" s="54"/>
      <c r="U335" s="37"/>
      <c r="X335" s="54"/>
      <c r="Z335" s="37"/>
      <c r="AC335" s="54"/>
      <c r="AE335" s="37"/>
      <c r="AH335" s="54"/>
      <c r="AJ335" s="37"/>
      <c r="AM335" s="54"/>
    </row>
    <row r="336" spans="1:39" ht="12.75" customHeight="1">
      <c r="A336" s="53"/>
      <c r="B336" s="53"/>
      <c r="C336" s="53"/>
      <c r="D336" s="53"/>
      <c r="E336" s="53"/>
      <c r="F336" s="51"/>
      <c r="G336" s="51"/>
      <c r="H336" s="51"/>
      <c r="I336" s="51"/>
      <c r="J336" s="31"/>
      <c r="K336" s="51"/>
      <c r="L336" s="51"/>
      <c r="M336" s="51"/>
      <c r="N336" s="53"/>
      <c r="O336" s="37"/>
      <c r="S336" s="54"/>
      <c r="U336" s="37"/>
      <c r="X336" s="54"/>
      <c r="Z336" s="37"/>
      <c r="AC336" s="54"/>
      <c r="AE336" s="37"/>
      <c r="AH336" s="54"/>
      <c r="AJ336" s="37"/>
      <c r="AM336" s="54"/>
    </row>
    <row r="337" spans="1:39" ht="12.75" customHeight="1">
      <c r="B337" s="205" t="s">
        <v>825</v>
      </c>
      <c r="F337" s="54"/>
      <c r="G337" s="54"/>
      <c r="H337" s="54"/>
      <c r="I337" s="54"/>
      <c r="J337" s="37"/>
      <c r="K337" s="54"/>
      <c r="L337" s="54"/>
      <c r="M337" s="54"/>
      <c r="O337" s="37"/>
      <c r="S337" s="54"/>
      <c r="U337" s="37"/>
      <c r="X337" s="54"/>
      <c r="Z337" s="37"/>
      <c r="AC337" s="54"/>
      <c r="AE337" s="37"/>
      <c r="AH337" s="54"/>
      <c r="AJ337" s="37"/>
      <c r="AM337" s="54"/>
    </row>
    <row r="338" spans="1:39" ht="12.75" customHeight="1">
      <c r="A338" s="206"/>
      <c r="F338" s="54"/>
      <c r="G338" s="54"/>
      <c r="H338" s="54"/>
      <c r="I338" s="54"/>
      <c r="J338" s="37"/>
      <c r="K338" s="54"/>
      <c r="L338" s="54"/>
      <c r="M338" s="54"/>
      <c r="O338" s="37"/>
      <c r="S338" s="54"/>
      <c r="U338" s="37"/>
      <c r="X338" s="54"/>
      <c r="Z338" s="37"/>
      <c r="AC338" s="54"/>
      <c r="AE338" s="37"/>
      <c r="AH338" s="54"/>
      <c r="AJ338" s="37"/>
      <c r="AM338" s="54"/>
    </row>
    <row r="339" spans="1:39" ht="12.75" customHeight="1">
      <c r="A339" s="206"/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1:39" ht="12.75" customHeight="1">
      <c r="A340" s="51"/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1:3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1:3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1:3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1:3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1:3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1:3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1:3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1:3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1:3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1:3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1:3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1:3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</sheetData>
  <autoFilter ref="S1:S336"/>
  <mergeCells count="92">
    <mergeCell ref="A89:A90"/>
    <mergeCell ref="B89:B90"/>
    <mergeCell ref="A87:A88"/>
    <mergeCell ref="B87:B88"/>
    <mergeCell ref="J87:J88"/>
    <mergeCell ref="J89:J90"/>
    <mergeCell ref="A64:A65"/>
    <mergeCell ref="B64:B65"/>
    <mergeCell ref="O64:O65"/>
    <mergeCell ref="P64:P65"/>
    <mergeCell ref="J64:J65"/>
    <mergeCell ref="A74:A75"/>
    <mergeCell ref="B74:B75"/>
    <mergeCell ref="J74:J75"/>
    <mergeCell ref="A68:A69"/>
    <mergeCell ref="B68:B69"/>
    <mergeCell ref="J68:J69"/>
    <mergeCell ref="M83:M84"/>
    <mergeCell ref="A81:A82"/>
    <mergeCell ref="A83:A84"/>
    <mergeCell ref="A85:A86"/>
    <mergeCell ref="A79:A80"/>
    <mergeCell ref="B79:B80"/>
    <mergeCell ref="B81:B82"/>
    <mergeCell ref="B83:B84"/>
    <mergeCell ref="B85:B86"/>
    <mergeCell ref="M79:M80"/>
    <mergeCell ref="J79:J80"/>
    <mergeCell ref="P79:P80"/>
    <mergeCell ref="J81:J82"/>
    <mergeCell ref="O79:O80"/>
    <mergeCell ref="J85:J86"/>
    <mergeCell ref="P91:P92"/>
    <mergeCell ref="G47:G48"/>
    <mergeCell ref="P47:P48"/>
    <mergeCell ref="O91:O92"/>
    <mergeCell ref="M91:M92"/>
    <mergeCell ref="P89:P90"/>
    <mergeCell ref="P87:P88"/>
    <mergeCell ref="M89:M90"/>
    <mergeCell ref="O89:O90"/>
    <mergeCell ref="O87:O88"/>
    <mergeCell ref="M87:M88"/>
    <mergeCell ref="P81:P82"/>
    <mergeCell ref="O83:O84"/>
    <mergeCell ref="P83:P84"/>
    <mergeCell ref="J83:J84"/>
    <mergeCell ref="A47:A48"/>
    <mergeCell ref="B47:B48"/>
    <mergeCell ref="J47:J48"/>
    <mergeCell ref="O85:O86"/>
    <mergeCell ref="P85:P86"/>
    <mergeCell ref="M47:M48"/>
    <mergeCell ref="O47:O48"/>
    <mergeCell ref="M68:M69"/>
    <mergeCell ref="O68:O69"/>
    <mergeCell ref="P68:P69"/>
    <mergeCell ref="M74:M75"/>
    <mergeCell ref="O74:O75"/>
    <mergeCell ref="P74:P75"/>
    <mergeCell ref="O81:O82"/>
    <mergeCell ref="M81:M82"/>
    <mergeCell ref="M85:M86"/>
    <mergeCell ref="A91:A92"/>
    <mergeCell ref="B91:B92"/>
    <mergeCell ref="J91:J92"/>
    <mergeCell ref="P93:P94"/>
    <mergeCell ref="M93:M94"/>
    <mergeCell ref="O93:O94"/>
    <mergeCell ref="A93:A94"/>
    <mergeCell ref="B93:B94"/>
    <mergeCell ref="J93:J94"/>
    <mergeCell ref="J98:J99"/>
    <mergeCell ref="P98:P99"/>
    <mergeCell ref="A98:A99"/>
    <mergeCell ref="B98:B99"/>
    <mergeCell ref="O96:O97"/>
    <mergeCell ref="M96:M97"/>
    <mergeCell ref="P96:P97"/>
    <mergeCell ref="A96:A97"/>
    <mergeCell ref="B96:B97"/>
    <mergeCell ref="J96:J97"/>
    <mergeCell ref="A103:A104"/>
    <mergeCell ref="B103:B104"/>
    <mergeCell ref="J103:J104"/>
    <mergeCell ref="P103:P104"/>
    <mergeCell ref="A101:A102"/>
    <mergeCell ref="B101:B102"/>
    <mergeCell ref="O101:O102"/>
    <mergeCell ref="P101:P102"/>
    <mergeCell ref="J101:J102"/>
    <mergeCell ref="M101:M10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1 K42 K93:K95 K48 K81:K82 K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2024-02-21T02:54:47Z</dcterms:modified>
</cp:coreProperties>
</file>